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Q:\DF\Grupos\SE\DGI\CGLCD\CGLCD_COLIC\2019\Licitações\Pregões\Pregão 072019 - Eventos\Site CGU\"/>
    </mc:Choice>
  </mc:AlternateContent>
  <xr:revisionPtr revIDLastSave="0" documentId="8_{9D006A10-0F9F-4EDC-AD17-11D73C620264}" xr6:coauthVersionLast="36" xr6:coauthVersionMax="36" xr10:uidLastSave="{00000000-0000-0000-0000-000000000000}"/>
  <bookViews>
    <workbookView xWindow="0" yWindow="0" windowWidth="24000" windowHeight="9525" activeTab="3" xr2:uid="{00000000-000D-0000-FFFF-FFFF00000000}"/>
  </bookViews>
  <sheets>
    <sheet name="Mapa COMPLETO" sheetId="2" r:id="rId1"/>
    <sheet name="Macro Itens" sheetId="3" r:id="rId2"/>
    <sheet name="VALORES MÁXIMOS" sheetId="4" r:id="rId3"/>
    <sheet name="Valores Unitários MEDIANA "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76" i="2" l="1"/>
  <c r="O177" i="2"/>
  <c r="O178" i="2"/>
  <c r="O175"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36"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00" i="2"/>
  <c r="O82" i="2"/>
  <c r="O83" i="2"/>
  <c r="O84" i="2"/>
  <c r="O85" i="2"/>
  <c r="O86" i="2"/>
  <c r="O87" i="2"/>
  <c r="O88" i="2"/>
  <c r="O89" i="2"/>
  <c r="O90" i="2"/>
  <c r="O91" i="2"/>
  <c r="O92" i="2"/>
  <c r="O93" i="2"/>
  <c r="O94" i="2"/>
  <c r="O95" i="2"/>
  <c r="O96" i="2"/>
  <c r="O81" i="2"/>
  <c r="O56" i="2"/>
  <c r="O57" i="2"/>
  <c r="O66" i="2" s="1"/>
  <c r="O58" i="2"/>
  <c r="O59" i="2"/>
  <c r="O60" i="2"/>
  <c r="O61" i="2"/>
  <c r="O62" i="2"/>
  <c r="O63" i="2"/>
  <c r="O64" i="2"/>
  <c r="O65" i="2"/>
  <c r="O55" i="2"/>
  <c r="O77" i="2"/>
  <c r="O70" i="2"/>
  <c r="O71" i="2"/>
  <c r="O72" i="2"/>
  <c r="O73" i="2"/>
  <c r="O74" i="2"/>
  <c r="O75" i="2"/>
  <c r="O76" i="2"/>
  <c r="O69" i="2"/>
  <c r="O31" i="2"/>
  <c r="O32" i="2"/>
  <c r="O33" i="2"/>
  <c r="O34" i="2"/>
  <c r="O35" i="2"/>
  <c r="O36" i="2"/>
  <c r="O37" i="2"/>
  <c r="O38" i="2"/>
  <c r="O39" i="2"/>
  <c r="O40" i="2"/>
  <c r="O41" i="2"/>
  <c r="O42" i="2"/>
  <c r="O43" i="2"/>
  <c r="O44" i="2"/>
  <c r="O45" i="2"/>
  <c r="O46" i="2"/>
  <c r="O47" i="2"/>
  <c r="O48" i="2"/>
  <c r="O49" i="2"/>
  <c r="O50" i="2"/>
  <c r="O30" i="2"/>
  <c r="O18" i="2"/>
  <c r="O19" i="2"/>
  <c r="O20" i="2"/>
  <c r="O21" i="2"/>
  <c r="O22" i="2"/>
  <c r="O23" i="2"/>
  <c r="O24" i="2"/>
  <c r="O25" i="2"/>
  <c r="O26" i="2"/>
  <c r="O17" i="2"/>
  <c r="O6" i="2" l="1"/>
  <c r="O7" i="2"/>
  <c r="O8" i="2"/>
  <c r="O9" i="2"/>
  <c r="O10" i="2"/>
  <c r="O11" i="2"/>
  <c r="O12" i="2"/>
  <c r="O13" i="2"/>
  <c r="O5" i="2"/>
  <c r="N178" i="5" l="1"/>
  <c r="M178" i="5"/>
  <c r="K178" i="5"/>
  <c r="O178" i="5" s="1"/>
  <c r="I178" i="5"/>
  <c r="G178" i="5"/>
  <c r="N177" i="5"/>
  <c r="M177" i="5"/>
  <c r="K177" i="5"/>
  <c r="O177" i="5" s="1"/>
  <c r="I177" i="5"/>
  <c r="G177" i="5"/>
  <c r="N176" i="5"/>
  <c r="M176" i="5"/>
  <c r="K176" i="5"/>
  <c r="O176" i="5" s="1"/>
  <c r="I176" i="5"/>
  <c r="G176" i="5"/>
  <c r="N175" i="5"/>
  <c r="M175" i="5"/>
  <c r="M179" i="5" s="1"/>
  <c r="K175" i="5"/>
  <c r="O175" i="5" s="1"/>
  <c r="I175" i="5"/>
  <c r="I179" i="5" s="1"/>
  <c r="G175" i="5"/>
  <c r="G179" i="5" s="1"/>
  <c r="N171" i="5"/>
  <c r="M171" i="5"/>
  <c r="K171" i="5"/>
  <c r="I171" i="5"/>
  <c r="G171" i="5"/>
  <c r="N170" i="5"/>
  <c r="M170" i="5"/>
  <c r="K170" i="5"/>
  <c r="I170" i="5"/>
  <c r="G170" i="5"/>
  <c r="N169" i="5"/>
  <c r="M169" i="5"/>
  <c r="K169" i="5"/>
  <c r="O169" i="5" s="1"/>
  <c r="I169" i="5"/>
  <c r="G169" i="5"/>
  <c r="N168" i="5"/>
  <c r="M168" i="5"/>
  <c r="K168" i="5"/>
  <c r="I168" i="5"/>
  <c r="G168" i="5"/>
  <c r="N167" i="5"/>
  <c r="M167" i="5"/>
  <c r="K167" i="5"/>
  <c r="I167" i="5"/>
  <c r="G167" i="5"/>
  <c r="N166" i="5"/>
  <c r="M166" i="5"/>
  <c r="K166" i="5"/>
  <c r="I166" i="5"/>
  <c r="G166" i="5"/>
  <c r="N165" i="5"/>
  <c r="M165" i="5"/>
  <c r="K165" i="5"/>
  <c r="O165" i="5" s="1"/>
  <c r="I165" i="5"/>
  <c r="G165" i="5"/>
  <c r="N164" i="5"/>
  <c r="M164" i="5"/>
  <c r="K164" i="5"/>
  <c r="I164" i="5"/>
  <c r="G164" i="5"/>
  <c r="N163" i="5"/>
  <c r="M163" i="5"/>
  <c r="K163" i="5"/>
  <c r="I163" i="5"/>
  <c r="G163" i="5"/>
  <c r="N162" i="5"/>
  <c r="M162" i="5"/>
  <c r="K162" i="5"/>
  <c r="I162" i="5"/>
  <c r="G162" i="5"/>
  <c r="N161" i="5"/>
  <c r="M161" i="5"/>
  <c r="K161" i="5"/>
  <c r="O161" i="5" s="1"/>
  <c r="I161" i="5"/>
  <c r="G161" i="5"/>
  <c r="N160" i="5"/>
  <c r="M160" i="5"/>
  <c r="K160" i="5"/>
  <c r="I160" i="5"/>
  <c r="G160" i="5"/>
  <c r="N159" i="5"/>
  <c r="M159" i="5"/>
  <c r="K159" i="5"/>
  <c r="I159" i="5"/>
  <c r="G159" i="5"/>
  <c r="N158" i="5"/>
  <c r="M158" i="5"/>
  <c r="K158" i="5"/>
  <c r="I158" i="5"/>
  <c r="G158" i="5"/>
  <c r="N157" i="5"/>
  <c r="M157" i="5"/>
  <c r="K157" i="5"/>
  <c r="O157" i="5" s="1"/>
  <c r="I157" i="5"/>
  <c r="G157" i="5"/>
  <c r="N156" i="5"/>
  <c r="M156" i="5"/>
  <c r="K156" i="5"/>
  <c r="I156" i="5"/>
  <c r="G156" i="5"/>
  <c r="N155" i="5"/>
  <c r="M155" i="5"/>
  <c r="K155" i="5"/>
  <c r="I155" i="5"/>
  <c r="G155" i="5"/>
  <c r="N154" i="5"/>
  <c r="M154" i="5"/>
  <c r="K154" i="5"/>
  <c r="I154" i="5"/>
  <c r="G154" i="5"/>
  <c r="N153" i="5"/>
  <c r="M153" i="5"/>
  <c r="K153" i="5"/>
  <c r="O153" i="5" s="1"/>
  <c r="I153" i="5"/>
  <c r="G153" i="5"/>
  <c r="N152" i="5"/>
  <c r="M152" i="5"/>
  <c r="K152" i="5"/>
  <c r="I152" i="5"/>
  <c r="G152" i="5"/>
  <c r="N151" i="5"/>
  <c r="M151" i="5"/>
  <c r="K151" i="5"/>
  <c r="I151" i="5"/>
  <c r="G151" i="5"/>
  <c r="N150" i="5"/>
  <c r="M150" i="5"/>
  <c r="K150" i="5"/>
  <c r="I150" i="5"/>
  <c r="G150" i="5"/>
  <c r="N149" i="5"/>
  <c r="M149" i="5"/>
  <c r="K149" i="5"/>
  <c r="O149" i="5" s="1"/>
  <c r="I149" i="5"/>
  <c r="G149" i="5"/>
  <c r="N148" i="5"/>
  <c r="M148" i="5"/>
  <c r="K148" i="5"/>
  <c r="I148" i="5"/>
  <c r="G148" i="5"/>
  <c r="N147" i="5"/>
  <c r="M147" i="5"/>
  <c r="K147" i="5"/>
  <c r="I147" i="5"/>
  <c r="G147" i="5"/>
  <c r="N146" i="5"/>
  <c r="M146" i="5"/>
  <c r="K146" i="5"/>
  <c r="I146" i="5"/>
  <c r="G146" i="5"/>
  <c r="N145" i="5"/>
  <c r="M145" i="5"/>
  <c r="K145" i="5"/>
  <c r="O145" i="5" s="1"/>
  <c r="I145" i="5"/>
  <c r="G145" i="5"/>
  <c r="N144" i="5"/>
  <c r="M144" i="5"/>
  <c r="K144" i="5"/>
  <c r="I144" i="5"/>
  <c r="G144" i="5"/>
  <c r="N143" i="5"/>
  <c r="M143" i="5"/>
  <c r="K143" i="5"/>
  <c r="I143" i="5"/>
  <c r="G143" i="5"/>
  <c r="N142" i="5"/>
  <c r="M142" i="5"/>
  <c r="K142" i="5"/>
  <c r="I142" i="5"/>
  <c r="G142" i="5"/>
  <c r="N141" i="5"/>
  <c r="M141" i="5"/>
  <c r="K141" i="5"/>
  <c r="O141" i="5" s="1"/>
  <c r="I141" i="5"/>
  <c r="G141" i="5"/>
  <c r="N140" i="5"/>
  <c r="M140" i="5"/>
  <c r="K140" i="5"/>
  <c r="I140" i="5"/>
  <c r="G140" i="5"/>
  <c r="N139" i="5"/>
  <c r="M139" i="5"/>
  <c r="K139" i="5"/>
  <c r="I139" i="5"/>
  <c r="G139" i="5"/>
  <c r="N138" i="5"/>
  <c r="M138" i="5"/>
  <c r="K138" i="5"/>
  <c r="I138" i="5"/>
  <c r="G138" i="5"/>
  <c r="N137" i="5"/>
  <c r="M137" i="5"/>
  <c r="K137" i="5"/>
  <c r="O137" i="5" s="1"/>
  <c r="I137" i="5"/>
  <c r="G137" i="5"/>
  <c r="N136" i="5"/>
  <c r="M136" i="5"/>
  <c r="M172" i="5" s="1"/>
  <c r="K136" i="5"/>
  <c r="I136" i="5"/>
  <c r="G136" i="5"/>
  <c r="N132" i="5"/>
  <c r="M132" i="5"/>
  <c r="K132" i="5"/>
  <c r="I132" i="5"/>
  <c r="O132" i="5" s="1"/>
  <c r="G132" i="5"/>
  <c r="N131" i="5"/>
  <c r="M131" i="5"/>
  <c r="K131" i="5"/>
  <c r="I131" i="5"/>
  <c r="O131" i="5" s="1"/>
  <c r="G131" i="5"/>
  <c r="N130" i="5"/>
  <c r="M130" i="5"/>
  <c r="K130" i="5"/>
  <c r="I130" i="5"/>
  <c r="O130" i="5" s="1"/>
  <c r="G130" i="5"/>
  <c r="N129" i="5"/>
  <c r="M129" i="5"/>
  <c r="K129" i="5"/>
  <c r="I129" i="5"/>
  <c r="O129" i="5" s="1"/>
  <c r="G129" i="5"/>
  <c r="N128" i="5"/>
  <c r="M128" i="5"/>
  <c r="K128" i="5"/>
  <c r="I128" i="5"/>
  <c r="O128" i="5" s="1"/>
  <c r="G128" i="5"/>
  <c r="N127" i="5"/>
  <c r="M127" i="5"/>
  <c r="K127" i="5"/>
  <c r="I127" i="5"/>
  <c r="O127" i="5" s="1"/>
  <c r="G127" i="5"/>
  <c r="N126" i="5"/>
  <c r="M126" i="5"/>
  <c r="K126" i="5"/>
  <c r="I126" i="5"/>
  <c r="O126" i="5" s="1"/>
  <c r="G126" i="5"/>
  <c r="N125" i="5"/>
  <c r="M125" i="5"/>
  <c r="K125" i="5"/>
  <c r="I125" i="5"/>
  <c r="O125" i="5" s="1"/>
  <c r="G125" i="5"/>
  <c r="N124" i="5"/>
  <c r="M124" i="5"/>
  <c r="K124" i="5"/>
  <c r="I124" i="5"/>
  <c r="O124" i="5" s="1"/>
  <c r="G124" i="5"/>
  <c r="N123" i="5"/>
  <c r="M123" i="5"/>
  <c r="K123" i="5"/>
  <c r="I123" i="5"/>
  <c r="O123" i="5" s="1"/>
  <c r="G123" i="5"/>
  <c r="N122" i="5"/>
  <c r="M122" i="5"/>
  <c r="K122" i="5"/>
  <c r="I122" i="5"/>
  <c r="O122" i="5" s="1"/>
  <c r="G122" i="5"/>
  <c r="N121" i="5"/>
  <c r="M121" i="5"/>
  <c r="K121" i="5"/>
  <c r="I121" i="5"/>
  <c r="O121" i="5" s="1"/>
  <c r="G121" i="5"/>
  <c r="N120" i="5"/>
  <c r="M120" i="5"/>
  <c r="K120" i="5"/>
  <c r="I120" i="5"/>
  <c r="O120" i="5" s="1"/>
  <c r="G120" i="5"/>
  <c r="N119" i="5"/>
  <c r="M119" i="5"/>
  <c r="K119" i="5"/>
  <c r="I119" i="5"/>
  <c r="O119" i="5" s="1"/>
  <c r="G119" i="5"/>
  <c r="N118" i="5"/>
  <c r="M118" i="5"/>
  <c r="K118" i="5"/>
  <c r="I118" i="5"/>
  <c r="O118" i="5" s="1"/>
  <c r="G118" i="5"/>
  <c r="N117" i="5"/>
  <c r="M117" i="5"/>
  <c r="K117" i="5"/>
  <c r="I117" i="5"/>
  <c r="O117" i="5" s="1"/>
  <c r="G117" i="5"/>
  <c r="N116" i="5"/>
  <c r="M116" i="5"/>
  <c r="K116" i="5"/>
  <c r="I116" i="5"/>
  <c r="O116" i="5" s="1"/>
  <c r="G116" i="5"/>
  <c r="N115" i="5"/>
  <c r="M115" i="5"/>
  <c r="K115" i="5"/>
  <c r="I115" i="5"/>
  <c r="O115" i="5" s="1"/>
  <c r="G115" i="5"/>
  <c r="N114" i="5"/>
  <c r="M114" i="5"/>
  <c r="K114" i="5"/>
  <c r="I114" i="5"/>
  <c r="O114" i="5" s="1"/>
  <c r="G114" i="5"/>
  <c r="N113" i="5"/>
  <c r="M113" i="5"/>
  <c r="K113" i="5"/>
  <c r="I113" i="5"/>
  <c r="O113" i="5" s="1"/>
  <c r="G113" i="5"/>
  <c r="N112" i="5"/>
  <c r="M112" i="5"/>
  <c r="K112" i="5"/>
  <c r="I112" i="5"/>
  <c r="O112" i="5" s="1"/>
  <c r="G112" i="5"/>
  <c r="N111" i="5"/>
  <c r="M111" i="5"/>
  <c r="K111" i="5"/>
  <c r="I111" i="5"/>
  <c r="O111" i="5" s="1"/>
  <c r="G111" i="5"/>
  <c r="N110" i="5"/>
  <c r="M110" i="5"/>
  <c r="K110" i="5"/>
  <c r="I110" i="5"/>
  <c r="O110" i="5" s="1"/>
  <c r="G110" i="5"/>
  <c r="N109" i="5"/>
  <c r="M109" i="5"/>
  <c r="K109" i="5"/>
  <c r="I109" i="5"/>
  <c r="O109" i="5" s="1"/>
  <c r="G109" i="5"/>
  <c r="N108" i="5"/>
  <c r="M108" i="5"/>
  <c r="K108" i="5"/>
  <c r="I108" i="5"/>
  <c r="O108" i="5" s="1"/>
  <c r="G108" i="5"/>
  <c r="N107" i="5"/>
  <c r="M107" i="5"/>
  <c r="K107" i="5"/>
  <c r="I107" i="5"/>
  <c r="O107" i="5" s="1"/>
  <c r="G107" i="5"/>
  <c r="N106" i="5"/>
  <c r="M106" i="5"/>
  <c r="K106" i="5"/>
  <c r="O106" i="5" s="1"/>
  <c r="I106" i="5"/>
  <c r="G106" i="5"/>
  <c r="N105" i="5"/>
  <c r="M105" i="5"/>
  <c r="K105" i="5"/>
  <c r="I105" i="5"/>
  <c r="O105" i="5" s="1"/>
  <c r="G105" i="5"/>
  <c r="N104" i="5"/>
  <c r="M104" i="5"/>
  <c r="K104" i="5"/>
  <c r="O104" i="5" s="1"/>
  <c r="I104" i="5"/>
  <c r="G104" i="5"/>
  <c r="N103" i="5"/>
  <c r="M103" i="5"/>
  <c r="K103" i="5"/>
  <c r="O103" i="5" s="1"/>
  <c r="I103" i="5"/>
  <c r="G103" i="5"/>
  <c r="N102" i="5"/>
  <c r="M102" i="5"/>
  <c r="K102" i="5"/>
  <c r="O102" i="5" s="1"/>
  <c r="I102" i="5"/>
  <c r="G102" i="5"/>
  <c r="N101" i="5"/>
  <c r="M101" i="5"/>
  <c r="K101" i="5"/>
  <c r="O101" i="5" s="1"/>
  <c r="I101" i="5"/>
  <c r="G101" i="5"/>
  <c r="N100" i="5"/>
  <c r="M100" i="5"/>
  <c r="M133" i="5" s="1"/>
  <c r="K100" i="5"/>
  <c r="O100" i="5" s="1"/>
  <c r="O133" i="5" s="1"/>
  <c r="I100" i="5"/>
  <c r="I133" i="5" s="1"/>
  <c r="G100" i="5"/>
  <c r="G133" i="5" s="1"/>
  <c r="N96" i="5"/>
  <c r="M96" i="5"/>
  <c r="K96" i="5"/>
  <c r="I96" i="5"/>
  <c r="O96" i="5" s="1"/>
  <c r="G96" i="5"/>
  <c r="N95" i="5"/>
  <c r="M95" i="5"/>
  <c r="K95" i="5"/>
  <c r="I95" i="5"/>
  <c r="O95" i="5" s="1"/>
  <c r="G95" i="5"/>
  <c r="N94" i="5"/>
  <c r="M94" i="5"/>
  <c r="K94" i="5"/>
  <c r="O94" i="5" s="1"/>
  <c r="I94" i="5"/>
  <c r="G94" i="5"/>
  <c r="N93" i="5"/>
  <c r="M93" i="5"/>
  <c r="K93" i="5"/>
  <c r="I93" i="5"/>
  <c r="O93" i="5" s="1"/>
  <c r="G93" i="5"/>
  <c r="N92" i="5"/>
  <c r="M92" i="5"/>
  <c r="K92" i="5"/>
  <c r="O92" i="5" s="1"/>
  <c r="I92" i="5"/>
  <c r="G92" i="5"/>
  <c r="N91" i="5"/>
  <c r="M91" i="5"/>
  <c r="K91" i="5"/>
  <c r="O91" i="5" s="1"/>
  <c r="I91" i="5"/>
  <c r="G91" i="5"/>
  <c r="N90" i="5"/>
  <c r="M90" i="5"/>
  <c r="K90" i="5"/>
  <c r="O90" i="5" s="1"/>
  <c r="I90" i="5"/>
  <c r="G90" i="5"/>
  <c r="N89" i="5"/>
  <c r="M89" i="5"/>
  <c r="K89" i="5"/>
  <c r="O89" i="5" s="1"/>
  <c r="I89" i="5"/>
  <c r="G89" i="5"/>
  <c r="N88" i="5"/>
  <c r="M88" i="5"/>
  <c r="K88" i="5"/>
  <c r="O88" i="5" s="1"/>
  <c r="I88" i="5"/>
  <c r="G88" i="5"/>
  <c r="N87" i="5"/>
  <c r="M87" i="5"/>
  <c r="K87" i="5"/>
  <c r="O87" i="5" s="1"/>
  <c r="I87" i="5"/>
  <c r="G87" i="5"/>
  <c r="N86" i="5"/>
  <c r="M86" i="5"/>
  <c r="K86" i="5"/>
  <c r="O86" i="5" s="1"/>
  <c r="I86" i="5"/>
  <c r="G86" i="5"/>
  <c r="N85" i="5"/>
  <c r="M85" i="5"/>
  <c r="K85" i="5"/>
  <c r="O85" i="5" s="1"/>
  <c r="I85" i="5"/>
  <c r="G85" i="5"/>
  <c r="N84" i="5"/>
  <c r="M84" i="5"/>
  <c r="K84" i="5"/>
  <c r="O84" i="5" s="1"/>
  <c r="I84" i="5"/>
  <c r="G84" i="5"/>
  <c r="N83" i="5"/>
  <c r="M83" i="5"/>
  <c r="K83" i="5"/>
  <c r="O83" i="5" s="1"/>
  <c r="I83" i="5"/>
  <c r="G83" i="5"/>
  <c r="N82" i="5"/>
  <c r="M82" i="5"/>
  <c r="K82" i="5"/>
  <c r="O82" i="5" s="1"/>
  <c r="I82" i="5"/>
  <c r="G82" i="5"/>
  <c r="N81" i="5"/>
  <c r="M81" i="5"/>
  <c r="M97" i="5" s="1"/>
  <c r="K81" i="5"/>
  <c r="K97" i="5" s="1"/>
  <c r="I81" i="5"/>
  <c r="I97" i="5" s="1"/>
  <c r="G81" i="5"/>
  <c r="G97" i="5" s="1"/>
  <c r="N76" i="5"/>
  <c r="M76" i="5"/>
  <c r="K76" i="5"/>
  <c r="O76" i="5" s="1"/>
  <c r="I76" i="5"/>
  <c r="G76" i="5"/>
  <c r="N75" i="5"/>
  <c r="M75" i="5"/>
  <c r="K75" i="5"/>
  <c r="O75" i="5" s="1"/>
  <c r="I75" i="5"/>
  <c r="G75" i="5"/>
  <c r="N74" i="5"/>
  <c r="M74" i="5"/>
  <c r="K74" i="5"/>
  <c r="O74" i="5" s="1"/>
  <c r="I74" i="5"/>
  <c r="G74" i="5"/>
  <c r="N73" i="5"/>
  <c r="M73" i="5"/>
  <c r="K73" i="5"/>
  <c r="O73" i="5" s="1"/>
  <c r="I73" i="5"/>
  <c r="G73" i="5"/>
  <c r="N72" i="5"/>
  <c r="M72" i="5"/>
  <c r="K72" i="5"/>
  <c r="O72" i="5" s="1"/>
  <c r="I72" i="5"/>
  <c r="G72" i="5"/>
  <c r="N71" i="5"/>
  <c r="M71" i="5"/>
  <c r="K71" i="5"/>
  <c r="O71" i="5" s="1"/>
  <c r="I71" i="5"/>
  <c r="G71" i="5"/>
  <c r="N70" i="5"/>
  <c r="M70" i="5"/>
  <c r="K70" i="5"/>
  <c r="O70" i="5" s="1"/>
  <c r="I70" i="5"/>
  <c r="G70" i="5"/>
  <c r="N69" i="5"/>
  <c r="M69" i="5"/>
  <c r="M77" i="5" s="1"/>
  <c r="K69" i="5"/>
  <c r="K77" i="5" s="1"/>
  <c r="I69" i="5"/>
  <c r="I77" i="5" s="1"/>
  <c r="G69" i="5"/>
  <c r="G77" i="5" s="1"/>
  <c r="N65" i="5"/>
  <c r="M65" i="5"/>
  <c r="K65" i="5"/>
  <c r="I65" i="5"/>
  <c r="G65" i="5"/>
  <c r="N64" i="5"/>
  <c r="M64" i="5"/>
  <c r="K64" i="5"/>
  <c r="I64" i="5"/>
  <c r="G64" i="5"/>
  <c r="N63" i="5"/>
  <c r="M63" i="5"/>
  <c r="K63" i="5"/>
  <c r="I63" i="5"/>
  <c r="G63" i="5"/>
  <c r="N62" i="5"/>
  <c r="M62" i="5"/>
  <c r="K62" i="5"/>
  <c r="I62" i="5"/>
  <c r="G62" i="5"/>
  <c r="N61" i="5"/>
  <c r="M61" i="5"/>
  <c r="K61" i="5"/>
  <c r="I61" i="5"/>
  <c r="G61" i="5"/>
  <c r="N60" i="5"/>
  <c r="M60" i="5"/>
  <c r="K60" i="5"/>
  <c r="I60" i="5"/>
  <c r="G60" i="5"/>
  <c r="N59" i="5"/>
  <c r="M59" i="5"/>
  <c r="K59" i="5"/>
  <c r="I59" i="5"/>
  <c r="O59" i="5" s="1"/>
  <c r="G59" i="5"/>
  <c r="N58" i="5"/>
  <c r="M58" i="5"/>
  <c r="K58" i="5"/>
  <c r="I58" i="5"/>
  <c r="G58" i="5"/>
  <c r="N57" i="5"/>
  <c r="M57" i="5"/>
  <c r="K57" i="5"/>
  <c r="I57" i="5"/>
  <c r="G57" i="5"/>
  <c r="N56" i="5"/>
  <c r="M56" i="5"/>
  <c r="K56" i="5"/>
  <c r="I56" i="5"/>
  <c r="G56" i="5"/>
  <c r="N55" i="5"/>
  <c r="M55" i="5"/>
  <c r="K55" i="5"/>
  <c r="I55" i="5"/>
  <c r="I66" i="5" s="1"/>
  <c r="G55" i="5"/>
  <c r="N50" i="5"/>
  <c r="M50" i="5"/>
  <c r="K50" i="5"/>
  <c r="O50" i="5" s="1"/>
  <c r="I50" i="5"/>
  <c r="G50" i="5"/>
  <c r="N49" i="5"/>
  <c r="M49" i="5"/>
  <c r="K49" i="5"/>
  <c r="O49" i="5" s="1"/>
  <c r="I49" i="5"/>
  <c r="G49" i="5"/>
  <c r="N48" i="5"/>
  <c r="M48" i="5"/>
  <c r="K48" i="5"/>
  <c r="O48" i="5" s="1"/>
  <c r="I48" i="5"/>
  <c r="G48" i="5"/>
  <c r="N47" i="5"/>
  <c r="M47" i="5"/>
  <c r="K47" i="5"/>
  <c r="O47" i="5" s="1"/>
  <c r="I47" i="5"/>
  <c r="G47" i="5"/>
  <c r="N46" i="5"/>
  <c r="M46" i="5"/>
  <c r="K46" i="5"/>
  <c r="O46" i="5" s="1"/>
  <c r="I46" i="5"/>
  <c r="G46" i="5"/>
  <c r="N45" i="5"/>
  <c r="M45" i="5"/>
  <c r="K45" i="5"/>
  <c r="O45" i="5" s="1"/>
  <c r="I45" i="5"/>
  <c r="G45" i="5"/>
  <c r="N44" i="5"/>
  <c r="M44" i="5"/>
  <c r="K44" i="5"/>
  <c r="O44" i="5" s="1"/>
  <c r="I44" i="5"/>
  <c r="G44" i="5"/>
  <c r="N43" i="5"/>
  <c r="M43" i="5"/>
  <c r="K43" i="5"/>
  <c r="O43" i="5" s="1"/>
  <c r="I43" i="5"/>
  <c r="G43" i="5"/>
  <c r="N42" i="5"/>
  <c r="M42" i="5"/>
  <c r="K42" i="5"/>
  <c r="O42" i="5" s="1"/>
  <c r="I42" i="5"/>
  <c r="G42" i="5"/>
  <c r="N41" i="5"/>
  <c r="M41" i="5"/>
  <c r="K41" i="5"/>
  <c r="O41" i="5" s="1"/>
  <c r="I41" i="5"/>
  <c r="G41" i="5"/>
  <c r="N40" i="5"/>
  <c r="M40" i="5"/>
  <c r="K40" i="5"/>
  <c r="O40" i="5" s="1"/>
  <c r="I40" i="5"/>
  <c r="G40" i="5"/>
  <c r="N39" i="5"/>
  <c r="M39" i="5"/>
  <c r="K39" i="5"/>
  <c r="O39" i="5" s="1"/>
  <c r="I39" i="5"/>
  <c r="G39" i="5"/>
  <c r="N38" i="5"/>
  <c r="M38" i="5"/>
  <c r="K38" i="5"/>
  <c r="O38" i="5" s="1"/>
  <c r="I38" i="5"/>
  <c r="G38" i="5"/>
  <c r="N37" i="5"/>
  <c r="M37" i="5"/>
  <c r="K37" i="5"/>
  <c r="O37" i="5" s="1"/>
  <c r="I37" i="5"/>
  <c r="G37" i="5"/>
  <c r="N36" i="5"/>
  <c r="M36" i="5"/>
  <c r="K36" i="5"/>
  <c r="O36" i="5" s="1"/>
  <c r="I36" i="5"/>
  <c r="G36" i="5"/>
  <c r="N35" i="5"/>
  <c r="M35" i="5"/>
  <c r="K35" i="5"/>
  <c r="O35" i="5" s="1"/>
  <c r="I35" i="5"/>
  <c r="G35" i="5"/>
  <c r="N34" i="5"/>
  <c r="M34" i="5"/>
  <c r="K34" i="5"/>
  <c r="O34" i="5" s="1"/>
  <c r="I34" i="5"/>
  <c r="G34" i="5"/>
  <c r="N33" i="5"/>
  <c r="M33" i="5"/>
  <c r="K33" i="5"/>
  <c r="O33" i="5" s="1"/>
  <c r="I33" i="5"/>
  <c r="G33" i="5"/>
  <c r="N32" i="5"/>
  <c r="M32" i="5"/>
  <c r="K32" i="5"/>
  <c r="O32" i="5" s="1"/>
  <c r="I32" i="5"/>
  <c r="G32" i="5"/>
  <c r="N31" i="5"/>
  <c r="M31" i="5"/>
  <c r="K31" i="5"/>
  <c r="O31" i="5" s="1"/>
  <c r="I31" i="5"/>
  <c r="G31" i="5"/>
  <c r="N30" i="5"/>
  <c r="M30" i="5"/>
  <c r="M51" i="5" s="1"/>
  <c r="K30" i="5"/>
  <c r="O30" i="5" s="1"/>
  <c r="O51" i="5" s="1"/>
  <c r="I30" i="5"/>
  <c r="I51" i="5" s="1"/>
  <c r="G30" i="5"/>
  <c r="G51" i="5" s="1"/>
  <c r="N26" i="5"/>
  <c r="M26" i="5"/>
  <c r="K26" i="5"/>
  <c r="I26" i="5"/>
  <c r="O26" i="5" s="1"/>
  <c r="G26" i="5"/>
  <c r="N25" i="5"/>
  <c r="M25" i="5"/>
  <c r="K25" i="5"/>
  <c r="I25" i="5"/>
  <c r="O25" i="5" s="1"/>
  <c r="G25" i="5"/>
  <c r="N24" i="5"/>
  <c r="M24" i="5"/>
  <c r="K24" i="5"/>
  <c r="I24" i="5"/>
  <c r="O24" i="5" s="1"/>
  <c r="G24" i="5"/>
  <c r="N23" i="5"/>
  <c r="M23" i="5"/>
  <c r="K23" i="5"/>
  <c r="I23" i="5"/>
  <c r="O23" i="5" s="1"/>
  <c r="G23" i="5"/>
  <c r="N22" i="5"/>
  <c r="M22" i="5"/>
  <c r="K22" i="5"/>
  <c r="I22" i="5"/>
  <c r="O22" i="5" s="1"/>
  <c r="G22" i="5"/>
  <c r="N21" i="5"/>
  <c r="M21" i="5"/>
  <c r="K21" i="5"/>
  <c r="I21" i="5"/>
  <c r="O21" i="5" s="1"/>
  <c r="G21" i="5"/>
  <c r="N20" i="5"/>
  <c r="M20" i="5"/>
  <c r="K20" i="5"/>
  <c r="I20" i="5"/>
  <c r="O20" i="5" s="1"/>
  <c r="G20" i="5"/>
  <c r="N19" i="5"/>
  <c r="M19" i="5"/>
  <c r="K19" i="5"/>
  <c r="I19" i="5"/>
  <c r="O19" i="5" s="1"/>
  <c r="G19" i="5"/>
  <c r="N18" i="5"/>
  <c r="M18" i="5"/>
  <c r="K18" i="5"/>
  <c r="I18" i="5"/>
  <c r="O18" i="5" s="1"/>
  <c r="G18" i="5"/>
  <c r="N17" i="5"/>
  <c r="M17" i="5"/>
  <c r="M27" i="5" s="1"/>
  <c r="K17" i="5"/>
  <c r="K27" i="5" s="1"/>
  <c r="I17" i="5"/>
  <c r="I27" i="5" s="1"/>
  <c r="G17" i="5"/>
  <c r="G27" i="5" s="1"/>
  <c r="N12" i="5"/>
  <c r="M12" i="5"/>
  <c r="K12" i="5"/>
  <c r="I12" i="5"/>
  <c r="O12" i="5" s="1"/>
  <c r="G12" i="5"/>
  <c r="N11" i="5"/>
  <c r="M11" i="5"/>
  <c r="M13" i="5" s="1"/>
  <c r="K11" i="5"/>
  <c r="K13" i="5" s="1"/>
  <c r="I11" i="5"/>
  <c r="I13" i="5" s="1"/>
  <c r="G11" i="5"/>
  <c r="G13" i="5" s="1"/>
  <c r="G14" i="5" s="1"/>
  <c r="G8" i="5"/>
  <c r="N7" i="5"/>
  <c r="M7" i="5"/>
  <c r="K7" i="5"/>
  <c r="O7" i="5" s="1"/>
  <c r="I7" i="5"/>
  <c r="G7" i="5"/>
  <c r="N6" i="5"/>
  <c r="M6" i="5"/>
  <c r="K6" i="5"/>
  <c r="O6" i="5" s="1"/>
  <c r="I6" i="5"/>
  <c r="G6" i="5"/>
  <c r="N5" i="5"/>
  <c r="M5" i="5"/>
  <c r="M8" i="5" s="1"/>
  <c r="K5" i="5"/>
  <c r="K8" i="5" s="1"/>
  <c r="I5" i="5"/>
  <c r="I8" i="5" s="1"/>
  <c r="G5" i="5"/>
  <c r="G172" i="5" l="1"/>
  <c r="O138" i="5"/>
  <c r="O142" i="5"/>
  <c r="O146" i="5"/>
  <c r="O150" i="5"/>
  <c r="O154" i="5"/>
  <c r="O158" i="5"/>
  <c r="O162" i="5"/>
  <c r="O166" i="5"/>
  <c r="O170" i="5"/>
  <c r="O171" i="5"/>
  <c r="I172" i="5"/>
  <c r="O139" i="5"/>
  <c r="O143" i="5"/>
  <c r="O147" i="5"/>
  <c r="O151" i="5"/>
  <c r="O155" i="5"/>
  <c r="O159" i="5"/>
  <c r="O163" i="5"/>
  <c r="O167" i="5"/>
  <c r="K172" i="5"/>
  <c r="O140" i="5"/>
  <c r="O144" i="5"/>
  <c r="O148" i="5"/>
  <c r="O152" i="5"/>
  <c r="O156" i="5"/>
  <c r="O160" i="5"/>
  <c r="O164" i="5"/>
  <c r="O168" i="5"/>
  <c r="G66" i="5"/>
  <c r="K66" i="5"/>
  <c r="M66" i="5"/>
  <c r="M78" i="5" s="1"/>
  <c r="O56" i="5"/>
  <c r="O57" i="5"/>
  <c r="O61" i="5"/>
  <c r="O65" i="5"/>
  <c r="O58" i="5"/>
  <c r="O62" i="5"/>
  <c r="O63" i="5"/>
  <c r="K78" i="5"/>
  <c r="O60" i="5"/>
  <c r="O64" i="5"/>
  <c r="G78" i="5"/>
  <c r="I14" i="5"/>
  <c r="I78" i="5"/>
  <c r="I180" i="5" s="1"/>
  <c r="K14" i="5"/>
  <c r="O179" i="5"/>
  <c r="M14" i="5"/>
  <c r="O5" i="5"/>
  <c r="O8" i="5" s="1"/>
  <c r="O69" i="5"/>
  <c r="O77" i="5" s="1"/>
  <c r="K179" i="5"/>
  <c r="O17" i="5"/>
  <c r="O27" i="5" s="1"/>
  <c r="K51" i="5"/>
  <c r="O55" i="5"/>
  <c r="O81" i="5"/>
  <c r="O97" i="5" s="1"/>
  <c r="K133" i="5"/>
  <c r="O136" i="5"/>
  <c r="O11" i="5"/>
  <c r="O13" i="5" s="1"/>
  <c r="O14" i="5" s="1"/>
  <c r="P13" i="2"/>
  <c r="Q13" i="2"/>
  <c r="P8" i="2"/>
  <c r="Q8" i="2"/>
  <c r="Q66" i="2"/>
  <c r="O172" i="5" l="1"/>
  <c r="K180" i="5"/>
  <c r="G180" i="5"/>
  <c r="O66" i="5"/>
  <c r="M180" i="5"/>
  <c r="O78" i="5"/>
  <c r="D11" i="4"/>
  <c r="B3" i="3"/>
  <c r="B4" i="3"/>
  <c r="O180" i="5" l="1"/>
  <c r="I180" i="2"/>
  <c r="P180" i="2"/>
  <c r="P179" i="2"/>
  <c r="Q179" i="2"/>
  <c r="O179" i="2"/>
  <c r="C10" i="4" s="1"/>
  <c r="P172" i="2"/>
  <c r="Q172" i="2"/>
  <c r="O172" i="2"/>
  <c r="C9" i="4" s="1"/>
  <c r="P133" i="2"/>
  <c r="Q133" i="2"/>
  <c r="O133" i="2"/>
  <c r="C8" i="4" s="1"/>
  <c r="G119" i="2"/>
  <c r="P97" i="2"/>
  <c r="Q97" i="2"/>
  <c r="O97" i="2"/>
  <c r="C7" i="4" s="1"/>
  <c r="P78" i="2"/>
  <c r="Q78" i="2"/>
  <c r="Q180" i="2" s="1"/>
  <c r="P77" i="2"/>
  <c r="Q77" i="2"/>
  <c r="O78" i="2"/>
  <c r="C6" i="4" s="1"/>
  <c r="P66" i="2"/>
  <c r="P51" i="2"/>
  <c r="Q51" i="2"/>
  <c r="O51" i="2"/>
  <c r="C5" i="4" s="1"/>
  <c r="P27" i="2"/>
  <c r="Q27" i="2"/>
  <c r="O27" i="2"/>
  <c r="C4" i="4" s="1"/>
  <c r="P14" i="2"/>
  <c r="C11" i="4" l="1"/>
  <c r="O180" i="2"/>
  <c r="O14" i="2"/>
  <c r="C3" i="4" s="1"/>
  <c r="Q14" i="2"/>
  <c r="Q6" i="2" l="1"/>
  <c r="Q7" i="2"/>
  <c r="Q11" i="2"/>
  <c r="Q12" i="2"/>
  <c r="Q17" i="2"/>
  <c r="Q18" i="2"/>
  <c r="Q19" i="2"/>
  <c r="Q20" i="2"/>
  <c r="Q21" i="2"/>
  <c r="Q22" i="2"/>
  <c r="Q23" i="2"/>
  <c r="Q24" i="2"/>
  <c r="Q25" i="2"/>
  <c r="Q26" i="2"/>
  <c r="Q30" i="2"/>
  <c r="Q31" i="2"/>
  <c r="Q32" i="2"/>
  <c r="Q33" i="2"/>
  <c r="Q34" i="2"/>
  <c r="Q35" i="2"/>
  <c r="Q36" i="2"/>
  <c r="Q37" i="2"/>
  <c r="Q38" i="2"/>
  <c r="Q39" i="2"/>
  <c r="Q40" i="2"/>
  <c r="Q41" i="2"/>
  <c r="Q42" i="2"/>
  <c r="Q43" i="2"/>
  <c r="Q44" i="2"/>
  <c r="Q45" i="2"/>
  <c r="Q46" i="2"/>
  <c r="Q47" i="2"/>
  <c r="Q48" i="2"/>
  <c r="Q49" i="2"/>
  <c r="Q50" i="2"/>
  <c r="Q55" i="2"/>
  <c r="Q56" i="2"/>
  <c r="Q57" i="2"/>
  <c r="Q58" i="2"/>
  <c r="Q59" i="2"/>
  <c r="Q60" i="2"/>
  <c r="Q61" i="2"/>
  <c r="Q62" i="2"/>
  <c r="Q63" i="2"/>
  <c r="Q64" i="2"/>
  <c r="Q65" i="2"/>
  <c r="Q69" i="2"/>
  <c r="Q70" i="2"/>
  <c r="Q71" i="2"/>
  <c r="Q72" i="2"/>
  <c r="Q73" i="2"/>
  <c r="Q74" i="2"/>
  <c r="Q75" i="2"/>
  <c r="Q76" i="2"/>
  <c r="Q81" i="2"/>
  <c r="Q82" i="2"/>
  <c r="Q83" i="2"/>
  <c r="Q84" i="2"/>
  <c r="Q85" i="2"/>
  <c r="Q86" i="2"/>
  <c r="Q87" i="2"/>
  <c r="Q88" i="2"/>
  <c r="Q89" i="2"/>
  <c r="Q90" i="2"/>
  <c r="Q91" i="2"/>
  <c r="Q92" i="2"/>
  <c r="Q93" i="2"/>
  <c r="Q94" i="2"/>
  <c r="Q95" i="2"/>
  <c r="Q96"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5" i="2"/>
  <c r="Q176" i="2"/>
  <c r="Q177" i="2"/>
  <c r="Q178" i="2"/>
  <c r="Q5" i="2"/>
  <c r="P11" i="2"/>
  <c r="P12" i="2"/>
  <c r="P17" i="2"/>
  <c r="P18" i="2"/>
  <c r="P19" i="2"/>
  <c r="P20" i="2"/>
  <c r="P21" i="2"/>
  <c r="P22" i="2"/>
  <c r="P23" i="2"/>
  <c r="P24" i="2"/>
  <c r="P25" i="2"/>
  <c r="P26" i="2"/>
  <c r="P30" i="2"/>
  <c r="P31" i="2"/>
  <c r="P32" i="2"/>
  <c r="P33" i="2"/>
  <c r="P34" i="2"/>
  <c r="P35" i="2"/>
  <c r="P36" i="2"/>
  <c r="P37" i="2"/>
  <c r="P38" i="2"/>
  <c r="P39" i="2"/>
  <c r="P40" i="2"/>
  <c r="P41" i="2"/>
  <c r="P42" i="2"/>
  <c r="P43" i="2"/>
  <c r="P44" i="2"/>
  <c r="P45" i="2"/>
  <c r="P46" i="2"/>
  <c r="P47" i="2"/>
  <c r="P48" i="2"/>
  <c r="P49" i="2"/>
  <c r="P50" i="2"/>
  <c r="P55" i="2"/>
  <c r="P56" i="2"/>
  <c r="P57" i="2"/>
  <c r="P58" i="2"/>
  <c r="P59" i="2"/>
  <c r="P60" i="2"/>
  <c r="P61" i="2"/>
  <c r="P62" i="2"/>
  <c r="P63" i="2"/>
  <c r="P64" i="2"/>
  <c r="P65" i="2"/>
  <c r="P69" i="2"/>
  <c r="P70" i="2"/>
  <c r="P71" i="2"/>
  <c r="P72" i="2"/>
  <c r="P73" i="2"/>
  <c r="P74" i="2"/>
  <c r="P75" i="2"/>
  <c r="P76" i="2"/>
  <c r="P81" i="2"/>
  <c r="P82" i="2"/>
  <c r="P83" i="2"/>
  <c r="P84" i="2"/>
  <c r="P85" i="2"/>
  <c r="P86" i="2"/>
  <c r="P87" i="2"/>
  <c r="P88" i="2"/>
  <c r="P89" i="2"/>
  <c r="P90" i="2"/>
  <c r="P91" i="2"/>
  <c r="P92" i="2"/>
  <c r="P93" i="2"/>
  <c r="P94" i="2"/>
  <c r="P95" i="2"/>
  <c r="P96"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5" i="2"/>
  <c r="P176" i="2"/>
  <c r="P177" i="2"/>
  <c r="P178" i="2"/>
  <c r="P6" i="2"/>
  <c r="P7" i="2"/>
  <c r="P5" i="2"/>
  <c r="E11" i="3"/>
  <c r="E10" i="3"/>
  <c r="E9" i="3"/>
  <c r="E8" i="3"/>
  <c r="E7" i="3"/>
  <c r="E6" i="3"/>
  <c r="E5" i="3"/>
  <c r="E4" i="3"/>
  <c r="E3" i="3"/>
  <c r="M176" i="2"/>
  <c r="M177" i="2"/>
  <c r="M179" i="2" s="1"/>
  <c r="M178" i="2"/>
  <c r="M175"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36"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00" i="2"/>
  <c r="M82" i="2"/>
  <c r="M83" i="2"/>
  <c r="M97" i="2" s="1"/>
  <c r="M84" i="2"/>
  <c r="M85" i="2"/>
  <c r="M86" i="2"/>
  <c r="M87" i="2"/>
  <c r="M88" i="2"/>
  <c r="M89" i="2"/>
  <c r="M90" i="2"/>
  <c r="M91" i="2"/>
  <c r="M92" i="2"/>
  <c r="M93" i="2"/>
  <c r="M94" i="2"/>
  <c r="M95" i="2"/>
  <c r="M96" i="2"/>
  <c r="M81" i="2"/>
  <c r="M70" i="2"/>
  <c r="M71" i="2"/>
  <c r="M77" i="2" s="1"/>
  <c r="M72" i="2"/>
  <c r="M73" i="2"/>
  <c r="M74" i="2"/>
  <c r="M75" i="2"/>
  <c r="M76" i="2"/>
  <c r="M69" i="2"/>
  <c r="M56" i="2"/>
  <c r="M57" i="2"/>
  <c r="M58" i="2"/>
  <c r="M59" i="2"/>
  <c r="M60" i="2"/>
  <c r="M61" i="2"/>
  <c r="M62" i="2"/>
  <c r="M63" i="2"/>
  <c r="M64" i="2"/>
  <c r="M65" i="2"/>
  <c r="M55" i="2"/>
  <c r="M31" i="2"/>
  <c r="M32" i="2"/>
  <c r="M51" i="2" s="1"/>
  <c r="M33" i="2"/>
  <c r="M34" i="2"/>
  <c r="M35" i="2"/>
  <c r="M36" i="2"/>
  <c r="M37" i="2"/>
  <c r="M38" i="2"/>
  <c r="M39" i="2"/>
  <c r="M40" i="2"/>
  <c r="M41" i="2"/>
  <c r="M42" i="2"/>
  <c r="M43" i="2"/>
  <c r="M44" i="2"/>
  <c r="M45" i="2"/>
  <c r="M46" i="2"/>
  <c r="M47" i="2"/>
  <c r="M48" i="2"/>
  <c r="M49" i="2"/>
  <c r="M50" i="2"/>
  <c r="M30" i="2"/>
  <c r="M18" i="2"/>
  <c r="M19" i="2"/>
  <c r="M20" i="2"/>
  <c r="M21" i="2"/>
  <c r="M22" i="2"/>
  <c r="M23" i="2"/>
  <c r="M24" i="2"/>
  <c r="M25" i="2"/>
  <c r="M26" i="2"/>
  <c r="M17" i="2"/>
  <c r="M12" i="2"/>
  <c r="M11" i="2"/>
  <c r="M6" i="2"/>
  <c r="M7" i="2"/>
  <c r="M8" i="2" s="1"/>
  <c r="M5" i="2"/>
  <c r="M172" i="2"/>
  <c r="M66" i="2"/>
  <c r="M27" i="2"/>
  <c r="M13" i="2"/>
  <c r="M133" i="2" l="1"/>
  <c r="M78" i="2"/>
  <c r="M14" i="2"/>
  <c r="M180" i="2" l="1"/>
  <c r="K176" i="2" l="1"/>
  <c r="K177" i="2"/>
  <c r="K178" i="2"/>
  <c r="K175"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36"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00" i="2"/>
  <c r="K82" i="2"/>
  <c r="K83" i="2"/>
  <c r="K84" i="2"/>
  <c r="K85" i="2"/>
  <c r="K86" i="2"/>
  <c r="K87" i="2"/>
  <c r="K88" i="2"/>
  <c r="K89" i="2"/>
  <c r="K90" i="2"/>
  <c r="K91" i="2"/>
  <c r="K92" i="2"/>
  <c r="K93" i="2"/>
  <c r="K94" i="2"/>
  <c r="K95" i="2"/>
  <c r="K96" i="2"/>
  <c r="K81" i="2"/>
  <c r="K70" i="2"/>
  <c r="K71" i="2"/>
  <c r="K72" i="2"/>
  <c r="K73" i="2"/>
  <c r="K74" i="2"/>
  <c r="K75" i="2"/>
  <c r="K76" i="2"/>
  <c r="K69" i="2"/>
  <c r="K56" i="2"/>
  <c r="K57" i="2"/>
  <c r="K58" i="2"/>
  <c r="K59" i="2"/>
  <c r="K60" i="2"/>
  <c r="K61" i="2"/>
  <c r="K62" i="2"/>
  <c r="K63" i="2"/>
  <c r="K64" i="2"/>
  <c r="K65" i="2"/>
  <c r="K55" i="2"/>
  <c r="K31" i="2"/>
  <c r="K32" i="2"/>
  <c r="K33" i="2"/>
  <c r="K34" i="2"/>
  <c r="K35" i="2"/>
  <c r="K36" i="2"/>
  <c r="K37" i="2"/>
  <c r="K38" i="2"/>
  <c r="K39" i="2"/>
  <c r="K40" i="2"/>
  <c r="K41" i="2"/>
  <c r="K42" i="2"/>
  <c r="K43" i="2"/>
  <c r="K44" i="2"/>
  <c r="K45" i="2"/>
  <c r="K46" i="2"/>
  <c r="K47" i="2"/>
  <c r="K48" i="2"/>
  <c r="K49" i="2"/>
  <c r="K50" i="2"/>
  <c r="K30" i="2"/>
  <c r="K18" i="2"/>
  <c r="K19" i="2"/>
  <c r="K20" i="2"/>
  <c r="K21" i="2"/>
  <c r="K22" i="2"/>
  <c r="K23" i="2"/>
  <c r="K24" i="2"/>
  <c r="K25" i="2"/>
  <c r="K26" i="2"/>
  <c r="K17" i="2"/>
  <c r="K12" i="2"/>
  <c r="K11" i="2"/>
  <c r="K6" i="2"/>
  <c r="K7" i="2"/>
  <c r="K5" i="2"/>
  <c r="K66" i="2" l="1"/>
  <c r="K13" i="2"/>
  <c r="K27" i="2"/>
  <c r="K77" i="2"/>
  <c r="K78" i="2" s="1"/>
  <c r="K97" i="2"/>
  <c r="K51" i="2"/>
  <c r="K133" i="2"/>
  <c r="K172" i="2"/>
  <c r="K179" i="2"/>
  <c r="K8" i="2"/>
  <c r="C9" i="3" l="1"/>
  <c r="C6" i="3"/>
  <c r="C5" i="3"/>
  <c r="K14" i="2"/>
  <c r="C3" i="3" s="1"/>
  <c r="C8" i="3"/>
  <c r="C4" i="3"/>
  <c r="C10" i="3"/>
  <c r="C7" i="3"/>
  <c r="K180" i="2"/>
  <c r="C11" i="3" l="1"/>
  <c r="I176" i="2"/>
  <c r="I177" i="2"/>
  <c r="I178" i="2"/>
  <c r="I175"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36"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00" i="2"/>
  <c r="I82" i="2"/>
  <c r="I83" i="2"/>
  <c r="I84" i="2"/>
  <c r="I85" i="2"/>
  <c r="I86" i="2"/>
  <c r="I87" i="2"/>
  <c r="I88" i="2"/>
  <c r="I89" i="2"/>
  <c r="I90" i="2"/>
  <c r="I91" i="2"/>
  <c r="I92" i="2"/>
  <c r="I93" i="2"/>
  <c r="I94" i="2"/>
  <c r="I95" i="2"/>
  <c r="I96" i="2"/>
  <c r="I81" i="2"/>
  <c r="I70" i="2"/>
  <c r="I71" i="2"/>
  <c r="I72" i="2"/>
  <c r="I73" i="2"/>
  <c r="I74" i="2"/>
  <c r="I75" i="2"/>
  <c r="I76" i="2"/>
  <c r="I69" i="2"/>
  <c r="I56" i="2"/>
  <c r="I57" i="2"/>
  <c r="I58" i="2"/>
  <c r="I59" i="2"/>
  <c r="I60" i="2"/>
  <c r="I61" i="2"/>
  <c r="I62" i="2"/>
  <c r="I63" i="2"/>
  <c r="I64" i="2"/>
  <c r="I65" i="2"/>
  <c r="I55" i="2"/>
  <c r="I31" i="2"/>
  <c r="I32" i="2"/>
  <c r="I33" i="2"/>
  <c r="I34" i="2"/>
  <c r="I35" i="2"/>
  <c r="I36" i="2"/>
  <c r="I37" i="2"/>
  <c r="I38" i="2"/>
  <c r="I39" i="2"/>
  <c r="I40" i="2"/>
  <c r="I41" i="2"/>
  <c r="I42" i="2"/>
  <c r="I43" i="2"/>
  <c r="I44" i="2"/>
  <c r="I45" i="2"/>
  <c r="I46" i="2"/>
  <c r="I47" i="2"/>
  <c r="I48" i="2"/>
  <c r="I49" i="2"/>
  <c r="I50" i="2"/>
  <c r="I30" i="2"/>
  <c r="I18" i="2"/>
  <c r="I19" i="2"/>
  <c r="I20" i="2"/>
  <c r="I21" i="2"/>
  <c r="I22" i="2"/>
  <c r="I23" i="2"/>
  <c r="I24" i="2"/>
  <c r="I25" i="2"/>
  <c r="I26" i="2"/>
  <c r="I17" i="2"/>
  <c r="I12" i="2"/>
  <c r="I11" i="2"/>
  <c r="I13" i="2" s="1"/>
  <c r="I6" i="2"/>
  <c r="I7" i="2"/>
  <c r="I5" i="2"/>
  <c r="I179" i="2"/>
  <c r="D10" i="3" s="1"/>
  <c r="I133" i="2"/>
  <c r="D8" i="3" s="1"/>
  <c r="I172" i="2" l="1"/>
  <c r="D9" i="3" s="1"/>
  <c r="I51" i="2"/>
  <c r="D5" i="3" s="1"/>
  <c r="I97" i="2"/>
  <c r="D7" i="3" s="1"/>
  <c r="I77" i="2"/>
  <c r="I27" i="2"/>
  <c r="D4" i="3" s="1"/>
  <c r="I66" i="2"/>
  <c r="I8" i="2"/>
  <c r="I14" i="2" l="1"/>
  <c r="D3" i="3" s="1"/>
  <c r="I78" i="2"/>
  <c r="D6" i="3" s="1"/>
  <c r="D11" i="3" l="1"/>
  <c r="G178" i="2" l="1"/>
  <c r="G177" i="2"/>
  <c r="G176" i="2"/>
  <c r="G175"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2" i="2"/>
  <c r="G131" i="2"/>
  <c r="G130" i="2"/>
  <c r="G129" i="2"/>
  <c r="G128" i="2"/>
  <c r="G127" i="2"/>
  <c r="G126" i="2"/>
  <c r="G125" i="2"/>
  <c r="G124" i="2"/>
  <c r="G123" i="2"/>
  <c r="G122" i="2"/>
  <c r="G121" i="2"/>
  <c r="G120" i="2"/>
  <c r="G118" i="2"/>
  <c r="G117" i="2"/>
  <c r="G116" i="2"/>
  <c r="G115" i="2"/>
  <c r="G114" i="2"/>
  <c r="G113" i="2"/>
  <c r="G112" i="2"/>
  <c r="G111" i="2"/>
  <c r="G110" i="2"/>
  <c r="G109" i="2"/>
  <c r="G108" i="2"/>
  <c r="G107" i="2"/>
  <c r="G106" i="2"/>
  <c r="G105" i="2"/>
  <c r="G104" i="2"/>
  <c r="G103" i="2"/>
  <c r="G102" i="2"/>
  <c r="G101" i="2"/>
  <c r="G100" i="2"/>
  <c r="G96" i="2"/>
  <c r="G95" i="2"/>
  <c r="G94" i="2"/>
  <c r="G93" i="2"/>
  <c r="G92" i="2"/>
  <c r="G91" i="2"/>
  <c r="G90" i="2"/>
  <c r="G89" i="2"/>
  <c r="G88" i="2"/>
  <c r="G87" i="2"/>
  <c r="G86" i="2"/>
  <c r="G85" i="2"/>
  <c r="G84" i="2"/>
  <c r="G83" i="2"/>
  <c r="G82" i="2"/>
  <c r="G81" i="2"/>
  <c r="G76" i="2"/>
  <c r="G75" i="2"/>
  <c r="G74" i="2"/>
  <c r="G73" i="2"/>
  <c r="G72" i="2"/>
  <c r="G71" i="2"/>
  <c r="G70" i="2"/>
  <c r="G69" i="2"/>
  <c r="G65" i="2"/>
  <c r="G64" i="2"/>
  <c r="G63" i="2"/>
  <c r="G62" i="2"/>
  <c r="G61" i="2"/>
  <c r="G60" i="2"/>
  <c r="G59" i="2"/>
  <c r="G58" i="2"/>
  <c r="G57" i="2"/>
  <c r="G56" i="2"/>
  <c r="G55" i="2"/>
  <c r="G50" i="2"/>
  <c r="G49" i="2"/>
  <c r="G48" i="2"/>
  <c r="G47" i="2"/>
  <c r="G46" i="2"/>
  <c r="G45" i="2"/>
  <c r="G44" i="2"/>
  <c r="G43" i="2"/>
  <c r="G42" i="2"/>
  <c r="G41" i="2"/>
  <c r="G40" i="2"/>
  <c r="G39" i="2"/>
  <c r="G38" i="2"/>
  <c r="G37" i="2"/>
  <c r="G36" i="2"/>
  <c r="G35" i="2"/>
  <c r="G34" i="2"/>
  <c r="G33" i="2"/>
  <c r="G32" i="2"/>
  <c r="G31" i="2"/>
  <c r="G30" i="2"/>
  <c r="G26" i="2"/>
  <c r="G25" i="2"/>
  <c r="G24" i="2"/>
  <c r="G23" i="2"/>
  <c r="G22" i="2"/>
  <c r="G21" i="2"/>
  <c r="G20" i="2"/>
  <c r="G19" i="2"/>
  <c r="G18" i="2"/>
  <c r="G17" i="2"/>
  <c r="G12" i="2"/>
  <c r="G11" i="2"/>
  <c r="G7" i="2"/>
  <c r="G6" i="2"/>
  <c r="G5" i="2"/>
  <c r="G13" i="2" l="1"/>
  <c r="G66" i="2"/>
  <c r="G97" i="2"/>
  <c r="G8" i="2"/>
  <c r="G172" i="2"/>
  <c r="G27" i="2"/>
  <c r="G77" i="2"/>
  <c r="G133" i="2"/>
  <c r="G51" i="2"/>
  <c r="G179" i="2"/>
  <c r="E8" i="4" l="1"/>
  <c r="E4" i="4"/>
  <c r="D4" i="4"/>
  <c r="E10" i="4"/>
  <c r="E9" i="4"/>
  <c r="D9" i="4"/>
  <c r="D7" i="4"/>
  <c r="E7" i="4"/>
  <c r="E5" i="4"/>
  <c r="D5" i="4"/>
  <c r="D8" i="4"/>
  <c r="B7" i="3"/>
  <c r="G78" i="2"/>
  <c r="B5" i="3"/>
  <c r="B9" i="3"/>
  <c r="G14" i="2"/>
  <c r="B10" i="3"/>
  <c r="B8" i="3"/>
  <c r="D10" i="4" l="1"/>
  <c r="G180" i="2"/>
  <c r="E3" i="4"/>
  <c r="D3" i="4"/>
  <c r="D6" i="4"/>
  <c r="E6" i="4"/>
  <c r="E11" i="4" s="1"/>
  <c r="B6" i="3"/>
  <c r="B11" i="3" l="1"/>
</calcChain>
</file>

<file path=xl/sharedStrings.xml><?xml version="1.0" encoding="utf-8"?>
<sst xmlns="http://schemas.openxmlformats.org/spreadsheetml/2006/main" count="1633" uniqueCount="533">
  <si>
    <t>ITEM 1 – HOSPEDAGEM</t>
  </si>
  <si>
    <t>HOTEL CATEGORIA 3 ESTRELAS</t>
  </si>
  <si>
    <t>ORDEM</t>
  </si>
  <si>
    <t>ITEM</t>
  </si>
  <si>
    <t>DESCRIÇÃO</t>
  </si>
  <si>
    <t>UNIDADE</t>
  </si>
  <si>
    <t>QUANTIDADE PROPOSTA (HUGO)</t>
  </si>
  <si>
    <t>VALOR UNITÁRIO</t>
  </si>
  <si>
    <t>VALOR TOTAL</t>
  </si>
  <si>
    <t>1.1</t>
  </si>
  <si>
    <t>Apartamento simples</t>
  </si>
  <si>
    <t>DIÁRIA</t>
  </si>
  <si>
    <t>1.2</t>
  </si>
  <si>
    <t>apartamento duplo</t>
  </si>
  <si>
    <t>1.3</t>
  </si>
  <si>
    <t>água</t>
  </si>
  <si>
    <t>HOTEL CATEGORIA 4 ESTRELAS</t>
  </si>
  <si>
    <t>1.4</t>
  </si>
  <si>
    <t>1.5</t>
  </si>
  <si>
    <t>TOTAL DO ITEM 1 – HOSPEDAGEM</t>
  </si>
  <si>
    <t>ITEM 2 – LOCAÇÃO DE TRANSPORTE</t>
  </si>
  <si>
    <t>2.1</t>
  </si>
  <si>
    <t xml:space="preserve"> Micro-ônibus</t>
  </si>
  <si>
    <t>DIÁRIA DE 10 HORAS</t>
  </si>
  <si>
    <t>2.2</t>
  </si>
  <si>
    <t>Van</t>
  </si>
  <si>
    <t>2.3</t>
  </si>
  <si>
    <t>Carro Executivo</t>
  </si>
  <si>
    <t>2.4</t>
  </si>
  <si>
    <t>Veículo Utilitário</t>
  </si>
  <si>
    <t xml:space="preserve">Com motorista, combustível, a ser utilizado para carga de até 1.000 (mil) quilos. Franquia de 150 km. </t>
  </si>
  <si>
    <t>2.5</t>
  </si>
  <si>
    <t xml:space="preserve">Ônibus Executivo </t>
  </si>
  <si>
    <t>2.6</t>
  </si>
  <si>
    <t xml:space="preserve">Km exta Micro-ônibus </t>
  </si>
  <si>
    <t>km extra referente ao item 2.1</t>
  </si>
  <si>
    <t>km extra</t>
  </si>
  <si>
    <t>2.7</t>
  </si>
  <si>
    <t xml:space="preserve">Km extra de Van </t>
  </si>
  <si>
    <t>km extra referente ao item 2.2</t>
  </si>
  <si>
    <t>2.8</t>
  </si>
  <si>
    <t>Km extra de carro executivo</t>
  </si>
  <si>
    <t>km extra referente ao item 2.3</t>
  </si>
  <si>
    <t>2.9</t>
  </si>
  <si>
    <t>Km extra de veículo utilitário</t>
  </si>
  <si>
    <t>km extra referente ao item 2.4</t>
  </si>
  <si>
    <t>2.10</t>
  </si>
  <si>
    <t xml:space="preserve"> Km extra Ônibus Executivo </t>
  </si>
  <si>
    <t>km extra referente ao item 2.5</t>
  </si>
  <si>
    <t>TOTAL DO ITEM 2 – LOCAÇÃO DE TRANSPORTE</t>
  </si>
  <si>
    <t>Km extra Veículo Utilitário</t>
  </si>
  <si>
    <t>km extra referente ao item 3.6</t>
  </si>
  <si>
    <t>ITEM 3 – RECURSOS HUMANOS</t>
  </si>
  <si>
    <t>3.1</t>
  </si>
  <si>
    <t xml:space="preserve">Mestre de Cerimônia (Bilingue) </t>
  </si>
  <si>
    <t>DIÁRIA DE 8 HORAS</t>
  </si>
  <si>
    <t>3.2</t>
  </si>
  <si>
    <t>Mestre de Cerimônia</t>
  </si>
  <si>
    <t>3.3</t>
  </si>
  <si>
    <t>Recepcionista</t>
  </si>
  <si>
    <t xml:space="preserve">Alocação de profissional com experiência em recepção de autoridades, participantes e convidados. Credenciamento, entrega de kits, crachás, montagem de pastas ou sacolas, recepção, e quaisquer outros elementos relacionados ao evento. Sua atuação poderá ser requerida nos seguintes locais: aeroporto, diretamente no local do evento (auditório, sala VIP, sala de apoio, sala de imprensa), ou outro previamente avisado à CONTRATADA. </t>
  </si>
  <si>
    <t>3.4</t>
  </si>
  <si>
    <t>Recepcionista Bilingue</t>
  </si>
  <si>
    <t>3.5</t>
  </si>
  <si>
    <t>Tradutor/Intérprete de Libras</t>
  </si>
  <si>
    <t>HORA/DUPLA</t>
  </si>
  <si>
    <t>3.6</t>
  </si>
  <si>
    <t>Tradutor Simultâneo</t>
  </si>
  <si>
    <t xml:space="preserve"> HORA/DUPLA</t>
  </si>
  <si>
    <t>3.7</t>
  </si>
  <si>
    <t>DIÁRIA DE 12 HORAS</t>
  </si>
  <si>
    <t>3.8</t>
  </si>
  <si>
    <t>Vigilância Desarmada diurna/noturna</t>
  </si>
  <si>
    <t>3.9</t>
  </si>
  <si>
    <t>Copeira</t>
  </si>
  <si>
    <t>3.10</t>
  </si>
  <si>
    <t>Garçom</t>
  </si>
  <si>
    <t>3.11</t>
  </si>
  <si>
    <t xml:space="preserve"> Fotógrafo</t>
  </si>
  <si>
    <t>3.12</t>
  </si>
  <si>
    <t>Arquiteto  - Tipo I</t>
  </si>
  <si>
    <t>PROJETO</t>
  </si>
  <si>
    <t>3.13</t>
  </si>
  <si>
    <t>Arquiteto  - Tipo II</t>
  </si>
  <si>
    <t>3.15</t>
  </si>
  <si>
    <t>Auxiliar de serviços gerais</t>
  </si>
  <si>
    <t>Deverá estar envolvido nas atividades de transporte, remoção, movimentação e remanejamento de mobiliário, stands, tendas, equipamentos, divisórias, caixas diversas, pacotes, material de consumo, papéis, material gráfico e outras atividades correlatas.</t>
  </si>
  <si>
    <t>3.18</t>
  </si>
  <si>
    <t>Coordenador de Hospedagem</t>
  </si>
  <si>
    <t>Profissional responsável pelo planejamento e acompanhamento das atividades e necessidades de hospedagens.</t>
  </si>
  <si>
    <t>3.19</t>
  </si>
  <si>
    <t>Coordenador Geral</t>
  </si>
  <si>
    <t>a) Coordenação de todas as atividades a serem realizadas durante o evento, através da supervisão dos serviços de fornecedores, bem como pelo controle de funções e atendimento permanente aos participantes, fazendo-se presente durante todo o período do evento da fase de montagem até a desmontagem;
b) Supervisão da montagem e desmontagem do evento, incluindo a supervisão e implantação de todos os serviços contratados;
c) Preparação, organização e distribuição de todo o material no local do evento: crachás / certificados /impressos / pastas /brindes / sinalização e outros;
d) Coordenação da montagem das salas para as sessões plenárias, simpósios, mesas redondas, sala dos palestrantes e convidados e da sala de imprensa;
e) Coordenação da Sala VIP: Recepção de entrada dos convidados especiais e encaminhamento de convidados à comissão organizadora do evento;
f) Coordenação e atendimento dos participantes, convidados e palestrantes, juntamente com a equipe de profissionais selecionados para atendimento em todas as atividades programadas. Organização e controle do cerimonial das sessões de abertura e encerramento;
g) Supervisão do controle da entrada no local do evento e nas salas;
h) Atendimento e controle de toda a programação, incluindo o atendimento nas salas e respectivos auditórios (distribuição e recolhimento de formulários – perguntas/avaliações / atendimento aos palestrantes e comissões);
i) Controle da hospedagem e supervisão dos demais coordenadores do esquema de transporte.</t>
  </si>
  <si>
    <t>3.20</t>
  </si>
  <si>
    <t>Coordenador de Transporte</t>
  </si>
  <si>
    <t>Profissional capacitado para realização de serviços de coordenação do transporte. Responsável pelo controle, organização e supervisão de todos os veículos, motoristas e demais profissionais envolvidos nos traslados. Deve cumprir fielmente a programação de horários, criando soluções para os eventuais problemas que surjam durante a execução dos trabalhos.</t>
  </si>
  <si>
    <t>3.21</t>
  </si>
  <si>
    <t>Operador de equipamentos audiovisuais</t>
  </si>
  <si>
    <t xml:space="preserve">Profissional devidamente capacitado a operar aparelhos audiovisuais, computadores e demais aparelhos eletroeletrônicos a serem utilizados durante os eventos. </t>
  </si>
  <si>
    <t>Relator</t>
  </si>
  <si>
    <t>HORA</t>
  </si>
  <si>
    <t>Audiodescritor</t>
  </si>
  <si>
    <t>Profissional capacitado para descrever de forma clara e objetiva todas as informações visuais importantes, incluindo: imagens em telões e slides de apresentações, movimentações, gestos, expressões faciais e corporais que exprimam comunicação, informações sobre o ambiente, configuração do espaço, objetos e efeitos especiais, leitura de textos, créditos, títulos, além de qualquer informação escrita em tela ou em suportes da apresentação.</t>
  </si>
  <si>
    <t>Técnico em informática</t>
  </si>
  <si>
    <t>TOTAL DO ITEM 3 – RECURSOS HUMANOS</t>
  </si>
  <si>
    <t>ITEM 4 –ALIMENTAÇÃO</t>
  </si>
  <si>
    <t>4.2</t>
  </si>
  <si>
    <t>Almoço/Jantar</t>
  </si>
  <si>
    <t>POR PESSOA</t>
  </si>
  <si>
    <t>4.3</t>
  </si>
  <si>
    <t>Coquetel</t>
  </si>
  <si>
    <t>4.4</t>
  </si>
  <si>
    <t>Brunch</t>
  </si>
  <si>
    <t>4.6</t>
  </si>
  <si>
    <t>Cofee Break-Tipo I</t>
  </si>
  <si>
    <t>4.7</t>
  </si>
  <si>
    <t>Cofee Break-Tipo II</t>
  </si>
  <si>
    <t>4.8</t>
  </si>
  <si>
    <t xml:space="preserve">Petit Four </t>
  </si>
  <si>
    <t>4.9</t>
  </si>
  <si>
    <t>Água Mineral Sem Gás</t>
  </si>
  <si>
    <t>Garrafa individual de 300 ml.</t>
  </si>
  <si>
    <t>4.10</t>
  </si>
  <si>
    <t xml:space="preserve">Água Mineral – Garrafão de 20L </t>
  </si>
  <si>
    <t>4.12</t>
  </si>
  <si>
    <t>Garrafa de Café</t>
  </si>
  <si>
    <t>Garrafa térmica de café com capacidade de 2 litros. O item deverá contemplar copos térmicos, os quais deverão ser de papel rígido, impermeável, biodegradável, conforme norma ABNT 15448-2, de 120 ml, com colheres descartáveis, açúcar e adoçante em sachês pelo período do evento; No preço unitário da garrafa de café devem estar agregados todos os custos acima descritos.</t>
  </si>
  <si>
    <t>GARRAFA</t>
  </si>
  <si>
    <t>4.13</t>
  </si>
  <si>
    <t>Garrafa de chá</t>
  </si>
  <si>
    <t>Garrafa térmica de Chá, com capacidade de 2 litros com pelo menos dois sabores diferentes por dia. O item deverá acompanhar copos térmicos, os quais deverão ser de papel rígido, impermeável, biodegradável, conforme norma ABNT 15448-2, de 120 ml, com colheres descartáveis açúcar e adoçante em sachês pelo período do evento; No preço unitário da garrafa de café devem estar agregados todos os custos acima descritos.</t>
  </si>
  <si>
    <t>4.14</t>
  </si>
  <si>
    <t>Kit lanche</t>
  </si>
  <si>
    <t xml:space="preserve">SUBTOTAL DE ALIMENTAÇÃO (FORA) DE AMBIENTE HOTELEIRO </t>
  </si>
  <si>
    <t>4.16</t>
  </si>
  <si>
    <t>4.18</t>
  </si>
  <si>
    <t>Cofee Break</t>
  </si>
  <si>
    <t xml:space="preserve">SUBTOTAL DE ALIMENTAÇÃO (DENTRO) DE AMBIENTE HOTELEIRO </t>
  </si>
  <si>
    <t>ITEM 5 – MATERIAIS</t>
  </si>
  <si>
    <t>5.1</t>
  </si>
  <si>
    <t>Impressão de banners em lona vinílica e impressão digital quatro cores, com ou sem ilhós para fixação em box truss ou metalon, com conteúdo, dimensões (tamanhos) e arte final a ser fornecida pela CONTRATANTE.</t>
  </si>
  <si>
    <t>M2</t>
  </si>
  <si>
    <t>5.3</t>
  </si>
  <si>
    <t>Impressão de banner tamanho A0 (1189 mm x 841 mm) em lona vinílica e impressão digital quatro cores, com túnel superior e inferior, bastões, ponteiras e corda, com conteúdo e arte final a ser fornecida pela CONTRATANTE.</t>
  </si>
  <si>
    <t xml:space="preserve">UNIDADE </t>
  </si>
  <si>
    <t>5.4</t>
  </si>
  <si>
    <t>Banner</t>
  </si>
  <si>
    <t>Impressão de banner em lona vinílica e impressão digital quatro cores, com túnel superior e inferior, bastões, ponteiras e corda, com conteúdo e arte final a ser fornecida pela CONTRATANTE.</t>
  </si>
  <si>
    <t>m2</t>
  </si>
  <si>
    <t>5.5</t>
  </si>
  <si>
    <t xml:space="preserve">Bloco de Anotações  - Preto e Branco                                          </t>
  </si>
  <si>
    <t xml:space="preserve">Impressão de blocos de anotações formato A5, composto de vinte folhas de papel sulfite 75g/m², com identidade visual impressa em monocromia 1/0 em todas as folhas e miolo sem pauta, colado na parte superior. Com conteúdo e arte final a ser fornecida pela CONTRATADA. </t>
  </si>
  <si>
    <t>5.6</t>
  </si>
  <si>
    <t xml:space="preserve">Bloco de Anotações  - Colorido                                             </t>
  </si>
  <si>
    <t xml:space="preserve">Impressão de blocos de anotações formato A5, composto de vinte folhas de papel sulfite 75g/m², com identidade visual impressa em policromia 4/0 em todas as folhas e miolo sem pauta, colado na parte superior. Com conteúdo e arte final a ser fornecida pela CONTRATANTE. </t>
  </si>
  <si>
    <t>5.8</t>
  </si>
  <si>
    <t>Canetas Esferográficas Metálicas</t>
  </si>
  <si>
    <t>5.9</t>
  </si>
  <si>
    <t xml:space="preserve">Caneta Esferográfica                                            </t>
  </si>
  <si>
    <t>Caneta esferográfica comum, em material plástico transparente, de tinta azul ou preta.</t>
  </si>
  <si>
    <t>5.10</t>
  </si>
  <si>
    <t>5.12</t>
  </si>
  <si>
    <t>Pasta - Couchê</t>
  </si>
  <si>
    <t>5.13</t>
  </si>
  <si>
    <t>5.14</t>
  </si>
  <si>
    <t xml:space="preserve">Certificado </t>
  </si>
  <si>
    <t>5.15</t>
  </si>
  <si>
    <t>Crachá em papel</t>
  </si>
  <si>
    <t>Crachá em formato A6 – 10,5cm x 14,8cm, papel couchê fosco 180g/m², impressão 4/0 cores, sustentado por cordão, para identificação dos participantes do evento, conforme conteúdo e arte final a ser fornecida pela Assessoria de Comunicação Social – ASCOM da Controladoria-Geral da União.</t>
  </si>
  <si>
    <t>5.16</t>
  </si>
  <si>
    <t>Crachá em PVC flexível</t>
  </si>
  <si>
    <t>Folder</t>
  </si>
  <si>
    <t>Confecção de folders com as seguintes medidas: 9,9cm x 21cm (fechado) e 29,7cm x 21cm (aberto), lâmina em 4/4 cores, em papel couchê fosco 170g, acabamento em duas dobras paralelas, refilado.  Conforme formato, conteúdo e arte final a ser fornecida pela Assessoria de Comunicação Social – ASCOM da Controladoria-Geral da União.</t>
  </si>
  <si>
    <t>Kit Escritório</t>
  </si>
  <si>
    <t>Pasta - Bolsa ecológica</t>
  </si>
  <si>
    <t>TOTAL DO ITEM 5 - MATERIAIS</t>
  </si>
  <si>
    <t>ITEM 6 – MONTAGENS E MOBILIÁRIOS</t>
  </si>
  <si>
    <t>6.1</t>
  </si>
  <si>
    <t>metro linear/Dia</t>
  </si>
  <si>
    <t>6.2</t>
  </si>
  <si>
    <t xml:space="preserve">Armário </t>
  </si>
  <si>
    <t>UNIDADE/DIÁRIA</t>
  </si>
  <si>
    <t>6.4</t>
  </si>
  <si>
    <t>Estande</t>
  </si>
  <si>
    <t>M2/DIÁRIA</t>
  </si>
  <si>
    <t>6.6</t>
  </si>
  <si>
    <t>6.9</t>
  </si>
  <si>
    <t>Pranchão com toalha</t>
  </si>
  <si>
    <t>6.12</t>
  </si>
  <si>
    <t>Cadeira fixa sem braço estofada</t>
  </si>
  <si>
    <t>6.13</t>
  </si>
  <si>
    <t>Cadeira fixa com braço estofada</t>
  </si>
  <si>
    <t>6.14</t>
  </si>
  <si>
    <t>Cadeira giratória com braço estofada</t>
  </si>
  <si>
    <t>6.15</t>
  </si>
  <si>
    <t xml:space="preserve">Toalha de mesa </t>
  </si>
  <si>
    <t>6.18</t>
  </si>
  <si>
    <t>Arranjo de Flores - Tipo I</t>
  </si>
  <si>
    <t>metro linear</t>
  </si>
  <si>
    <t>6.19</t>
  </si>
  <si>
    <t>Arranjo de Flores - Tipo II</t>
  </si>
  <si>
    <t>Flores/plantas para decoração de espaço ou buffet com cachepô, com ou sem tripé, dependendo da necessidade do evento.</t>
  </si>
  <si>
    <t>6.20</t>
  </si>
  <si>
    <t>Flip-Chart</t>
  </si>
  <si>
    <t>6.21</t>
  </si>
  <si>
    <t>6.22</t>
  </si>
  <si>
    <t>6.23</t>
  </si>
  <si>
    <t xml:space="preserve">Unifilas </t>
  </si>
  <si>
    <t>6.26</t>
  </si>
  <si>
    <t>Bandeira/Mastro - Tipo I</t>
  </si>
  <si>
    <t>6.27</t>
  </si>
  <si>
    <t>Bandeira/Mastro - Tipo II</t>
  </si>
  <si>
    <t>6.28</t>
  </si>
  <si>
    <t>Púlpito</t>
  </si>
  <si>
    <t>6.29</t>
  </si>
  <si>
    <t>Bebedouro elétrico de chão</t>
  </si>
  <si>
    <t>6.30</t>
  </si>
  <si>
    <t>Tablado de madeira ou praticável</t>
  </si>
  <si>
    <t>m2/Dia</t>
  </si>
  <si>
    <t>6.31</t>
  </si>
  <si>
    <t>Mesa de centro</t>
  </si>
  <si>
    <t>Mesas de centro medindo 50x50cm, com tampo de vidro.</t>
  </si>
  <si>
    <t>6.32</t>
  </si>
  <si>
    <t xml:space="preserve">Cadeira de rodas </t>
  </si>
  <si>
    <t>Cadeira especial para pessoas com deficiência e outras patologias. Deverá oferecer conforto ao usuário com largura mínima de 64cm e capacidade para até 130 kg, apoio para os pés, estruturas reforçadas e freio nas rodas traseiras.</t>
  </si>
  <si>
    <t>6.33</t>
  </si>
  <si>
    <t xml:space="preserve">Lixeira para área externa </t>
  </si>
  <si>
    <t>Lixeira Seletiva</t>
  </si>
  <si>
    <t>Poltrona</t>
  </si>
  <si>
    <t>Puff</t>
  </si>
  <si>
    <t>Comum em courino, quadrado ou redondo, cor a definir.</t>
  </si>
  <si>
    <t>Tenda Fechada - 10X10 -Pé direito 2,50m</t>
  </si>
  <si>
    <t>Toten de Recarga</t>
  </si>
  <si>
    <t xml:space="preserve">Extensão elétrica ou régua elétrica </t>
  </si>
  <si>
    <t>Extensão elétrica ou régua elétrica de 5 (cinco) metros com, no mínimo, 5 entradas/tomadas, devidamente instaladas no local do evento.</t>
  </si>
  <si>
    <t>Gerador de Energia</t>
  </si>
  <si>
    <t>prisma</t>
  </si>
  <si>
    <t>TOTAL DO ITEM 6 - MONTAGENS E MOBILIÁRIOS</t>
  </si>
  <si>
    <t xml:space="preserve">ITEM 7 – SERVIÇOS TÉCNICOS E EQUIPAMENTOS </t>
  </si>
  <si>
    <t>7.1</t>
  </si>
  <si>
    <t>Serviço de Tradução de Textos</t>
  </si>
  <si>
    <t xml:space="preserve"> LAUDA</t>
  </si>
  <si>
    <t>7.3</t>
  </si>
  <si>
    <t>Serviço de Estenotipia</t>
  </si>
  <si>
    <t>Serviços de Legenda em Tempo Real, na língua portuguesa, por meio de Estenotipia Computadorizada. Recurso utilizado para surdos oralizados que não se comunicam por LIBRAS.</t>
  </si>
  <si>
    <t>7.4</t>
  </si>
  <si>
    <t xml:space="preserve">Serviço de tradução simultânea em VHF </t>
  </si>
  <si>
    <t>7.7</t>
  </si>
  <si>
    <t>Serviço de Filmagem de evento</t>
  </si>
  <si>
    <t>7.9</t>
  </si>
  <si>
    <t>Serviço de Gravação de Áudio</t>
  </si>
  <si>
    <t>7.10</t>
  </si>
  <si>
    <t>Edição de Imagem</t>
  </si>
  <si>
    <t>7.14</t>
  </si>
  <si>
    <t>7.15</t>
  </si>
  <si>
    <t>7.16</t>
  </si>
  <si>
    <t>Serviço de sonorização completa - Tipo I</t>
  </si>
  <si>
    <t>7.17</t>
  </si>
  <si>
    <t>Serviço de sonorização completa - Tipo II</t>
  </si>
  <si>
    <t>7.18</t>
  </si>
  <si>
    <t>Serviço de sonorização completa - Tipo III</t>
  </si>
  <si>
    <t>7.22</t>
  </si>
  <si>
    <t>Microfone - Tipo I</t>
  </si>
  <si>
    <t>7.23</t>
  </si>
  <si>
    <t>Microfone - Tipo II</t>
  </si>
  <si>
    <t>7.24</t>
  </si>
  <si>
    <t>Microfone - Tipo III</t>
  </si>
  <si>
    <t>7.26</t>
  </si>
  <si>
    <t>Tela de Projeção - Tipo I</t>
  </si>
  <si>
    <t>7.27</t>
  </si>
  <si>
    <t>Tela para Projeção - Tipo II</t>
  </si>
  <si>
    <t>Rádio Comunicador</t>
  </si>
  <si>
    <t>7.29</t>
  </si>
  <si>
    <t>Notebook</t>
  </si>
  <si>
    <t>7.30</t>
  </si>
  <si>
    <t>Impressora à Laser Colorida</t>
  </si>
  <si>
    <t>7.31</t>
  </si>
  <si>
    <t>UTI Móvel</t>
  </si>
  <si>
    <t>7.32</t>
  </si>
  <si>
    <t>Sistema de Credenciamento</t>
  </si>
  <si>
    <t>7.33</t>
  </si>
  <si>
    <t>Rede WLAN</t>
  </si>
  <si>
    <t>UNIDADE/DIARIA</t>
  </si>
  <si>
    <t>7.34</t>
  </si>
  <si>
    <t>Computador do Tipo Servidor</t>
  </si>
  <si>
    <t>7.35</t>
  </si>
  <si>
    <t>Impressora Térmica</t>
  </si>
  <si>
    <t>Com rolo de 1.000 etiquetas, devidamente instalada e testada.</t>
  </si>
  <si>
    <t>7.36</t>
  </si>
  <si>
    <t>Rede LAN</t>
  </si>
  <si>
    <t>PONTO/DIA</t>
  </si>
  <si>
    <t xml:space="preserve">Link Dedicado de Internet </t>
  </si>
  <si>
    <t>Pedestal para microfone</t>
  </si>
  <si>
    <t>Pen Drive</t>
  </si>
  <si>
    <t>Serviço de degravação de áudio</t>
  </si>
  <si>
    <t>Serviço de elaboração de ATA</t>
  </si>
  <si>
    <t>Serviço de limpeza área interna ou externa</t>
  </si>
  <si>
    <t>m2/dia</t>
  </si>
  <si>
    <t xml:space="preserve">TV de 52” </t>
  </si>
  <si>
    <t>TV de LCD de 52 polegadas com suporte de chão e tecnologia FULL HD; devidamente instalada e testada.</t>
  </si>
  <si>
    <t>Leitor de Código de Barras</t>
  </si>
  <si>
    <t>Leitor de código de barras em rede com o servidor do banco de dados, devidamente instalado e testado.</t>
  </si>
  <si>
    <t xml:space="preserve">Rider técnico de sonorização </t>
  </si>
  <si>
    <t xml:space="preserve">Rider Técnico de iluminação </t>
  </si>
  <si>
    <t>DIARIA</t>
  </si>
  <si>
    <t>ITEM 8 – LOCAÇÃO DE ESPAÇO FÍSICO</t>
  </si>
  <si>
    <t>8.1</t>
  </si>
  <si>
    <t>8.2</t>
  </si>
  <si>
    <t>8.3</t>
  </si>
  <si>
    <t>8.4</t>
  </si>
  <si>
    <t>Auditório</t>
  </si>
  <si>
    <t xml:space="preserve">Sala de trabalho (os espaços devem atender a demanda da Contratada, os quais podem ser utilizados para sala de trabalho, apoio, relatoria, imprensa, Vip, etc.) </t>
  </si>
  <si>
    <t>Área de estrutura para alimentação</t>
  </si>
  <si>
    <t>Área de credenciamento</t>
  </si>
  <si>
    <t>TOTAL DO ITEM 8 – LOCAÇÃO DE ESPAÇO FÍSICO</t>
  </si>
  <si>
    <t>TOTAL GERAL DE TODOS OS ITENS</t>
  </si>
  <si>
    <t>Apartamento simples, com diária com café da manhã, adaptado ou não para pessoas com deficiência.</t>
  </si>
  <si>
    <t>Apartamento duplo, com diária com café da manhã, adaptado ou não para pessoas com deficiência.</t>
  </si>
  <si>
    <t>Caneta personalizada, de metal, nas cores azul ou preta, com a identidade visual do evento, em monocromia, com conteúdo e arte final a ser fornecida pela CONTRANTE.</t>
  </si>
  <si>
    <t>Pasta  Couro sintético</t>
  </si>
  <si>
    <t xml:space="preserve">Caneta esferográfica ecológica personalizada em serigrafia, com acionamento por sistema de molas, com corpo de papel reciclável e extremidades (clipe e ponteira) em plástico reciclado, com identidade visual do evento, impressão em policromia, conforme conteúdo e arte final a ser fornecida pela CONTRATANTE. </t>
  </si>
  <si>
    <t xml:space="preserve">Canetas Esferográficas de Papel Reciclado, com Logomarca </t>
  </si>
  <si>
    <t xml:space="preserve">Unidade/Diária </t>
  </si>
  <si>
    <t xml:space="preserve">Gradil metalico </t>
  </si>
  <si>
    <t xml:space="preserve">Mesa redonda com toalhas </t>
  </si>
  <si>
    <t>6.24</t>
  </si>
  <si>
    <t>Projetor multimídia – Tipo I</t>
  </si>
  <si>
    <t>Projetor Multimídia - Tipo II</t>
  </si>
  <si>
    <t>Malha tencionada</t>
  </si>
  <si>
    <t>metro</t>
  </si>
  <si>
    <t>Malha tencionada, cores conforme necessidade da CONTRATANTE.</t>
  </si>
  <si>
    <t>Integra laser, com funções de avançar e retroceder slides com tecnologia sem fio, com ponteiro luminoso para enfatizar o conteúdo projetado, devidamente instalado e testado.</t>
  </si>
  <si>
    <t xml:space="preserve">Ponteira Laser </t>
  </si>
  <si>
    <r>
      <t xml:space="preserve">Subtotal – Hotel Categoria </t>
    </r>
    <r>
      <rPr>
        <b/>
        <sz val="11"/>
        <color rgb="FF000000"/>
        <rFont val="Calibri"/>
        <family val="2"/>
        <scheme val="minor"/>
      </rPr>
      <t>3 estrelas</t>
    </r>
  </si>
  <si>
    <r>
      <t xml:space="preserve">Subtotal – Hotel Categoria </t>
    </r>
    <r>
      <rPr>
        <b/>
        <sz val="11"/>
        <color rgb="FF000000"/>
        <rFont val="Calibri"/>
        <family val="2"/>
        <scheme val="minor"/>
      </rPr>
      <t>4 estrelas</t>
    </r>
  </si>
  <si>
    <r>
      <t>ALIMENTAÇÃO (</t>
    </r>
    <r>
      <rPr>
        <b/>
        <sz val="20"/>
        <color rgb="FF7030A0"/>
        <rFont val="Calibri"/>
        <family val="2"/>
        <scheme val="minor"/>
      </rPr>
      <t>FORA</t>
    </r>
    <r>
      <rPr>
        <b/>
        <sz val="13"/>
        <color rgb="FF000000"/>
        <rFont val="Calibri"/>
        <family val="2"/>
        <scheme val="minor"/>
      </rPr>
      <t>) DE AMBIENTE HOTELEIRO</t>
    </r>
  </si>
  <si>
    <r>
      <t>ALIMENTAÇÃO (</t>
    </r>
    <r>
      <rPr>
        <b/>
        <sz val="20"/>
        <color rgb="FF7030A0"/>
        <rFont val="Calibri"/>
        <family val="2"/>
        <scheme val="minor"/>
      </rPr>
      <t>DENTRO</t>
    </r>
    <r>
      <rPr>
        <b/>
        <sz val="13"/>
        <color rgb="FF000000"/>
        <rFont val="Calibri"/>
        <family val="2"/>
        <scheme val="minor"/>
      </rPr>
      <t>) DE AMBIENTE HOTELEIRO</t>
    </r>
  </si>
  <si>
    <r>
      <t xml:space="preserve">Confecção de Banner para Estrutura em </t>
    </r>
    <r>
      <rPr>
        <i/>
        <sz val="11"/>
        <rFont val="Calibri"/>
        <family val="2"/>
        <scheme val="minor"/>
      </rPr>
      <t>Box Truss ou Metalon</t>
    </r>
  </si>
  <si>
    <r>
      <t xml:space="preserve">Confecção de </t>
    </r>
    <r>
      <rPr>
        <i/>
        <sz val="11"/>
        <rFont val="Calibri"/>
        <family val="2"/>
        <scheme val="minor"/>
      </rPr>
      <t>banner A0</t>
    </r>
  </si>
  <si>
    <r>
      <t xml:space="preserve">Suporte para </t>
    </r>
    <r>
      <rPr>
        <i/>
        <sz val="11"/>
        <color rgb="FF000000"/>
        <rFont val="Calibri"/>
        <family val="2"/>
        <scheme val="minor"/>
      </rPr>
      <t>Banner</t>
    </r>
  </si>
  <si>
    <r>
      <t>Box truss</t>
    </r>
    <r>
      <rPr>
        <sz val="11"/>
        <color rgb="FF000000"/>
        <rFont val="Calibri"/>
        <family val="2"/>
        <scheme val="minor"/>
      </rPr>
      <t xml:space="preserve"> </t>
    </r>
  </si>
  <si>
    <r>
      <t xml:space="preserve"> Metalon </t>
    </r>
    <r>
      <rPr>
        <sz val="11"/>
        <rFont val="Calibri"/>
        <family val="2"/>
        <scheme val="minor"/>
      </rPr>
      <t>com instalação de lona</t>
    </r>
  </si>
  <si>
    <t>3.14</t>
  </si>
  <si>
    <t>3.16</t>
  </si>
  <si>
    <t>3.17</t>
  </si>
  <si>
    <t>Brigadista de Incêndio</t>
  </si>
  <si>
    <t>4.1</t>
  </si>
  <si>
    <t>4.5</t>
  </si>
  <si>
    <t>4.11</t>
  </si>
  <si>
    <t>4.15</t>
  </si>
  <si>
    <t>4.17</t>
  </si>
  <si>
    <t>4.19</t>
  </si>
  <si>
    <t>5.2</t>
  </si>
  <si>
    <t>5.7</t>
  </si>
  <si>
    <t>5.11</t>
  </si>
  <si>
    <t>6.3</t>
  </si>
  <si>
    <t>6.5</t>
  </si>
  <si>
    <t>6.7</t>
  </si>
  <si>
    <t>6.8</t>
  </si>
  <si>
    <t>6.10</t>
  </si>
  <si>
    <t>6.11</t>
  </si>
  <si>
    <t>6.16</t>
  </si>
  <si>
    <t>6.17</t>
  </si>
  <si>
    <t>6.25</t>
  </si>
  <si>
    <t xml:space="preserve">QUANTIDADE </t>
  </si>
  <si>
    <t>7.2</t>
  </si>
  <si>
    <t>7.5</t>
  </si>
  <si>
    <t>7.6</t>
  </si>
  <si>
    <t>7.8</t>
  </si>
  <si>
    <t>7.11</t>
  </si>
  <si>
    <t>7.12</t>
  </si>
  <si>
    <t>7.13</t>
  </si>
  <si>
    <t>7.19</t>
  </si>
  <si>
    <t>7.20</t>
  </si>
  <si>
    <t>7.21</t>
  </si>
  <si>
    <t>7.25</t>
  </si>
  <si>
    <t>7.28</t>
  </si>
  <si>
    <t>PLANILHA DE ITENS PARA LICITAÇÃO
CONTROLADORIA-GERAL DA UNIÃO – 2019</t>
  </si>
  <si>
    <t>SERVIÇOS</t>
  </si>
  <si>
    <t>ITEM 3 - RECURSOS HUMANOS</t>
  </si>
  <si>
    <t>ITEM 1 - HOSPEDAGEM</t>
  </si>
  <si>
    <t>ITEM 4 - ALIMENTAÇÃO</t>
  </si>
  <si>
    <t>ITEM 6 - MONTAGENS E MOBILIÁRIO</t>
  </si>
  <si>
    <t xml:space="preserve">ITEM 7 - SERVIÇOS TÉCNICOS E EQUIPAMENTOS </t>
  </si>
  <si>
    <t>ITEM 8 - ESPAÇO FÍSICO</t>
  </si>
  <si>
    <t>TOTAL GLOBAL</t>
  </si>
  <si>
    <t>ITEM 2 - TRANSPORTE</t>
  </si>
  <si>
    <t>EMPRESA PROFOX EVENTOS
CNPJ: 18.782.546/0001-07</t>
  </si>
  <si>
    <r>
      <t xml:space="preserve">Subtotal – Hotel Categoria </t>
    </r>
    <r>
      <rPr>
        <b/>
        <sz val="11"/>
        <color rgb="FF000000"/>
        <rFont val="Arial"/>
        <family val="2"/>
      </rPr>
      <t>4 estrelas</t>
    </r>
  </si>
  <si>
    <r>
      <t xml:space="preserve">Subtotal – Hotel Categoria </t>
    </r>
    <r>
      <rPr>
        <b/>
        <sz val="11"/>
        <color rgb="FF000000"/>
        <rFont val="Arial"/>
        <family val="2"/>
      </rPr>
      <t>3 estrelas</t>
    </r>
  </si>
  <si>
    <t>SUBTOTAL DE ALIMENTAÇÃO (DENTRO) DE AMBIENTE HOTELEIRO</t>
  </si>
  <si>
    <t>FULL BLESS A EVENTOS Ltda
CNPJ: 11.200.051/0001-83</t>
  </si>
  <si>
    <t>MÉDIA</t>
  </si>
  <si>
    <t>MEDIANA</t>
  </si>
  <si>
    <t>CONTROLADORIA-GERAL DA UNIÃO
MAPA COMPARATIVO POR ITEM</t>
  </si>
  <si>
    <t>MENOR  VALOR</t>
  </si>
  <si>
    <t>ITEM 5 - MATERIAIS</t>
  </si>
  <si>
    <t>TOTAL DO VALORGLOBAL DE CADA PROPOSTA</t>
  </si>
  <si>
    <t>TOTAL DO ITEM 4 - ALIMENTAÇÃO</t>
  </si>
  <si>
    <t>TOTAL</t>
  </si>
  <si>
    <t>MELO EVENTOS
CNPJ: 13.521.329/0001-40</t>
  </si>
  <si>
    <t xml:space="preserve"> CAPACITÁ EVENTOS
CNPJ: 00.903.052/0001-78 </t>
  </si>
  <si>
    <t>TOTAL DO ITEM 7 - SERVIÇOS TÉCNICOS E EQUIPAMENTOS</t>
  </si>
  <si>
    <t xml:space="preserve">CAPACITÁ EVENTOS
CNPJ: 00.903.052/0001-78 </t>
  </si>
  <si>
    <t>VALORES DA MEDIANA
Unitário e Total de cada item e subtitem</t>
  </si>
  <si>
    <r>
      <t xml:space="preserve">VALOR  UNITÁRIO
</t>
    </r>
    <r>
      <rPr>
        <b/>
        <u/>
        <sz val="20"/>
        <color theme="1"/>
        <rFont val="Calibri"/>
        <family val="2"/>
        <scheme val="minor"/>
      </rPr>
      <t>MEDIANA</t>
    </r>
  </si>
  <si>
    <r>
      <t xml:space="preserve">VALOR TOTAL
</t>
    </r>
    <r>
      <rPr>
        <b/>
        <u/>
        <sz val="20"/>
        <color theme="1"/>
        <rFont val="Calibri"/>
        <family val="2"/>
        <scheme val="minor"/>
      </rPr>
      <t>MEDIANA</t>
    </r>
  </si>
  <si>
    <t>TOTAL DO ITEM 5 - ALIMENTAÇÃO</t>
  </si>
  <si>
    <t>TOTAL MEDIANA</t>
  </si>
  <si>
    <t>Garrafa com 300 ml, sem gás.</t>
  </si>
  <si>
    <t>Com motorista, com direção hidráulica e combustível, capacidade para, no mínimo, 20 passageiros, tipo executivo, com ar condicionado, poltronas altas e reclináveis, com película e ótima condições de segurança. Franquia de 150 km.</t>
  </si>
  <si>
    <r>
      <t>Com motorista, com direção hidráulica e combustível, capacidade para, no mínimo, 14 passageiros, tipo executivo, com ar condicionado, poltronas altas e reclináveis, com película e boas condições de segurança. </t>
    </r>
    <r>
      <rPr>
        <b/>
        <sz val="12"/>
        <color rgb="FF000000"/>
        <rFont val="Times_New_Roman"/>
      </rPr>
      <t>Havendo necessidade, a Contratada deverá fornecer o veículo adaptado com capacidade para transportar, no mínimo, 1 cadeirante. </t>
    </r>
    <r>
      <rPr>
        <sz val="12"/>
        <color rgb="FF000000"/>
        <rFont val="Times_New_Roman"/>
      </rPr>
      <t>Franquia de 150km.</t>
    </r>
  </si>
  <si>
    <t>Com motorista, com combustível, tipo sedan grande, para autoridades, com quatro portas, direção hidráulica, ar condicionado, documentação e inspeções em dia, sem blindagem, cor escura, vidro com película, pneus e equipamentos em boas condições de segurança.  Franquia de 150 km.</t>
  </si>
  <si>
    <t>Com motorista, combustível, a ser utilizado para carga de até 1.000 (mil) quilos. Franquia de 150 km.</t>
  </si>
  <si>
    <r>
      <t>Com capacidade de 42 passageiros, tipo executivo com motorista, combustível e ar condicionado. Franquia de 150 km. </t>
    </r>
    <r>
      <rPr>
        <b/>
        <sz val="12"/>
        <color rgb="FF000000"/>
        <rFont val="Times_New_Roman"/>
      </rPr>
      <t>Havendo necessidade, a Contratada deverá fornecer o veículo adaptado com capacidade para transportar, no mínimo, 1 cadeirante.</t>
    </r>
  </si>
  <si>
    <t>Realização de serviço com alocação de profissional com experiência comprovada na condução de roteiros de eventos, possuir domínio comprovado dos idiomas solicitados (inglês, espanhol ou francês) conforme a necessidade identificada pelo CONTRATANTE, sujeito a apresentação de currículo para prévia avaliação. O profissional deverá possuir desenvoltura, com conhecimento de normas do Cerimonial Público.</t>
  </si>
  <si>
    <t>Realização de serviço com alocação de profissional com experiência comprovada na condução de roteiros de eventos, sujeito a apresentação de currículo para prévia avaliação pelo CONTRATANTE. O profissional deverá possuir desenvoltura, com conhecimento de normas do Cerimonial Público.</t>
  </si>
  <si>
    <t>Alocação de profissional com experiência em recepção de autoridades, participantes e convidados. Credenciamento, entrega de kits, crachás, montagem de pastas ou sacolas, recepção, e quaisquer outros elementos relacionados ao evento. Sua atuação poderá ser requerida nos seguintes locais: aeroporto, diretamente no local do evento (auditório, sala VIP, sala de apoio, sala de imprensa), ou outro previamente avisado à CONTRATADA.</t>
  </si>
  <si>
    <t xml:space="preserve">Alocação de profissional com experiência na atividade e possuir domínio comprovado dos idiomas solicitados (inglês, espanhol ou francês) conforme a necessidade identificada pelo CONTRATANTE. Solicitada em recepção de autoridades, participantes e convidados. Credenciamento, entrega de kits, crachás, montagem de pastas ou sacolas, recepção, e quaisquer outros elementos relacionados ao evento. Sua atuação poderá ser requerida nos seguintes locais: aeroporto, diretamente no local do evento (auditório, sala VIP, sala de apoio, sala de imprensa), ou outro previamente avisado à CONTRATADA. </t>
  </si>
  <si>
    <r>
      <t>Alocação de profissional com competência e fluência no serviço de tradutor/intérprete de Libras, para realizar a interpretação das duas línguas, de maneira simultânea e consecutiva, com conhecimentos técnicos especializados e experiência de, no mínimo, 6 meses em eventos corporativos. Os currículos dos intérpretes deverão ser submetidos à CONTRATANTE, no mínimo, com 48h de antecedência do início do evento.</t>
    </r>
    <r>
      <rPr>
        <sz val="10"/>
        <color rgb="FFFF0000"/>
        <rFont val="Arial"/>
        <family val="2"/>
      </rPr>
      <t xml:space="preserve"> </t>
    </r>
    <r>
      <rPr>
        <sz val="10"/>
        <color theme="1"/>
        <rFont val="Arial"/>
        <family val="2"/>
      </rPr>
      <t xml:space="preserve"> </t>
    </r>
    <r>
      <rPr>
        <b/>
        <sz val="10"/>
        <color theme="1"/>
        <rFont val="Arial"/>
        <family val="2"/>
      </rPr>
      <t>A cotação deste item deverá ser hora/dupla.</t>
    </r>
  </si>
  <si>
    <r>
      <t xml:space="preserve">Alocação de profissional capacitado, especializado em interpretação simultânea nos idiomas: inglês, espanhol e francês para português. </t>
    </r>
    <r>
      <rPr>
        <b/>
        <sz val="10"/>
        <color theme="1"/>
        <rFont val="Arial"/>
        <family val="2"/>
      </rPr>
      <t>A cotação deste item deverá ser hora/dupla.</t>
    </r>
  </si>
  <si>
    <t xml:space="preserve">Profissional treinado e credenciado pelo Corpo de Bombeiros Militar e capacitado para atuar na área de brigada contra incêndio em prevenção, abandono e combate a um princípio de incêndio, comandar e coordenar os procedimentos iniciais e prestar os primeiros socorros nos momentos de emergência, dentro de uma área preestabelecida. Quando da contratação desse item, a CONTRATADA deverá providenciar previamente todo material básico necessário à execução dos serviços. </t>
  </si>
  <si>
    <t xml:space="preserve">Realização de serviço com a locação de profissional de segurança desarmada diurno, devidamente uniformizado, treinado e capacitado para execução dos serviços, e com nada consta da Polícia Civil. </t>
  </si>
  <si>
    <t xml:space="preserve">Realização de serviço com alocação de profissional, devidamente uniformizado, com experiência de, no mínimo 06 meses e desenvoltura em auxiliar a equipe de garçons na copa durante os eventos. </t>
  </si>
  <si>
    <t xml:space="preserve">Realização de serviço com alocação de profissional, devidamente uniformizado, com experiência de, no mínimo 06 meses e desenvoltura em servir autoridades e participantes em eventos. </t>
  </si>
  <si>
    <r>
      <t xml:space="preserve">Serviço de registro fotográfico em Máquina Digital Profissional, amplo e ininterrupto, realizado por fotógrafo com experiência comprovada, com equipamento digital profissional. O fotógrafo deverá realizar cobertura fotográfica com qualidade jornalística e as fotografias deverão ser entregues em mídia digital, com resolução mínima de 300dpi, no prazo de até três dias úteis após o encerramento do evento, </t>
    </r>
    <r>
      <rPr>
        <b/>
        <sz val="10"/>
        <color theme="1"/>
        <rFont val="Arial"/>
        <family val="2"/>
      </rPr>
      <t xml:space="preserve">contendo no mínimo 400 fotos por dia. </t>
    </r>
  </si>
  <si>
    <t>Eventos de pequeno porte, para atender até 200 pessoas. Profissional capacitado a prestar serviços de criação de projetos e finalização de plantas para ambientes de eventos e feiras. Deverá   ter formação superior e experiência em projetos de eventos.</t>
  </si>
  <si>
    <t>Eventos de médio porte, para atender até 700 pessoas. Profissional capacitado a prestar serviços de criação de projetos e finalização de plantas para ambientes de eventos e feiras. Deverá   ter formação superior e experiência em projetos de grandes eventos.</t>
  </si>
  <si>
    <t xml:space="preserve">Profissional capacitado a prestar serviços de digitação com experiência em relatorias de reuniões, seminários, conferências, fóruns e outros eventos. O material relatado deverá ser entregue após o término da reunião. </t>
  </si>
  <si>
    <t>Profissional qualificado para suporte de informática.</t>
  </si>
  <si>
    <r>
      <t xml:space="preserve">a) Entrada: pão sírio ou pãezinhos integrais com pasta de berinjela ou similares b) Salada: vegetais folhosos, vegetais crus e cozidos, frutas da estação – 02 (duas) opções; c) Acompanhamentos: arroz branco ou com vegetais (brócolis, cenoura, vagem, etc.), feijão simples (sem farinhas ou carnes tipos charque, calabresa, bacon, etc.). d) Pratos principais: 2(duas) opções de carnes e 1 (uma) opção vegetariana; e) Massas: 02 (duas) opções, sendo 01 (uma) vegetariana; f) Guarnições: batata assada, legumes sauté, legumes cozidos. g)  Bebidas: Café, chá, água, suco de fruta, refrigerantes - 01 (um) tipo tradicional e 01 (um) tipo diet/light/zero; h) Sobremesas: salada de frutas sem creme de leite e leite condensado, gelatina sem creme de leite e leite condensado e frutas, pudim e/ou outra sobremesas similares.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</si>
  <si>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03 tipos de saladas, 01 tipo de torta ou quiche, 02 tipos de massa, 01 tipo de sanduiche de pão de metro, 04 tipos de frutas frescas fatiadas, 02 tipos de sobremesas, cesto de pães, 02 tipos de pastas, água, sucos naturais de frutas, refrigerantes, café. Incluso todo aparato.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</si>
  <si>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a) Café, chá, suco de fruta (02 tipos); b) refrigerante -  01 (um) tipo tradicional e 01 (um) tipo diet/light/zero;  c) Pelo menos 6 (seis) tipos dos itens abaixo que seguem como sugestão: Pão de queijo, pão da vovó, pão húngaro, pão de batata com presunto e queijo, rosca calabresa, broa de milho com gergelim, enroladinho de queijo com orégano e tomate, enroladinho de salsicha, enroladinho de queijo e coco, religiosa de frango, míni sonhos, míni croissants de queijo, míni croissants com ervas finas, míni croissants com gergelim e catupiry, míni sanduíche natural, míni bom-bocado, míni pudim, míni pizzas, míni rabanadas, empadinha de frango, pastel de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míni canapé. Observar em sua composição, os requerimentos necessários para o fornecimento de alimentação adequada a portadores de patologias especiais.</t>
    </r>
    <r>
      <rPr>
        <b/>
        <sz val="10"/>
        <color rgb="FF000000"/>
        <rFont val="Arial"/>
        <family val="2"/>
      </rPr>
      <t xml:space="preserve"> 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</si>
  <si>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Biscoitos finos de polvilho, amanteigados, biscoitos pequenos recheados com geleias, bolos diversos, pão de queijo, entre outros, nos sabores doce e salgado. Bebidas: 01 (um) tipo de suco de frutas, 01(um) tipo de refrigerante e café.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</si>
  <si>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Garrafão de água mineral de 20 litros, incluído copos térmicos, os quais deverão ser de papel rígido, impermeável, biodegradável, conforme norma ABNT 15448-2, de 200 ml,</t>
    </r>
    <r>
      <rPr>
        <b/>
        <i/>
        <sz val="10"/>
        <color rgb="FF000000"/>
        <rFont val="Arial"/>
        <family val="2"/>
      </rPr>
      <t xml:space="preserve"> com suporte</t>
    </r>
    <r>
      <rPr>
        <sz val="10"/>
        <color rgb="FF000000"/>
        <rFont val="Arial"/>
        <family val="2"/>
      </rPr>
      <t xml:space="preserve">. No preço unitário do garrafão devem estar agregados todos os custos acima descritos. </t>
    </r>
  </si>
  <si>
    <r>
      <t xml:space="preserve">a) Entrada: pão sírio ou pãezinhos integrais com pasta de berinjela ou similares b) Salada: vegetais folhosos, vegetais crus e cozidos, frutas da estação – 02 (duas) opções; c) Acompanhamentos: arroz branco ou com vegetais (brócolis, cenoura, vagem, etc.), feijão simples (sem farinhas ou carnes tipos charque, calabresa, bacon, etc.). d) Pratos principais: 2 (duas) opções de carnes e 1 (uma) opção vegetariana; e) Massas: 02 (duas) opções, sendo 01 (uma) vegetariana; f) Guarnições: batata assada, legumes sauté, legumes cozidos. g)  Bebidas: Café, chá, água, suco de fruta, refrigerantes - 01 (um) tipo tradicional e 01 (um) tipo diet/light/zero; h) Sobremesas: salada de frutas sem creme de leite e leite condensado, gelatina sem creme de leite e leite condensado e frutas, pudim e/ou outra sobremesas similares.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</si>
  <si>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O serviço será do tipo “volante”. O cardápio sugerido compõe-se basicamente de: até quinze tipos de salgados assados, entre eles, canapés, folhados, “voul au vent”, “tarteletes”, além de três tipos de mini empratados e queijos finos variados. As bebidas sugeridas compõem-se basicamente de: água mineral (com e sem gás), refrigerantes (normal e light ou zero), dois tipos de sucos de frutas naturais, até dois tipos de coquetéis decorados (sem álcool). Os alimentos deverão estar frescos e prontos para o consumo. As bebidas deverão estar acondicionadas em jarras e/ou garrafas, se necessário, térmicas, e, quando preciso, refrigeradas suficientemente para seu ideal consumo, sendo então, servidos em seus característicos copos e/ou taças de vidro devidamente higienizadas(os). A equipe de trabalho será ajustada de acordo com o quantitativo de convidados sem perder de vista a qualidade no serviço e considerando a presença mínima de maître; copeiro; auxiliar de cozinha; um garçom para cada grupo de quinze convidados, e quando no cardápio houver alimentos a serem finalizados no local, far-se-á necessária a presença de cozinheiro. Ao final de cada evento, na saída, deverão servir cafés, chás, bombons, trufas de chocolate e Petit four. Os garçons, obrigatoriamente, deverão estar vestidos em traje de gala, usando luvas. </t>
    </r>
    <r>
      <rPr>
        <b/>
        <sz val="10"/>
        <color theme="1"/>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</si>
  <si>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03 tipos de saladas, 01 tipo de torta ou quiche, 02 tipos de massa, 01 tipo de sanduíche de pão de metro, 04 tipos de frutas frescas fatiadas, 02 tipos de sobremesas, cesto de pães, 02 tipos de pastas, água, sucos naturais de frutas, refrigerantes, café. Incluso todo aparato.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</si>
  <si>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a) Café, chá, suco de fruta (02 tipos); b) refrigerante -  01 (um) tipo tradicional e 01 (um) tipo diet/light/zero;  c) Pelo menos 6 (seis) tipos dos itens abaixo que seguem como sugestão: Pão de queijo, pão da vovó, pão húngaro, pão de batata com presunto e queijo, rosca calabresa, broa de milho com gergelim, enroladinho de queijo com orégano e tomate, enroladinho de salsicha, enroladinho de queijo e coco, religiosa de frango, mini sonhos, mini croissants de queijo, mini croissants com ervas finas, mini croissants com gergelim e catupiry, mini sanduíche natural, mini bom-bocado, mini pudim, mini pizzas, mini rabanadas, empadinha de frango, pastel de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mini canapé. Observar em sua composição, os requerimentos necessários para o fornecimento de alimentação adequada a portadores de patologias especiais.</t>
    </r>
    <r>
      <rPr>
        <b/>
        <sz val="10"/>
        <color rgb="FF000000"/>
        <rFont val="Arial"/>
        <family val="2"/>
      </rPr>
      <t xml:space="preserve"> 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</si>
  <si>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a) Chocolate quente, cappuccino, café, chá, suco de fruta (03 tipos); b) refrigerante (02 tipos tradicionais e 02 tipos diet/light/zero),  c) Pelo menos 10 (dez) tipos dos itens abaixo discriminados: Pão de queijo, pão da vovó, pão húngaro, pão de batata com presunto e queijo, rosca calabresa, broa de milho com gergelim, enroladinho de queijo com orégano e tomate, enroladinho de salsicha, enroladinho queijo e coco, religiosa de frango, mini sonhos, mini croissants de queijo, mini croissants com ervas finas, mini croissants com gergelim e catupiry, mini sanduíche natural, mini bom-bocado, mini pudim, mini pizzas, mini rabanadas, empadinha de frango, pastel milho de forno, biscoito de queijo palito, biscoitos amanteigados, frios variados fatiados, queijos variados fatiados, rosquinhas de leite condensado, barquetes de legumes, bolos tipo inglês, formigueiro, laranja, chocolate; queijadinha, quibe frito, croquetes de carne, Petit Fours doces e salgados, frutas variadas fatiadas, mini canapé. Observar em sua composição, os requerimentos necessários para o fornecimento de alimentação adequada a portadores de patologias especiais.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</si>
  <si>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r>
      <t xml:space="preserve">Biscoitos finos de polvilho, amanteigados, biscoitos pequenos recheados com geleias, bolos diversos, pão de queijo, entre outros, nos sabores doce e salgado. Bebidas: 01 (um) tipo de suco de frutas, 01 (um) tipo de refrigerante e café. </t>
    </r>
    <r>
      <rPr>
        <b/>
        <sz val="10"/>
        <color rgb="FF000000"/>
        <rFont val="Arial"/>
        <family val="2"/>
      </rPr>
      <t>Compete à CONTRATADA a montagem do salão de refeição contendo mesas forradas, cadeiras, louças, talheres e pessoal de apoio para o serviço de buffet (cozinheiras, copeiras, auxiliares de cozinha, garçons, maître e demais profissionais da área) em quantidade suficiente para evitar formação de filas, considerando a quantidade de pessoas.</t>
    </r>
  </si>
  <si>
    <t>1 (uma)  fruta (maçã/banana/pera/goiaba/ameixa)
1 (um) suco de frutas em embalagem de  200 ml com canudo de uma das seguintes frutas: uva, maracujá, pêssego, manga ou caju;
1 (um) sanduíche de pão-de-forma, tamanho tradicional, nas seguintes opções: frango e ricota ou uma fatia de presunto e uma fatia de queijo muçarela; 1 (um) guardanapo.</t>
  </si>
  <si>
    <t>Pasta Couchê lisa, plastificada, 240gm/2, 235 x 320 mm, fechada, 470 x 320, aberta, dois bolsos internos com logomarca.</t>
  </si>
  <si>
    <t>Pasta envelope em couro sintético, impressão em baixo relevo, com identidade visual a ser definida pela CONTRATANTE, medindo 35cm x 25 cm, com uma divisória interna e porta caneta, forro interno em tecido, na cor preta, com zíper.</t>
  </si>
  <si>
    <t>Impressão em papel sustentável off set 180g, formato 21 x 29,7cm, 4/0 cores. Quando demandado pela CONTRATADA, o certificado deverá ser impresso com o nome do participante.</t>
  </si>
  <si>
    <t>Deverão ser produzidos em material PVC flexível e sem limites de cores na impressão e espessura, em tamanho variados até 14cm de altura x 12cm de largura. Deverão estar acompanhados de cordão com presilha ou garra jacaré.</t>
  </si>
  <si>
    <t>Contendo no mínimo: Cola, fita adesiva, 10 canetas, régua, 5 lápis, borracha, caneta marca texto, extrator de grampo, grampo para grampeador, 2 caixas de clipes de tamanhos variados, grampeador, bloco pequeno de folhas adesivas, 04 pincéis atômicos, cores variadas, 02 tesouras, 05 fitas crepe, corretivo, 20 envelopes tamanho ofício, estilete, 100 folhas de papel A4.</t>
  </si>
  <si>
    <t>Sacolas ecológicas “ecobag”, em lona crua 100% algodão, gramatura 390g/m; 13 fios de undume por cm; 11,5 fios de trama por cm;22 Kjf/cm de tensão de ruptura; medidas 45cm/largura x 45cm/altura x 20cm/lombadas laterais e fundo, duas alças de ombro em fita 100% algodão de 40mm e 1,10 de comprimento reguláveis; com fechamento e botão, costurados nas extremidades superiores; impressão policromia numa face.</t>
  </si>
  <si>
    <t>Gradil metálico para isolamento, galvanizado, medida e 2,00 X 1,20 cm, devidamente instalado.</t>
  </si>
  <si>
    <t>Em forma de balcão MDF com chave - 3m x 1m.</t>
  </si>
  <si>
    <t>Painel de TS dupla face 3,30A, carpete na cor preto de 4mm fixado no piso com fita banana/dupla face, paredes divisórias em material tipo octanorm, laminados TS na cor branca, iluminação tipo spot, tomadas de 03(três) pinos, arandela a cada 3cm, testeira 50X1 em policarbonato, com identificação, nome do expositor em caixa alta. O estande especial terá desenvolvimento de projeto, com planta baixa, layout, criação, montagem, instalação e desmontagem conforme orientações específicas e técnicas de tal forma que atenda as necessidades do evento, objetivo, público alvo e outras demandas, com alta qualidade e tecnologia, montada.</t>
  </si>
  <si>
    <t>Mesa redonda para até 8 pessoas com toalhas, brancas ou pretas.</t>
  </si>
  <si>
    <t>Montada com material tipo pranchão em formato padronizado com toalha em tecido para mesa, com medida adequada que comporte, no mínimo, 3 pessoas confortavelmente, montado.</t>
  </si>
  <si>
    <t>Cadeira fixa, sem braço, estrutura metálica, assento e encosto estofados.</t>
  </si>
  <si>
    <t>Cadeira fixa, com braço, estrutura metálica, assento e encosto estofados.</t>
  </si>
  <si>
    <t>Cadeira giratória, com braço, estrutura metálica, assento e encosto estofados.</t>
  </si>
  <si>
    <t>Toalha para mesa retangular ou redonda nas cores preta ou branca, conforme necessidade da CONTRATANTE.</t>
  </si>
  <si>
    <t>Arranjo com flores nobres ou do campo, naturais, da estação, em tamanho e altura compatível com a mesa.</t>
  </si>
  <si>
    <t>Cavalete para fixação de bloco flip-chart e bloco com, no mínimo, 50 folhas, medindo aproximadamente 60x90 cm.</t>
  </si>
  <si>
    <t>Suporte para sustentação dos banners.</t>
  </si>
  <si>
    <t>Estrutura treliçada, confeccionada em alumínio, leve e de alta resistência, com base para sustenção, devidamente instalado.</t>
  </si>
  <si>
    <t>Estrutura de ferro soldado para uso diversos, com base para sustenção, devidamente instalado.</t>
  </si>
  <si>
    <t>Organizadores de filas (pedestal de isolamento), cromado, com fita retrátil, com 2m de comprimento cada módulo.</t>
  </si>
  <si>
    <t>Países/ Estados/ Municípios tamanho 3 panos, mastro com suporte e ponteira, ou panóplia, com mastros e ponteiras, devidamente passadas, pronta para o uso.</t>
  </si>
  <si>
    <t>Bandeira de mesa de Países/ Estados. Medindo 16 x 11 cm. suporte e mastro em madeira envernizada.</t>
  </si>
  <si>
    <t>Púlpito em madeira ou acrílico com suporte para microfone e para água.</t>
  </si>
  <si>
    <t>Bebedouro para garrafão de 20 litros, de chão, que produza no mínimo 1,9 litros de água gelada por hora. Gabinete e torneiras confeccionados em plástico de alta resistência, com sistema de refrigeração através de compressor.</t>
  </si>
  <si>
    <t>Em madeira elevado entre 20cm e 50cm, estruturado, nivelado, com rampa e corrimão, conforme Normas NBR 9050 de acessibilidade, devidamente montado.</t>
  </si>
  <si>
    <t>Lixeiras com cinzeiros - papeleiro/cinzeiro aço inox.</t>
  </si>
  <si>
    <t>Para coleta seletiva do lixo (metal, papel, plástico, orgânico e vidro). Tamanho de 100l.</t>
  </si>
  <si>
    <t>Para ambientação de lounges.</t>
  </si>
  <si>
    <t>Ser moduláveis com vãos livres e lonas impermeáveis, antichama e blackout, com estrutura em perfil de alumínio, montada.</t>
  </si>
  <si>
    <r>
      <t xml:space="preserve">Totem alimentador de energia para computadores, celulares e tablets com </t>
    </r>
    <r>
      <rPr>
        <i/>
        <sz val="10"/>
        <color theme="1"/>
        <rFont val="Arial"/>
        <family val="2"/>
      </rPr>
      <t>10 tomadas cada</t>
    </r>
    <r>
      <rPr>
        <sz val="10"/>
        <color theme="1"/>
        <rFont val="Arial"/>
        <family val="2"/>
      </rPr>
      <t>.  Material tipo octanorme, laminados TS na cor branca, iluminação tipo spot, tomadas de 03 (três) pinos, testeira adesivada com identidade visual. Cabeamento necessário para instalação no local, instalado.</t>
    </r>
  </si>
  <si>
    <t>Locação, montagem, instalação e retirada de conjunto de grupo gerador super silenciado, motor de 115 kva, 60 hz automático, microprocessado e quadro de transferência, 75 db a 1,5 metro, para funcionamento em regime “contínuo”.</t>
  </si>
  <si>
    <t>Espaço físico com conforto, em diversos formatos, e em condições adequadas para a instalação de equipamentos de áudio, vídeo, mobiliário, e demais estruturas necessárias para execução do evento. A CONTRATADA deverá apresentar, no mínimo, 3 (três) opções.</t>
  </si>
  <si>
    <t>Serviço especializado em tradução de textos nos idiomas: inglês, espanhol, francês e italiano para português. Exigências: O profissional deverá receber o texto por e-mail; Entrega do serviço, em no máximo, 7 dias; Assinar termo de confidencialidade, sujeito a penalidade em caso de descumprimento. De acordo com o Sindicato Nacional dos Tradutores - SINTRA, define-se como lauda para tradução no Brasil, uma página com 25 linhas x 50 toques (ou caracteres), totalizando em 1.250 toque ou caracteres.</t>
  </si>
  <si>
    <t>Para atender até 52 pessoas. Sistema de Interpretação Simultânea completo, compreende-se: cabine para tradução simultânea c/ isolamento acústico, central de Intérprete, transmissores e receptores VHF, Modulador XR06 (ou similar) para transmissão de áudio, controladas digitalmente através do sistema PLL (Phase Locked Loop), com canais independentes com controle de modulação e VU por canal, operador/técnico de equipamentos e recepcionista para entrega dos receptores.</t>
  </si>
  <si>
    <r>
      <t>Serviço de filmagem digital com 03 (três) Câmeras de 3CCD, em formato DVCAM ou equivalente e 01 mesa de corte (Switcher) com disponibilidade de transmissão ao vivo, para telões e web, com monitoração dos resultados em tela de LCD de no mínimo 42 polegadas para a mesa de trabalho dos apresentadores do evento. O material bruto filmado deverá ser entregue em 01 cópia, formato DVD. O serviço deve ser cotado por hora de trabalho.</t>
    </r>
    <r>
      <rPr>
        <b/>
        <sz val="10"/>
        <color rgb="FF000000"/>
        <rFont val="Arial"/>
        <family val="2"/>
      </rPr>
      <t xml:space="preserve"> Recursos Humanos</t>
    </r>
    <r>
      <rPr>
        <sz val="10"/>
        <color rgb="FF000000"/>
        <rFont val="Arial"/>
        <family val="2"/>
      </rPr>
      <t>: 02 Cinegrafistas, 01 Operador de Switcher, 02 operadores dos refletores de iluminação e 02 assistentes de câmeras e luzes.</t>
    </r>
  </si>
  <si>
    <t>O equipamento utilizado na gravação de som deverá possuir recursos para apresentar o produto com qualidade digital em mídia CD/DVD. O serviço inclui recursos humanos capacitados e materiais suficientes para a perfeita execução do serviço.</t>
  </si>
  <si>
    <t>Entrega de 01 cópia do vídeo, acondicionado e identificado, produzido e editado, em mídia DVD de alta qualidade, com finalização computadorizada, produção de vinheta, elaboração de trilha sonora, legendas de identificação dos participantes, abertura e créditos finais.</t>
  </si>
  <si>
    <t>Sistema de projeção LCD resolução Nativa WXGA (1024 x 1728), resolução suportada XGA (1600 x 1200) - 5.000 Ansi Lúmens, com todos os cabos necessários; devidamente instalado e testado.</t>
  </si>
  <si>
    <t>Sistema de projeção LCD resolução Nativa WXGA (1024 x 1728), resolução suportada XGA (1600 x 1200) - 15.000 Ansi Lúmens, com todos os cabos necessários; devidamente instalado e testado.</t>
  </si>
  <si>
    <t>Para atender até  150 pessoas. Serviço de sonorização com equipamentos em quantidade e especificação suficiente para a projeção de som no ambiente físico de forma cristalina, ininterrupta e sem microfonia e com potência/volume adequados às necessidades do evento, contendo basicamente de mesa de som, caixas acústicas, notebook c/ drive de DVD, cabeamento e acessórios necessários ao pleno funcionamento,  incluindo 01 operador e 02 microfones sem fio. Os equipamentos deverão estar devidamente instalados e testados.</t>
  </si>
  <si>
    <t>Para atender de 151 a 300 pessoas. Serviço de sonorização com equipamentos em quantidade e especificação suficiente para a projeção de som no ambiente físico de forma cristalina, ininterrupta e sem microfonia e com potência/volume adequados às necessidades do evento, contendo basicamente de mesa de som, caixas acústicas, notebook c/ drive de DVD, cabeamento e acessórios necessários ao pleno funcionamento,  incluindo 01 operador e 02 microfones sem fio. Os equipamentos deverão estar devidamente instalados e testados.</t>
  </si>
  <si>
    <t>Para atender de 301 a 700 pessoas. Serviço de sonorização com equipamentos em quantidade e especificação suficiente para a projeção de som no ambiente físico de forma cristalina, ininterrupta e sem microfonia e com potência/volume adequados às necessidades do evento, contendo basicamente de mesa de som, caixas acústicas, notebook c/ drive de DVD, cabeamento e acessórios necessários ao pleno funcionamento,  incluindo 01 operador e 02 microfones sem fio. Os equipamentos deverão estar devidamente instalados e testados.</t>
  </si>
  <si>
    <t>Microfone tipo gooseneck ou similar, com base de mesa, devidamente instalado e testado.</t>
  </si>
  <si>
    <t>Microfone sem fio, dinâmico, faixa de frequência UHF, devidamente instalado e testado.</t>
  </si>
  <si>
    <t>Microfone de lapela - UHF Profissional, com bateria 9V, devidamente instalado e testado.</t>
  </si>
  <si>
    <t>1,20 x 1,80, retrátil, altura variável, fundo com napa preta e superfície de projeção BRANCA, e fornecida com tripé em aço, devidamente instalada.</t>
  </si>
  <si>
    <t>2,00x2,00, retrátil, altura variável, fundo com napa preta e superfície de projeção BRANCA, e fornecida com tripé em aço, devidamente instalada.</t>
  </si>
  <si>
    <t>Rádio comunicador tipo walkie talkie, com sistema de mãos livres e com pilhas novas, para utilização durante o período de realização do evento. Digital leve e discreto, preto, com fone de ouvido e PTT de lapela, sem torres de serviços ou cobranças por tempo de chamada ou SMS, que permita fazer chamadas em grupo, bem como, chamadas para parte do grupo (subgrupo), ou ainda, chamadas individuais, para o caso de comunicação reservada. O modelo deve seguir os seguintes critérios: Possuir bateria de Li-Ion com duração média superior a 10 horas, em ciclo de trabalho contínuo; Possuir receptor de áudio com alta sensibilidade (considerando que estando próximo a uma autoridade, em local fechado como um elevador, plenário, sala de reuniões, salão nobre etc., o utilizador não pode aumentar o tom de voz para se fazer ouvir quando da comunicação de uma mensagem); Função modo silencioso, com alerta vibratório; Transmissor com frequência de 900 MHz e esquema FHSS.; Modo viva-voz; Acompanha acessórios de clipe de cinto; fone de ouvido e carregador de bateria. Diária: 8 horas.</t>
  </si>
  <si>
    <t>Especificações mínimas: Processador com quatro núcleos e frequência de no mínimo 2.3 GHz; Memória cache mínima de 16MB;  Memória RAM mínima de 8 GB; HD de no mínimo 8 GB; Placa de vídeo de no mínimo 1gb de memória e 128 bits; Interface de som estéreo de 24 bits, com conectores line-in, mic-in e line-out; Rede 100/1000 Mbps; 4 conexões USB 2.0; 1 conexão USB 3.0; Wireless; Unidade leitora e gravadora de CD e DVD; Teclado padrão ABNT 2; Monitor mínimo de 14”; Mouse óptico; Sistema operacional Microsoft Windows 8.1 Professional, com Service Pack mais recente instalado; Pacote Microsoft Office 2013 Professional com Service Pack mais recente instalado; Antivírus Symantec, Kaspersky ou McAfee ou de qualidade e desempenho equivalente ou superior; Adobe Reader na versão mais atualizada. Adobe Flash Player na versão mais atualizada. PDF Creator mais atualizado. Será necessário acompanhar cada notebook 01 kit de segurança com trava antifurto.
Todas as licenças e manuais deverão estar presente durante todo o período do evento para conferência. Sob demanda, poderão ser instalados, ainda, Skype, NetMeeting, com desejável configuração para videoconferências de multiponto em IP, Google Drive, Windows Media Player com pacote de codecs que permitam o máximo de compatibilidade com os diferentes codecs que possam surgir durante o evento, Microsoft ActiveSync e Palm HotSync para a sincronização de informações em PDAs, WinZip licenciado, WinRar licenciado.  Deverá ter sistema de acessibilidade DOSVOX para deficientes visuais, quando necessário, devidamente instalado e testado.</t>
  </si>
  <si>
    <t>Tecnologia à laser, colorida, resolução em preto de 1200 x 1200 pontos por polegadas (dpi), velocidade de impressão mínima de 30 páginas por minuto nos formatos de carta, A4, ofício I e II, em papel comum, jato de tinta, fotográfico, banner, cartões, envelopes, etiquetas. Incluído: cabos e demais acessórios que assegurem o pleno funcionamento da máquina; suprimentos originais com 2 (duas) resmas, carga suficiente para no mínimo, mil impressões; com acesso à wi-Fi.</t>
  </si>
  <si>
    <t>UTI Móvel com documentação em dia, de plantão no local de realização da atividade com MOTORISTA, médico, enfermeiro e todos os recursos necessários para os primeiros socorros, tais como medicamentos, materiais descartáveis e equipamentos para atender emergências.</t>
  </si>
  <si>
    <t>Sistema/Software de credenciamento para cadastro de participantes, em plataforma online ou off-line em rede, com gerenciamento de inscrições, autenticação de segurança, controle de operações e previsão de emissão de relatórios específicos com filtro de dados e certificação. 
O sistema deverá contemplar o controle de acesso a todos os ambientes das Conferências, inclusive restaurantes, com validação de frequência por meio de leitura de códigos de barras, devidamente instalado e testado.</t>
  </si>
  <si>
    <t>Solução de rede sem fio com acesso simultâneo de até 80 pessoas por Access Point - AP, suportando, minimamente, os padrões 802.11b/g/n, disponibilizado no local do evento com taxa de transmissão de até 300Mbps. A quantidade de access points deve ser escalonada com vistas a atender a demanda de forma segmentada em áreas considerando a expectativa máxima de usuários em cada espaço. Assim, para áreas de grande concentração, deverão ser disponibilizados AP's suficientes a atender o número de usuários apresentados. A rede sem fio deve ser uma extensão da rede sem fio agregando todos os serviços e funcionalidade previstas para tal, disponibilizando acesso à Internet a todos os usuários conectados, devidamente instalada e testada.</t>
  </si>
  <si>
    <t>Deve possuir processador(es) de 3GHz totalizando 8 núcleos com cache de 8Mb;  1 TB de disco rígido SATA com implementação em RAID 10;  pelo menos 16 Gb de memóriam RAM/DDR3; Deve ser instalado com nobreak; no mínimo Windows Server 2012,  fornecidos periféricos como mouse óptico, teclado ABNT e monitor de no mínimo 17';  pelo menos duas interfaces de rede GigabitEthernet, devidamente instalado e testado.</t>
  </si>
  <si>
    <t>Solução de rede LAN para interligação lógica de todos os ativos de TI do ambiente. Deverá ser fornecido, conforme necessidade: Cabeamento baseado em cabos com pares de fios trançados não blindados UTP EIA/TIA 568B categoria 5E, 6 ou 6A com conectores RJ 45; switches (comutadores) com suporte a operação em 1000 Mbps (gigabit ethernet - Full Duplex), podendo ter 24 ou 48 portas conforme necessidade de distribuição. Número de switches deve ser escalonado de forma que minimize o risco de problemas físicos, tendo sempre equipamentos de teste e de reserva à disposição. A organização da rede deve ser amplamente segmentada com vistas a prover uma maior gerência da solução, isolando pontos de falhas, isolando o tráfego de Internet conforme links dedicados necessários (podendo ser lógico ou físico), com a capacidade de limitação de banda em cada rede e filtro de serviços como bloqueio de redes sociais, streaming de vídeo, sites inseguros, entre outros, devidamente instalada e testada.</t>
  </si>
  <si>
    <t>Link dedicado de Internet de 100 Mb/s (Rede Aberta) - Link dedicado de Internet com 100 Mbps para download e 20 Mbps para Upload, Full Duplex com garantia de 100% da velocidade. Link sem filtros de portas e sem traffic shapping. Deverá ser fornecido um equipamento de borda de gerência da empresa para recepção do sinal entregue pela operadora capaz de implementar regras de filtragem de tráfego. Este link deverá ser totalmente independente dos demais itens e devidamente instalado e testado.</t>
  </si>
  <si>
    <t>Pedestal para microfone tipo girafa.</t>
  </si>
  <si>
    <t>Fornecimento de pen drive em formato de cartão, contendo a logomarca do evento, com capacidade mínima de 8GB, em plástico resistente, com arquivo gravado a ser fornecido pela CONTRATANTE.</t>
  </si>
  <si>
    <t>Consiste do registro integral da fala de cada participante, com transcrição corrigida do conteúdo em português, inglês, francês ou espanhol. Texto formatado segundo as normas da ABNT e devidamente revisado. Deverá ser entregue em meio físico (papel), quando solicitado, e em meio digital (pen drive, cd ou dvd). A cotação deverá ser em hora com base na gravação do áudio, ou seja, cada hora de gravação corresponderá a uma hora de degravação.</t>
  </si>
  <si>
    <t>Consiste na reprodução de forma clara e resumida cada assunto abordado, o registro da intervenção de cada participante, apresentando-se as decisões e encaminhamentos fornecidos pelo setor responsável pela reunião ou palestra. Deverá ser entregue em meio digital (pen drive, cd ou dvd), conforme a necessidade do evento. O serviço deverá ser cotado em hora com base no conteúdo gravado/degravação, ou seja, cada hora de gravação/degravação corresponderá a uma hora de elaboração de Ata.</t>
  </si>
  <si>
    <t>Disponibilização de serviços de limpeza em área interna do evento, quando da realização de evento fora da rede hoteleira, devidamente uniformizado, com material completo para limpeza e manutenção do evento. Os serviços serão contratados com base na área física a ser limpa, conforme disposto na Instrução Normativa nº 5/2017 - SLTI/MP. Para cada grupo de 30 (trinta) serventes deverá ser designado um encarregado de serviço.</t>
  </si>
  <si>
    <t>08 Caixas para subgraves (16 falantes, 18 polegadas com 800W RMS cada); 08 Caixas vias médio grave e médio agudo (1.000W RMS cada); amplificadores compatível com o sistema de PA; 01 Divisores de frequência com no mínimo 04 vias com mínimo 24 db por oitava, ajuste de ângulo de fase entre as bandas, entradas e saídas balanceadas; 02 Equalizador estéreo com no mínimo 32 bandas e filtros de 12 db por oitava; 02 Processadores de efeitos com REVERB e DELAY com entradas e saídas balanceadas e conversores AD/DA de no mínimo 20 bits; 08 Canais compressores/limitadores com entradas e saídas balanceadas; 01 Multicabo com no mínimo 36 vias (60mts); 08 Canais de GATES com entradas e saídas balanceadas; 01 Aparelho de CD Player; 02 Mixing Console com no mínimo 40 canais contendo o mínimo de 08 subgrupos, 08 vias auxiliares máster LR, 04 bandas de equalização mais 01 paramétrico com ponto de INSERT em todos os canais, 10 Monitores tipo Spot passivo/ativo com 300W RMS cada; 05 Equalizadores gráficos estéreo com no mínimo 31 bandas por canal e filtros de 12 db por oitava; amplificadores compatível com o sistema de monitores; 01 sistema de Side Fill contendo 02 Caixas para subgraves (04 falantes, 18 polegadas com 800W RMS cada); 02 Caixas vias médio grave e médio agudo (1.000W RMS cada); amplificadores compatível com o sistema de monitor, 01 Divisor de frequência com no mínimo 04 vias com mínimo 24 db por oitava, ajuste de ângulo de fase entre as bandas, entradas e saídas balanceadas, 01 Bateria completa com 01 Bumbo, 02 Tons, 01 Surdo, 01 Caixa, 02 Estantes para pratos, 01 Estante para caixa, 01 Máquina de Chimbal, 01 Pedal para Bombo, 01 Banco com Kit de microfones específicos; 01 Amplificador para baixo com 800W RMS, 01 caixa com 04 alto-falantes de 10 polegadas e 01 caixa com 01 alto-falante de 15 polegadas; 01 Amplificador para guitarra com 900W RMS, 01 caixa com 02 alto-falantes com 12 polegadas; 01 Amplificador para teclado; 06 Direct Box de impedância para instrumentos; 01 Microfone sem fio para voz, com frequência de trabalho selecionável e faixa de operação UHF; 06 Microfones para vocal com pedestais; 06 Microfones para uso diversos com pedestais, cabos e conexões para ligar todo o sistema, 02 Operadores técnicos e 01 Auxiliar técnico.Os equipamentos deverão ser instalados e testados.</t>
  </si>
  <si>
    <t>48 Refletores focos 01, 02 e 05 (lâmpadas - par 64); 01 Mesa/DIMMERS com no mínimo 48 canais; 03 RACKS DIMMERS com 12 canais; Cabos e conexões; 01 Máquina de fumaça; Gelatinas com cores variadas; Sistema montado de BOX TRUSS, 01 Operador técnico e 01 Auxiliar técnico. Os equipamentos deverão ser instalados e testados.</t>
  </si>
  <si>
    <t>Espaço físico com conforto, em diversos formatos, e em condições adequadas para a instalação de equipamentos de áudio, vídeo, mobiliário, e demais estruturas necessárias para execução do evento. Obs. Os espaços devem atender a demanda da Contratada, os quais podem ser utilizados para sala de trabalho, apoio, relatoria, imprensa, Vip, etc.
A CONTRATADA deverá apresentar, no mínimo, 3 (três) opções.</t>
  </si>
  <si>
    <r>
      <t>Serviço de filmagem digital com 03 (três) Câmeras de 3CCD, em formato DVCAM ou equivalente e 01 mesa de corte (Switcher) com disponibilidade de transmissão ao vivo, para telões e web, com monitoração dos resultados em tela de LCD de no mínimo 42 polegadas para a mesa de trabalho dos apresentadores do evento. O material bruto filmado deverá ser entregue em 01 cópia, formato DVD. O serviço deve ser cotado por hora de trabalho.</t>
    </r>
    <r>
      <rPr>
        <b/>
        <sz val="11"/>
        <color rgb="FF000000"/>
        <rFont val="Calibri"/>
        <family val="2"/>
        <scheme val="minor"/>
      </rPr>
      <t xml:space="preserve"> Recursos Humanos</t>
    </r>
    <r>
      <rPr>
        <sz val="11"/>
        <color rgb="FF000000"/>
        <rFont val="Calibri"/>
        <family val="2"/>
        <scheme val="minor"/>
      </rPr>
      <t>: 02 Cinegrafistas, 01 Operador de Switcher, 02 operadores dos refletores de iluminação e 02 assistentes de câmeras e luzes.</t>
    </r>
  </si>
  <si>
    <r>
      <t xml:space="preserve">Totem alimentador de energia para computadores, celulares e tablets com </t>
    </r>
    <r>
      <rPr>
        <i/>
        <sz val="11"/>
        <color theme="1"/>
        <rFont val="Calibri"/>
        <family val="2"/>
        <scheme val="minor"/>
      </rPr>
      <t>10 tomadas cada</t>
    </r>
    <r>
      <rPr>
        <sz val="11"/>
        <color theme="1"/>
        <rFont val="Calibri"/>
        <family val="2"/>
        <scheme val="minor"/>
      </rPr>
      <t>.  Material tipo octanorme, laminados TS na cor branca, iluminação tipo spot, tomadas de 03 (três) pinos, testeira adesivada com identidade visual. Cabeamento necessário para instalação no local, instalado.</t>
    </r>
  </si>
  <si>
    <r>
      <t>Garrafão de água mineral de 20 litros, incluído copos térmicos, os quais deverão ser de papel rígido, impermeável, biodegradável, conforme norma ABNT 15448-2, de 200 ml,</t>
    </r>
    <r>
      <rPr>
        <b/>
        <i/>
        <sz val="11"/>
        <color rgb="FF000000"/>
        <rFont val="Arial"/>
        <family val="2"/>
      </rPr>
      <t xml:space="preserve"> com suporte</t>
    </r>
    <r>
      <rPr>
        <sz val="11"/>
        <color rgb="FF000000"/>
        <rFont val="Arial"/>
        <family val="2"/>
      </rPr>
      <t xml:space="preserve">. No preço unitário do garrafão devem estar agregados todos os custos acima descritos. </t>
    </r>
  </si>
  <si>
    <t>Apartamento duplo</t>
  </si>
  <si>
    <t>Água</t>
  </si>
  <si>
    <r>
      <t xml:space="preserve">Com motorista, com direção hidráulica e combustível, capacidade para, no mínimo, 14 passageiros, tipo executivo, com ar condicionado, poltronas altas e reclináveis, com película e boas condições de segurança. </t>
    </r>
    <r>
      <rPr>
        <b/>
        <sz val="10"/>
        <color theme="1"/>
        <rFont val="Arial"/>
        <family val="2"/>
      </rPr>
      <t xml:space="preserve">Havendo necessidade, a Contratada deverá fornecer o veículo adaptado com capacidade para transportar, no mínimo, 1 cadeirante. </t>
    </r>
    <r>
      <rPr>
        <sz val="10"/>
        <color theme="1"/>
        <rFont val="Arial"/>
        <family val="2"/>
      </rPr>
      <t>Franquia de 150km.</t>
    </r>
  </si>
  <si>
    <t>Com motorista, com combustível, tipo sedan grande, para autoridades, com quatro portas, direção hidráulica, ar condicionado, documentação e inspeções em dia, sem blindagem, cor escura, vidro com película, pneus e equipamentos em boas condições de segurança.  Franquia de 150 km.</t>
  </si>
  <si>
    <r>
      <t xml:space="preserve">Com capacidade de 42 passageiros, tipo executivo com motorista, combustível e ar condicionado. Franquia de 150 km. </t>
    </r>
    <r>
      <rPr>
        <b/>
        <sz val="10"/>
        <color rgb="FF000000"/>
        <rFont val="Arial"/>
        <family val="2"/>
      </rPr>
      <t>Havendo necessidade, a Contratada deverá fornecer o veículo adaptado com capacidade para transportar, no mínimo, 1 cadeirante.</t>
    </r>
  </si>
  <si>
    <t>km extra referente ao item 2.1.</t>
  </si>
  <si>
    <t>km extra referente ao item 2.2.</t>
  </si>
  <si>
    <t>km extra referente ao item 2.3.</t>
  </si>
  <si>
    <t>km extra referente ao item 2.4.</t>
  </si>
  <si>
    <t>km extra referente ao item 2.5.</t>
  </si>
  <si>
    <t xml:space="preserve">Realização de serviço com alocação de profissional com experiência comprovada na condução de roteiros de eventos, possuir domínio comprovado dos idiomas solicitados (inglês, espanhol ou francês) conforme a necessidade identificada pelo CONTRATANTE, sujeito a apresentação de currículo para prévia avaliação. O profissional deverá possuir desenvoltura, com conhecimento de normas do Cerimonial Público. </t>
  </si>
  <si>
    <t xml:space="preserve">Realização de serviço com alocação de profissional com experiência comprovada na condução de roteiros de eventos, sujeito a apresentação de currículo para prévia avaliação pelo CONTRATANTE. O profissional deverá possuir desenvoltura, com conhecimento de normas do Cerimonial Público. </t>
  </si>
  <si>
    <t>Recepcionista Bilíngue</t>
  </si>
  <si>
    <r>
      <t xml:space="preserve">Confecção de Banner para Estrutura em </t>
    </r>
    <r>
      <rPr>
        <i/>
        <sz val="10"/>
        <rFont val="Arial"/>
        <family val="2"/>
      </rPr>
      <t>Box Truss ou Metalon</t>
    </r>
  </si>
  <si>
    <r>
      <t xml:space="preserve">Confecção de </t>
    </r>
    <r>
      <rPr>
        <i/>
        <sz val="10"/>
        <rFont val="Arial"/>
        <family val="2"/>
      </rPr>
      <t>banner A0</t>
    </r>
  </si>
  <si>
    <t xml:space="preserve">Gradil metálico </t>
  </si>
  <si>
    <r>
      <t xml:space="preserve">Suporte para </t>
    </r>
    <r>
      <rPr>
        <i/>
        <sz val="10"/>
        <color rgb="FF000000"/>
        <rFont val="Arial"/>
        <family val="2"/>
      </rPr>
      <t>Banner</t>
    </r>
  </si>
  <si>
    <r>
      <t>Box truss</t>
    </r>
    <r>
      <rPr>
        <sz val="10"/>
        <color rgb="FF000000"/>
        <rFont val="Arial"/>
        <family val="2"/>
      </rPr>
      <t xml:space="preserve"> </t>
    </r>
  </si>
  <si>
    <r>
      <t xml:space="preserve"> Metalon </t>
    </r>
    <r>
      <rPr>
        <sz val="10"/>
        <rFont val="Arial"/>
        <family val="2"/>
      </rPr>
      <t>com instalação de lona</t>
    </r>
  </si>
  <si>
    <t>Prisma</t>
  </si>
  <si>
    <t>Serviço de Estenotipia computadorizada</t>
  </si>
  <si>
    <t>Sala de trabalho</t>
  </si>
  <si>
    <t>MENOR PREÇO/Proposta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</si>
</sst>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0.00_-;\-&quot;R$&quot;* #,##0.00_-;_-&quot;R$&quot;* &quot;-&quot;??_-;_-@_-"/>
    <numFmt numFmtId="164" formatCode="&quot;R$&quot;#,##0.00"/>
  </numFmts>
  <fonts count="47">
    <font>
      <sz val="11"/>
      <color theme="1"/>
      <name val="Calibri"/>
      <family val="2"/>
      <scheme val="minor"/>
    </font>
    <font>
      <sz val="11"/>
      <color rgb="FF000000"/>
      <name val="Arial"/>
      <family val="2"/>
    </font>
    <font>
      <b/>
      <sz val="11"/>
      <color rgb="FF000000"/>
      <name val="Arial"/>
      <family val="2"/>
    </font>
    <font>
      <sz val="10"/>
      <color rgb="FF000000"/>
      <name val="Arial"/>
      <family val="2"/>
    </font>
    <font>
      <sz val="10"/>
      <name val="Arial"/>
      <family val="2"/>
    </font>
    <font>
      <sz val="10"/>
      <color theme="1"/>
      <name val="Calibri"/>
      <family val="2"/>
      <scheme val="minor"/>
    </font>
    <font>
      <b/>
      <sz val="20"/>
      <color rgb="FF000000"/>
      <name val="Calibri"/>
      <family val="2"/>
      <scheme val="minor"/>
    </font>
    <font>
      <b/>
      <sz val="11"/>
      <color rgb="FF000000"/>
      <name val="Calibri"/>
      <family val="2"/>
      <scheme val="minor"/>
    </font>
    <font>
      <b/>
      <sz val="10"/>
      <color rgb="FF000000"/>
      <name val="Calibri"/>
      <family val="2"/>
      <scheme val="minor"/>
    </font>
    <font>
      <b/>
      <sz val="12"/>
      <color rgb="FF000000"/>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b/>
      <sz val="16"/>
      <color rgb="FF000000"/>
      <name val="Calibri"/>
      <family val="2"/>
      <scheme val="minor"/>
    </font>
    <font>
      <sz val="10"/>
      <name val="Calibri"/>
      <family val="2"/>
      <scheme val="minor"/>
    </font>
    <font>
      <b/>
      <sz val="13"/>
      <color rgb="FF000000"/>
      <name val="Calibri"/>
      <family val="2"/>
      <scheme val="minor"/>
    </font>
    <font>
      <b/>
      <sz val="20"/>
      <color rgb="FF7030A0"/>
      <name val="Calibri"/>
      <family val="2"/>
      <scheme val="minor"/>
    </font>
    <font>
      <i/>
      <sz val="11"/>
      <name val="Calibri"/>
      <family val="2"/>
      <scheme val="minor"/>
    </font>
    <font>
      <i/>
      <sz val="11"/>
      <color rgb="FF000000"/>
      <name val="Calibri"/>
      <family val="2"/>
      <scheme val="minor"/>
    </font>
    <font>
      <sz val="20"/>
      <color rgb="FF000000"/>
      <name val="Calibri"/>
      <family val="2"/>
      <scheme val="minor"/>
    </font>
    <font>
      <b/>
      <sz val="36"/>
      <color rgb="FF000000"/>
      <name val="Calibri"/>
      <family val="2"/>
      <scheme val="minor"/>
    </font>
    <font>
      <sz val="11"/>
      <color theme="1"/>
      <name val="Calibri"/>
      <family val="2"/>
      <scheme val="minor"/>
    </font>
    <font>
      <b/>
      <sz val="11"/>
      <color theme="0"/>
      <name val="Calibri"/>
      <family val="2"/>
      <scheme val="minor"/>
    </font>
    <font>
      <sz val="14"/>
      <name val="Calibri"/>
      <family val="2"/>
      <scheme val="minor"/>
    </font>
    <font>
      <sz val="20"/>
      <color theme="1"/>
      <name val="Calibri"/>
      <family val="2"/>
      <scheme val="minor"/>
    </font>
    <font>
      <b/>
      <sz val="20"/>
      <name val="Arial"/>
      <family val="2"/>
    </font>
    <font>
      <b/>
      <sz val="14"/>
      <name val="Calibri"/>
      <family val="2"/>
      <scheme val="minor"/>
    </font>
    <font>
      <b/>
      <sz val="16"/>
      <color rgb="FFFF0000"/>
      <name val="Calibri"/>
      <family val="2"/>
      <scheme val="minor"/>
    </font>
    <font>
      <b/>
      <sz val="16"/>
      <color rgb="FF7030A0"/>
      <name val="Arial"/>
      <family val="2"/>
    </font>
    <font>
      <b/>
      <sz val="150"/>
      <name val="Arial"/>
      <family val="2"/>
    </font>
    <font>
      <b/>
      <sz val="20"/>
      <name val="Calibri"/>
      <family val="2"/>
      <scheme val="minor"/>
    </font>
    <font>
      <sz val="20"/>
      <name val="Calibri"/>
      <family val="2"/>
      <scheme val="minor"/>
    </font>
    <font>
      <sz val="24"/>
      <color theme="1"/>
      <name val="Calibri"/>
      <family val="2"/>
      <scheme val="minor"/>
    </font>
    <font>
      <b/>
      <sz val="20"/>
      <color theme="1"/>
      <name val="Calibri"/>
      <family val="2"/>
      <scheme val="minor"/>
    </font>
    <font>
      <b/>
      <u/>
      <sz val="20"/>
      <color theme="1"/>
      <name val="Calibri"/>
      <family val="2"/>
      <scheme val="minor"/>
    </font>
    <font>
      <sz val="12"/>
      <color rgb="FF000000"/>
      <name val="Times_New_Roman"/>
    </font>
    <font>
      <b/>
      <sz val="12"/>
      <color rgb="FF000000"/>
      <name val="Times_New_Roman"/>
    </font>
    <font>
      <sz val="10"/>
      <color theme="1"/>
      <name val="Arial"/>
      <family val="2"/>
    </font>
    <font>
      <sz val="10"/>
      <color rgb="FFFF0000"/>
      <name val="Arial"/>
      <family val="2"/>
    </font>
    <font>
      <b/>
      <sz val="10"/>
      <color theme="1"/>
      <name val="Arial"/>
      <family val="2"/>
    </font>
    <font>
      <b/>
      <sz val="10"/>
      <color rgb="FF000000"/>
      <name val="Arial"/>
      <family val="2"/>
    </font>
    <font>
      <b/>
      <i/>
      <sz val="10"/>
      <color rgb="FF000000"/>
      <name val="Arial"/>
      <family val="2"/>
    </font>
    <font>
      <i/>
      <sz val="10"/>
      <color theme="1"/>
      <name val="Arial"/>
      <family val="2"/>
    </font>
    <font>
      <i/>
      <sz val="11"/>
      <color theme="1"/>
      <name val="Calibri"/>
      <family val="2"/>
      <scheme val="minor"/>
    </font>
    <font>
      <b/>
      <i/>
      <sz val="11"/>
      <color rgb="FF000000"/>
      <name val="Arial"/>
      <family val="2"/>
    </font>
    <font>
      <i/>
      <sz val="10"/>
      <name val="Arial"/>
      <family val="2"/>
    </font>
    <font>
      <i/>
      <sz val="10"/>
      <color rgb="FF000000"/>
      <name val="Arial"/>
      <family val="2"/>
    </font>
  </fonts>
  <fills count="21">
    <fill>
      <patternFill patternType="none"/>
    </fill>
    <fill>
      <patternFill patternType="gray125"/>
    </fill>
    <fill>
      <patternFill patternType="solid">
        <fgColor rgb="FF808080"/>
        <bgColor rgb="FF969696"/>
      </patternFill>
    </fill>
    <fill>
      <patternFill patternType="solid">
        <fgColor rgb="FFFFFFFF"/>
        <bgColor rgb="FFFFFFCC"/>
      </patternFill>
    </fill>
    <fill>
      <patternFill patternType="solid">
        <fgColor rgb="FFDDDDDD"/>
        <bgColor rgb="FFCCFFCC"/>
      </patternFill>
    </fill>
    <fill>
      <patternFill patternType="solid">
        <fgColor rgb="FF333333"/>
        <bgColor rgb="FF333300"/>
      </patternFill>
    </fill>
    <fill>
      <patternFill patternType="solid">
        <fgColor theme="0"/>
        <bgColor indexed="64"/>
      </patternFill>
    </fill>
    <fill>
      <patternFill patternType="solid">
        <fgColor rgb="FFFFFF00"/>
        <bgColor rgb="FF969696"/>
      </patternFill>
    </fill>
    <fill>
      <patternFill patternType="solid">
        <fgColor theme="5"/>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rgb="FF00B050"/>
        <bgColor indexed="64"/>
      </patternFill>
    </fill>
    <fill>
      <patternFill patternType="solid">
        <fgColor theme="1"/>
        <bgColor indexed="64"/>
      </patternFill>
    </fill>
    <fill>
      <patternFill patternType="solid">
        <fgColor theme="5" tint="0.39997558519241921"/>
        <bgColor indexed="64"/>
      </patternFill>
    </fill>
    <fill>
      <patternFill patternType="solid">
        <fgColor rgb="FFFFFFFF"/>
        <bgColor indexed="64"/>
      </patternFill>
    </fill>
  </fills>
  <borders count="63">
    <border>
      <left/>
      <right/>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medium">
        <color indexed="64"/>
      </left>
      <right style="medium">
        <color indexed="64"/>
      </right>
      <top/>
      <bottom style="medium">
        <color indexed="64"/>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medium">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style="thin">
        <color auto="1"/>
      </top>
      <bottom/>
      <diagonal/>
    </border>
    <border>
      <left style="medium">
        <color auto="1"/>
      </left>
      <right/>
      <top/>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style="thin">
        <color auto="1"/>
      </right>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diagonal/>
    </border>
    <border>
      <left style="thin">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top style="thin">
        <color auto="1"/>
      </top>
      <bottom style="medium">
        <color indexed="64"/>
      </bottom>
      <diagonal/>
    </border>
    <border>
      <left style="thin">
        <color auto="1"/>
      </left>
      <right style="medium">
        <color indexed="64"/>
      </right>
      <top style="thin">
        <color auto="1"/>
      </top>
      <bottom/>
      <diagonal/>
    </border>
    <border>
      <left style="thin">
        <color auto="1"/>
      </left>
      <right/>
      <top style="medium">
        <color auto="1"/>
      </top>
      <bottom/>
      <diagonal/>
    </border>
    <border>
      <left style="thin">
        <color auto="1"/>
      </left>
      <right style="medium">
        <color indexed="64"/>
      </right>
      <top style="medium">
        <color indexed="64"/>
      </top>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medium">
        <color indexed="64"/>
      </left>
      <right style="thin">
        <color auto="1"/>
      </right>
      <top style="thin">
        <color auto="1"/>
      </top>
      <bottom/>
      <diagonal/>
    </border>
    <border>
      <left/>
      <right style="medium">
        <color indexed="64"/>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medium">
        <color indexed="64"/>
      </right>
      <top style="medium">
        <color indexed="64"/>
      </top>
      <bottom style="medium">
        <color indexed="64"/>
      </bottom>
      <diagonal/>
    </border>
  </borders>
  <cellStyleXfs count="3">
    <xf numFmtId="0" fontId="0" fillId="0" borderId="0"/>
    <xf numFmtId="0" fontId="4" fillId="0" borderId="0"/>
    <xf numFmtId="44" fontId="21" fillId="0" borderId="0" applyFont="0" applyFill="0" applyBorder="0" applyAlignment="0" applyProtection="0"/>
  </cellStyleXfs>
  <cellXfs count="529">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Border="1"/>
    <xf numFmtId="0" fontId="1" fillId="0" borderId="0" xfId="0" applyFont="1" applyAlignment="1">
      <alignment vertical="center" wrapText="1"/>
    </xf>
    <xf numFmtId="0" fontId="1" fillId="0" borderId="0" xfId="0" applyFont="1" applyBorder="1" applyAlignment="1">
      <alignment vertical="center" wrapText="1"/>
    </xf>
    <xf numFmtId="0" fontId="1" fillId="0" borderId="0" xfId="0" applyFont="1" applyAlignment="1">
      <alignment vertical="top"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2" fillId="3" borderId="3" xfId="0" applyFont="1" applyFill="1" applyBorder="1" applyAlignment="1">
      <alignment horizontal="center" vertical="center" wrapText="1" shrinkToFit="1"/>
    </xf>
    <xf numFmtId="0" fontId="10" fillId="3" borderId="3" xfId="0" applyFont="1" applyFill="1" applyBorder="1" applyAlignment="1">
      <alignment horizontal="center" vertical="center" wrapText="1" shrinkToFit="1"/>
    </xf>
    <xf numFmtId="0" fontId="11" fillId="0" borderId="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0" fillId="0" borderId="16"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12"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2" fillId="3" borderId="7" xfId="0" applyFont="1" applyFill="1" applyBorder="1" applyAlignment="1">
      <alignment horizontal="center" vertical="center" wrapText="1" shrinkToFit="1"/>
    </xf>
    <xf numFmtId="0" fontId="18"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3" borderId="2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2" fillId="3" borderId="18" xfId="0" applyFont="1" applyFill="1" applyBorder="1" applyAlignment="1">
      <alignment horizontal="center" vertical="center" wrapText="1" shrinkToFit="1"/>
    </xf>
    <xf numFmtId="0" fontId="10" fillId="0" borderId="3" xfId="0"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3" borderId="18" xfId="0" applyFont="1" applyFill="1" applyBorder="1" applyAlignment="1">
      <alignment horizontal="center" vertical="center" wrapText="1"/>
    </xf>
    <xf numFmtId="164" fontId="1" fillId="0" borderId="0" xfId="0" applyNumberFormat="1" applyFont="1" applyAlignment="1">
      <alignment horizontal="center" vertical="center" wrapText="1"/>
    </xf>
    <xf numFmtId="164" fontId="1" fillId="0" borderId="0" xfId="0" applyNumberFormat="1" applyFont="1" applyBorder="1" applyAlignment="1">
      <alignment horizontal="center" vertical="center" wrapText="1"/>
    </xf>
    <xf numFmtId="0" fontId="12" fillId="0" borderId="3"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164" fontId="10" fillId="9" borderId="3" xfId="0" applyNumberFormat="1" applyFont="1" applyFill="1" applyBorder="1" applyAlignment="1" applyProtection="1">
      <alignment horizontal="center" vertical="center" wrapText="1"/>
      <protection locked="0"/>
    </xf>
    <xf numFmtId="164" fontId="10" fillId="9" borderId="3" xfId="0" applyNumberFormat="1" applyFont="1" applyFill="1" applyBorder="1" applyAlignment="1" applyProtection="1">
      <alignment vertical="center" wrapText="1"/>
    </xf>
    <xf numFmtId="164" fontId="10" fillId="9" borderId="3" xfId="0" applyNumberFormat="1" applyFont="1" applyFill="1" applyBorder="1" applyAlignment="1">
      <alignment vertical="center" wrapText="1"/>
    </xf>
    <xf numFmtId="164" fontId="10" fillId="9" borderId="16" xfId="0" applyNumberFormat="1" applyFont="1" applyFill="1" applyBorder="1" applyAlignment="1" applyProtection="1">
      <alignment horizontal="center" vertical="center" wrapText="1"/>
      <protection locked="0"/>
    </xf>
    <xf numFmtId="164" fontId="10" fillId="9" borderId="18" xfId="0" applyNumberFormat="1" applyFont="1" applyFill="1" applyBorder="1" applyAlignment="1">
      <alignment vertical="center" wrapText="1"/>
    </xf>
    <xf numFmtId="164" fontId="10" fillId="9" borderId="3" xfId="0" applyNumberFormat="1" applyFont="1" applyFill="1" applyBorder="1" applyAlignment="1">
      <alignment horizontal="center" vertical="center" wrapText="1"/>
    </xf>
    <xf numFmtId="0" fontId="0" fillId="0" borderId="0" xfId="0"/>
    <xf numFmtId="0" fontId="2" fillId="0" borderId="0" xfId="0" applyFont="1" applyBorder="1" applyAlignment="1">
      <alignment horizontal="right" vertical="center" wrapText="1"/>
    </xf>
    <xf numFmtId="164" fontId="10" fillId="8" borderId="26" xfId="0" applyNumberFormat="1" applyFont="1" applyFill="1" applyBorder="1" applyAlignment="1">
      <alignment vertical="center" wrapText="1"/>
    </xf>
    <xf numFmtId="0" fontId="19" fillId="0" borderId="0" xfId="0" applyFont="1" applyFill="1" applyBorder="1" applyAlignment="1">
      <alignment horizontal="center" vertical="center" wrapText="1"/>
    </xf>
    <xf numFmtId="164" fontId="10" fillId="12" borderId="3" xfId="0" applyNumberFormat="1" applyFont="1" applyFill="1" applyBorder="1" applyAlignment="1" applyProtection="1">
      <alignment horizontal="center" vertical="center" wrapText="1"/>
      <protection locked="0"/>
    </xf>
    <xf numFmtId="164" fontId="10" fillId="12" borderId="3" xfId="0" applyNumberFormat="1" applyFont="1" applyFill="1" applyBorder="1" applyAlignment="1" applyProtection="1">
      <alignment vertical="center" wrapText="1"/>
    </xf>
    <xf numFmtId="164" fontId="9" fillId="12" borderId="3" xfId="0" applyNumberFormat="1" applyFont="1" applyFill="1" applyBorder="1" applyAlignment="1">
      <alignment horizontal="center" vertical="center" wrapText="1"/>
    </xf>
    <xf numFmtId="0" fontId="9" fillId="12" borderId="3" xfId="0" applyFont="1" applyFill="1" applyBorder="1" applyAlignment="1">
      <alignment horizontal="center" vertical="center" wrapText="1"/>
    </xf>
    <xf numFmtId="164" fontId="10" fillId="12" borderId="3" xfId="0" applyNumberFormat="1" applyFont="1" applyFill="1" applyBorder="1" applyAlignment="1">
      <alignment vertical="center" wrapText="1"/>
    </xf>
    <xf numFmtId="164" fontId="10" fillId="12" borderId="3" xfId="0" applyNumberFormat="1" applyFont="1" applyFill="1" applyBorder="1" applyAlignment="1">
      <alignment horizontal="center" vertical="center" wrapText="1"/>
    </xf>
    <xf numFmtId="164" fontId="7" fillId="8" borderId="26" xfId="0" applyNumberFormat="1" applyFont="1" applyFill="1" applyBorder="1" applyAlignment="1">
      <alignment horizontal="right" vertical="center" wrapText="1"/>
    </xf>
    <xf numFmtId="164" fontId="10" fillId="9" borderId="11" xfId="0" applyNumberFormat="1" applyFont="1" applyFill="1" applyBorder="1" applyAlignment="1">
      <alignment vertical="center" wrapText="1"/>
    </xf>
    <xf numFmtId="0" fontId="2" fillId="12" borderId="3" xfId="0" applyFont="1" applyFill="1" applyBorder="1" applyAlignment="1">
      <alignment horizontal="right" vertical="center" wrapText="1"/>
    </xf>
    <xf numFmtId="0" fontId="1"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Alignment="1">
      <alignment vertical="center"/>
    </xf>
    <xf numFmtId="44" fontId="0" fillId="0" borderId="0" xfId="0" applyNumberFormat="1" applyAlignment="1">
      <alignment vertical="center"/>
    </xf>
    <xf numFmtId="164" fontId="28" fillId="11" borderId="21" xfId="0" applyNumberFormat="1" applyFont="1" applyFill="1" applyBorder="1" applyAlignment="1">
      <alignment horizontal="center" vertical="center" wrapText="1"/>
    </xf>
    <xf numFmtId="164" fontId="1" fillId="0" borderId="0" xfId="0" applyNumberFormat="1" applyFont="1" applyAlignment="1">
      <alignment vertical="center" wrapText="1"/>
    </xf>
    <xf numFmtId="164" fontId="1" fillId="0" borderId="0" xfId="0" applyNumberFormat="1" applyFont="1"/>
    <xf numFmtId="164" fontId="1" fillId="0" borderId="0" xfId="0" applyNumberFormat="1" applyFont="1" applyAlignment="1">
      <alignment wrapText="1"/>
    </xf>
    <xf numFmtId="164" fontId="10" fillId="17" borderId="3" xfId="0" applyNumberFormat="1" applyFont="1" applyFill="1" applyBorder="1" applyAlignment="1" applyProtection="1">
      <alignment horizontal="center" vertical="center" wrapText="1"/>
      <protection locked="0"/>
    </xf>
    <xf numFmtId="164" fontId="10" fillId="17" borderId="3" xfId="0" applyNumberFormat="1" applyFont="1" applyFill="1" applyBorder="1" applyAlignment="1" applyProtection="1">
      <alignment vertical="center" wrapText="1"/>
    </xf>
    <xf numFmtId="164" fontId="9" fillId="17" borderId="3" xfId="0" applyNumberFormat="1" applyFont="1" applyFill="1" applyBorder="1" applyAlignment="1">
      <alignment horizontal="center" vertical="center" wrapText="1"/>
    </xf>
    <xf numFmtId="0" fontId="9" fillId="17" borderId="3" xfId="0" applyFont="1" applyFill="1" applyBorder="1" applyAlignment="1">
      <alignment horizontal="center" vertical="center" wrapText="1"/>
    </xf>
    <xf numFmtId="164" fontId="10" fillId="17" borderId="3" xfId="0" applyNumberFormat="1" applyFont="1" applyFill="1" applyBorder="1" applyAlignment="1">
      <alignment vertical="center" wrapText="1"/>
    </xf>
    <xf numFmtId="0" fontId="2" fillId="17" borderId="3" xfId="0" applyFont="1" applyFill="1" applyBorder="1" applyAlignment="1">
      <alignment horizontal="right" vertical="center" wrapText="1"/>
    </xf>
    <xf numFmtId="164" fontId="7" fillId="17" borderId="26" xfId="0" applyNumberFormat="1" applyFont="1" applyFill="1" applyBorder="1" applyAlignment="1">
      <alignment horizontal="right" vertical="center" wrapText="1"/>
    </xf>
    <xf numFmtId="164" fontId="10" fillId="17" borderId="3" xfId="0" applyNumberFormat="1" applyFont="1" applyFill="1" applyBorder="1" applyAlignment="1">
      <alignment horizontal="center" vertical="center" wrapText="1"/>
    </xf>
    <xf numFmtId="164" fontId="10" fillId="17" borderId="3" xfId="0" applyNumberFormat="1" applyFont="1" applyFill="1" applyBorder="1" applyAlignment="1" applyProtection="1">
      <alignment horizontal="center" vertical="center"/>
      <protection locked="0"/>
    </xf>
    <xf numFmtId="164" fontId="10" fillId="17" borderId="16" xfId="0" applyNumberFormat="1" applyFont="1" applyFill="1" applyBorder="1" applyAlignment="1" applyProtection="1">
      <alignment horizontal="center" vertical="center" wrapText="1"/>
      <protection locked="0"/>
    </xf>
    <xf numFmtId="164" fontId="10" fillId="17" borderId="18" xfId="0" applyNumberFormat="1" applyFont="1" applyFill="1" applyBorder="1" applyAlignment="1">
      <alignment vertical="center" wrapText="1"/>
    </xf>
    <xf numFmtId="164" fontId="0" fillId="0" borderId="0" xfId="0" applyNumberFormat="1"/>
    <xf numFmtId="164" fontId="10" fillId="8" borderId="3" xfId="0" applyNumberFormat="1" applyFont="1" applyFill="1" applyBorder="1" applyAlignment="1" applyProtection="1">
      <alignment horizontal="center" vertical="center" wrapText="1"/>
      <protection locked="0"/>
    </xf>
    <xf numFmtId="164" fontId="9" fillId="8" borderId="3" xfId="0" applyNumberFormat="1" applyFont="1" applyFill="1" applyBorder="1" applyAlignment="1">
      <alignment horizontal="center" vertical="center" wrapText="1"/>
    </xf>
    <xf numFmtId="0" fontId="2" fillId="8" borderId="3" xfId="0" applyFont="1" applyFill="1" applyBorder="1" applyAlignment="1">
      <alignment horizontal="right" vertical="center" wrapText="1"/>
    </xf>
    <xf numFmtId="164" fontId="10" fillId="8" borderId="16" xfId="0" applyNumberFormat="1" applyFont="1" applyFill="1" applyBorder="1" applyAlignment="1" applyProtection="1">
      <alignment horizontal="center" vertical="center" wrapText="1"/>
      <protection locked="0"/>
    </xf>
    <xf numFmtId="164" fontId="10" fillId="8" borderId="14" xfId="0" applyNumberFormat="1" applyFont="1" applyFill="1" applyBorder="1" applyAlignment="1" applyProtection="1">
      <alignment vertical="center" wrapText="1"/>
    </xf>
    <xf numFmtId="0" fontId="9" fillId="8" borderId="14" xfId="0" applyFont="1" applyFill="1" applyBorder="1" applyAlignment="1">
      <alignment horizontal="center" vertical="center" wrapText="1"/>
    </xf>
    <xf numFmtId="164" fontId="10" fillId="8" borderId="14" xfId="0" applyNumberFormat="1" applyFont="1" applyFill="1" applyBorder="1" applyAlignment="1">
      <alignment vertical="center" wrapText="1"/>
    </xf>
    <xf numFmtId="164" fontId="10" fillId="8" borderId="19" xfId="0" applyNumberFormat="1" applyFont="1" applyFill="1" applyBorder="1" applyAlignment="1">
      <alignment vertical="center" wrapText="1"/>
    </xf>
    <xf numFmtId="164" fontId="10" fillId="8" borderId="14"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24" fillId="0" borderId="0" xfId="0" applyFont="1"/>
    <xf numFmtId="164" fontId="10" fillId="17" borderId="14" xfId="0" applyNumberFormat="1" applyFont="1" applyFill="1" applyBorder="1" applyAlignment="1" applyProtection="1">
      <alignment vertical="center" wrapText="1"/>
    </xf>
    <xf numFmtId="164" fontId="10" fillId="17" borderId="14" xfId="0" applyNumberFormat="1" applyFont="1" applyFill="1" applyBorder="1" applyAlignment="1">
      <alignment vertical="center" wrapText="1"/>
    </xf>
    <xf numFmtId="164" fontId="10" fillId="17" borderId="26" xfId="0" applyNumberFormat="1" applyFont="1" applyFill="1" applyBorder="1" applyAlignment="1">
      <alignment vertical="center" wrapText="1"/>
    </xf>
    <xf numFmtId="164" fontId="10" fillId="17" borderId="11" xfId="0" applyNumberFormat="1" applyFont="1" applyFill="1" applyBorder="1" applyAlignment="1">
      <alignment vertical="center" wrapText="1"/>
    </xf>
    <xf numFmtId="164" fontId="10" fillId="17" borderId="14" xfId="0" applyNumberFormat="1" applyFont="1" applyFill="1" applyBorder="1" applyAlignment="1">
      <alignment horizontal="center" vertical="center" wrapText="1"/>
    </xf>
    <xf numFmtId="0" fontId="3" fillId="0" borderId="3" xfId="0" applyFont="1" applyBorder="1" applyAlignment="1">
      <alignment horizontal="justify" vertical="center" wrapText="1"/>
    </xf>
    <xf numFmtId="0" fontId="37" fillId="0" borderId="3" xfId="0" applyFont="1" applyBorder="1" applyAlignment="1">
      <alignment horizontal="justify" vertical="center" wrapText="1"/>
    </xf>
    <xf numFmtId="0" fontId="37" fillId="20" borderId="3" xfId="0" applyFont="1" applyFill="1" applyBorder="1" applyAlignment="1">
      <alignment horizontal="justify" vertical="center" wrapText="1"/>
    </xf>
    <xf numFmtId="0" fontId="37" fillId="0" borderId="3" xfId="0" applyFont="1" applyFill="1" applyBorder="1" applyAlignment="1" applyProtection="1">
      <alignment horizontal="justify" vertical="center" wrapText="1"/>
    </xf>
    <xf numFmtId="0" fontId="37" fillId="0" borderId="32" xfId="0" applyFont="1" applyBorder="1" applyAlignment="1">
      <alignment horizontal="justify" vertical="center" wrapText="1"/>
    </xf>
    <xf numFmtId="0" fontId="4" fillId="0" borderId="3" xfId="0" applyFont="1" applyFill="1" applyBorder="1" applyAlignment="1">
      <alignment horizontal="justify" vertical="center" wrapText="1"/>
    </xf>
    <xf numFmtId="0" fontId="3" fillId="0" borderId="32" xfId="0" applyFont="1" applyBorder="1" applyAlignment="1">
      <alignment horizontal="justify" vertical="center" wrapText="1"/>
    </xf>
    <xf numFmtId="0" fontId="3" fillId="20" borderId="3" xfId="0" applyFont="1" applyFill="1" applyBorder="1" applyAlignment="1">
      <alignment horizontal="justify" vertical="center" wrapText="1"/>
    </xf>
    <xf numFmtId="0" fontId="3" fillId="0" borderId="3" xfId="0" applyFont="1" applyFill="1" applyBorder="1" applyAlignment="1" applyProtection="1">
      <alignment horizontal="justify" vertical="center" wrapText="1"/>
    </xf>
    <xf numFmtId="0" fontId="4" fillId="0" borderId="3" xfId="0" applyFont="1" applyFill="1" applyBorder="1" applyAlignment="1" applyProtection="1">
      <alignment horizontal="justify" vertical="center" wrapText="1"/>
    </xf>
    <xf numFmtId="0" fontId="37" fillId="0" borderId="3" xfId="0" applyFont="1" applyFill="1" applyBorder="1" applyAlignment="1" applyProtection="1">
      <alignment horizontal="justify" vertical="center"/>
    </xf>
    <xf numFmtId="0" fontId="3" fillId="0" borderId="3" xfId="0" applyFont="1" applyBorder="1" applyAlignment="1">
      <alignment horizontal="center" vertical="center" wrapText="1"/>
    </xf>
    <xf numFmtId="0" fontId="3" fillId="0" borderId="18" xfId="0" applyFont="1" applyFill="1" applyBorder="1" applyAlignment="1">
      <alignment horizontal="center" vertical="center" wrapText="1"/>
    </xf>
    <xf numFmtId="0" fontId="4" fillId="0" borderId="18" xfId="0" applyFont="1" applyFill="1" applyBorder="1" applyAlignment="1">
      <alignment horizontal="justify" vertical="center" wrapText="1"/>
    </xf>
    <xf numFmtId="0" fontId="4" fillId="3" borderId="3" xfId="0" applyFont="1" applyFill="1" applyBorder="1" applyAlignment="1">
      <alignment horizontal="center" vertical="center" wrapText="1" shrinkToFit="1"/>
    </xf>
    <xf numFmtId="0" fontId="3" fillId="3" borderId="3" xfId="0" applyFont="1" applyFill="1" applyBorder="1" applyAlignment="1">
      <alignment horizontal="center" vertical="center" wrapText="1" shrinkToFit="1"/>
    </xf>
    <xf numFmtId="0" fontId="3" fillId="0" borderId="3" xfId="0" applyFont="1" applyFill="1" applyBorder="1" applyAlignment="1" applyProtection="1">
      <alignment horizontal="center" vertical="center" wrapText="1"/>
    </xf>
    <xf numFmtId="0" fontId="3" fillId="0" borderId="3" xfId="0" applyFont="1" applyBorder="1" applyAlignment="1">
      <alignment horizontal="justify" vertical="center"/>
    </xf>
    <xf numFmtId="0" fontId="4" fillId="0" borderId="3" xfId="0" applyFont="1" applyFill="1" applyBorder="1" applyAlignment="1" applyProtection="1">
      <alignment horizontal="center" vertical="center" wrapText="1"/>
    </xf>
    <xf numFmtId="0" fontId="37" fillId="0" borderId="3" xfId="0" applyFont="1" applyFill="1" applyBorder="1" applyAlignment="1" applyProtection="1">
      <alignment horizontal="center" vertical="center" wrapText="1"/>
    </xf>
    <xf numFmtId="0" fontId="37" fillId="0" borderId="32"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4" fillId="0" borderId="32" xfId="0" applyFont="1" applyFill="1" applyBorder="1" applyAlignment="1" applyProtection="1">
      <alignment horizontal="center" vertical="center" wrapText="1"/>
    </xf>
    <xf numFmtId="0" fontId="3" fillId="0" borderId="3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2" xfId="0" applyFont="1" applyFill="1" applyBorder="1" applyAlignment="1">
      <alignment horizontal="center" vertical="center"/>
    </xf>
    <xf numFmtId="0" fontId="46"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164" fontId="10" fillId="9" borderId="7"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3" fillId="0" borderId="8"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7" fillId="0" borderId="23" xfId="0" applyFont="1" applyFill="1" applyBorder="1" applyAlignment="1" applyProtection="1">
      <alignment horizontal="center" vertical="center" wrapText="1"/>
    </xf>
    <xf numFmtId="0" fontId="3" fillId="0" borderId="23" xfId="0" applyFont="1" applyBorder="1" applyAlignment="1">
      <alignment horizontal="justify" vertical="center" wrapText="1"/>
    </xf>
    <xf numFmtId="0" fontId="3" fillId="0" borderId="23" xfId="0" applyFont="1" applyFill="1" applyBorder="1" applyAlignment="1">
      <alignment horizontal="center" vertical="center" wrapText="1"/>
    </xf>
    <xf numFmtId="0" fontId="10" fillId="0" borderId="38" xfId="0" applyFont="1" applyFill="1" applyBorder="1" applyAlignment="1">
      <alignment horizontal="center" vertical="center" wrapText="1"/>
    </xf>
    <xf numFmtId="164" fontId="10" fillId="9" borderId="39" xfId="0" applyNumberFormat="1" applyFont="1" applyFill="1" applyBorder="1" applyAlignment="1" applyProtection="1">
      <alignment horizontal="center" vertical="center" wrapText="1"/>
      <protection locked="0"/>
    </xf>
    <xf numFmtId="164" fontId="10" fillId="9" borderId="23" xfId="0" applyNumberFormat="1" applyFont="1" applyFill="1" applyBorder="1" applyAlignment="1">
      <alignment vertical="center" wrapText="1"/>
    </xf>
    <xf numFmtId="164" fontId="10" fillId="12" borderId="23" xfId="0" applyNumberFormat="1" applyFont="1" applyFill="1" applyBorder="1" applyAlignment="1" applyProtection="1">
      <alignment horizontal="center" vertical="center" wrapText="1"/>
      <protection locked="0"/>
    </xf>
    <xf numFmtId="164" fontId="10" fillId="12" borderId="23" xfId="0" applyNumberFormat="1" applyFont="1" applyFill="1" applyBorder="1" applyAlignment="1">
      <alignment vertical="center" wrapText="1"/>
    </xf>
    <xf numFmtId="164" fontId="10" fillId="17" borderId="23" xfId="0" applyNumberFormat="1" applyFont="1" applyFill="1" applyBorder="1" applyAlignment="1" applyProtection="1">
      <alignment horizontal="center" vertical="center" wrapText="1"/>
      <protection locked="0"/>
    </xf>
    <xf numFmtId="164" fontId="10" fillId="17" borderId="15" xfId="0" applyNumberFormat="1" applyFont="1" applyFill="1" applyBorder="1" applyAlignment="1">
      <alignment vertical="center" wrapText="1"/>
    </xf>
    <xf numFmtId="164" fontId="10" fillId="8" borderId="23" xfId="0" applyNumberFormat="1" applyFont="1" applyFill="1" applyBorder="1" applyAlignment="1" applyProtection="1">
      <alignment horizontal="center" vertical="center" wrapText="1"/>
      <protection locked="0"/>
    </xf>
    <xf numFmtId="164" fontId="10" fillId="8" borderId="15" xfId="0" applyNumberFormat="1" applyFont="1" applyFill="1" applyBorder="1" applyAlignment="1">
      <alignment vertical="center" wrapText="1"/>
    </xf>
    <xf numFmtId="0" fontId="8" fillId="0" borderId="31" xfId="0" applyFont="1" applyFill="1" applyBorder="1" applyAlignment="1">
      <alignment horizontal="center" vertical="center" wrapText="1"/>
    </xf>
    <xf numFmtId="164" fontId="9" fillId="0" borderId="4" xfId="0" applyNumberFormat="1" applyFont="1" applyBorder="1" applyAlignment="1">
      <alignment horizontal="center" vertical="center" wrapText="1"/>
    </xf>
    <xf numFmtId="164" fontId="9" fillId="12" borderId="5" xfId="0" applyNumberFormat="1" applyFont="1" applyFill="1" applyBorder="1" applyAlignment="1">
      <alignment horizontal="center" vertical="center" wrapText="1"/>
    </xf>
    <xf numFmtId="0" fontId="9" fillId="12" borderId="5" xfId="0" applyFont="1" applyFill="1" applyBorder="1" applyAlignment="1">
      <alignment horizontal="center" vertical="center" wrapText="1"/>
    </xf>
    <xf numFmtId="164" fontId="9" fillId="17" borderId="5" xfId="0" applyNumberFormat="1" applyFont="1" applyFill="1" applyBorder="1" applyAlignment="1">
      <alignment horizontal="center" vertical="center" wrapText="1"/>
    </xf>
    <xf numFmtId="0" fontId="9" fillId="17" borderId="40" xfId="0" applyFont="1" applyFill="1" applyBorder="1" applyAlignment="1">
      <alignment horizontal="center" vertical="center" wrapText="1"/>
    </xf>
    <xf numFmtId="164" fontId="9" fillId="8" borderId="5" xfId="0" applyNumberFormat="1" applyFont="1" applyFill="1" applyBorder="1" applyAlignment="1">
      <alignment horizontal="center" vertical="center" wrapText="1"/>
    </xf>
    <xf numFmtId="0" fontId="9" fillId="8" borderId="40" xfId="0" applyFont="1" applyFill="1" applyBorder="1" applyAlignment="1">
      <alignment horizontal="center" vertical="center" wrapText="1"/>
    </xf>
    <xf numFmtId="0" fontId="33" fillId="19" borderId="5" xfId="0" applyFont="1" applyFill="1" applyBorder="1" applyAlignment="1">
      <alignment horizontal="center" vertical="center" wrapText="1"/>
    </xf>
    <xf numFmtId="0" fontId="33" fillId="19" borderId="31" xfId="0" applyFont="1" applyFill="1" applyBorder="1" applyAlignment="1">
      <alignment horizontal="center" vertical="center" wrapText="1"/>
    </xf>
    <xf numFmtId="0" fontId="37" fillId="0" borderId="18" xfId="0" applyFont="1" applyFill="1" applyBorder="1" applyAlignment="1" applyProtection="1">
      <alignment horizontal="center" vertical="center" wrapText="1"/>
    </xf>
    <xf numFmtId="0" fontId="3" fillId="0" borderId="18" xfId="0" applyFont="1" applyBorder="1" applyAlignment="1">
      <alignment horizontal="justify" vertical="center" wrapText="1"/>
    </xf>
    <xf numFmtId="0" fontId="3" fillId="0" borderId="18" xfId="0" applyFont="1" applyFill="1" applyBorder="1" applyAlignment="1">
      <alignment horizontal="center" vertical="center"/>
    </xf>
    <xf numFmtId="164" fontId="10" fillId="9" borderId="18" xfId="0" applyNumberFormat="1" applyFont="1" applyFill="1" applyBorder="1" applyAlignment="1" applyProtection="1">
      <alignment horizontal="center" vertical="center" wrapText="1"/>
      <protection locked="0"/>
    </xf>
    <xf numFmtId="164" fontId="10" fillId="12" borderId="18" xfId="0" applyNumberFormat="1" applyFont="1" applyFill="1" applyBorder="1" applyAlignment="1" applyProtection="1">
      <alignment horizontal="center" vertical="center" wrapText="1"/>
      <protection locked="0"/>
    </xf>
    <xf numFmtId="164" fontId="10" fillId="12" borderId="18" xfId="0" applyNumberFormat="1" applyFont="1" applyFill="1" applyBorder="1" applyAlignment="1">
      <alignment vertical="center" wrapText="1"/>
    </xf>
    <xf numFmtId="164" fontId="10" fillId="8" borderId="18" xfId="0" applyNumberFormat="1" applyFont="1" applyFill="1" applyBorder="1" applyAlignment="1" applyProtection="1">
      <alignment horizontal="center" vertical="center" wrapText="1"/>
      <protection locked="0"/>
    </xf>
    <xf numFmtId="164" fontId="10" fillId="9" borderId="5" xfId="0" applyNumberFormat="1" applyFont="1" applyFill="1" applyBorder="1" applyAlignment="1">
      <alignment vertical="center" wrapText="1"/>
    </xf>
    <xf numFmtId="0" fontId="2" fillId="12" borderId="5" xfId="0" applyFont="1" applyFill="1" applyBorder="1" applyAlignment="1">
      <alignment horizontal="right" vertical="center" wrapText="1"/>
    </xf>
    <xf numFmtId="164" fontId="10" fillId="12" borderId="5" xfId="0" applyNumberFormat="1" applyFont="1" applyFill="1" applyBorder="1" applyAlignment="1">
      <alignment vertical="center" wrapText="1"/>
    </xf>
    <xf numFmtId="0" fontId="2" fillId="17" borderId="5" xfId="0" applyFont="1" applyFill="1" applyBorder="1" applyAlignment="1">
      <alignment horizontal="right" vertical="center" wrapText="1"/>
    </xf>
    <xf numFmtId="164" fontId="10" fillId="17" borderId="40" xfId="0" applyNumberFormat="1" applyFont="1" applyFill="1" applyBorder="1" applyAlignment="1">
      <alignment vertical="center"/>
    </xf>
    <xf numFmtId="0" fontId="2" fillId="8" borderId="5" xfId="0" applyFont="1" applyFill="1" applyBorder="1" applyAlignment="1">
      <alignment horizontal="right" vertical="center" wrapText="1"/>
    </xf>
    <xf numFmtId="164" fontId="10" fillId="8" borderId="40" xfId="0" applyNumberFormat="1" applyFont="1" applyFill="1" applyBorder="1" applyAlignment="1">
      <alignment vertical="center" wrapText="1"/>
    </xf>
    <xf numFmtId="0" fontId="7"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6" xfId="0" applyFont="1" applyBorder="1" applyAlignment="1">
      <alignment horizontal="center" vertical="center" wrapText="1"/>
    </xf>
    <xf numFmtId="0" fontId="3" fillId="3" borderId="8" xfId="0" applyFont="1" applyFill="1" applyBorder="1" applyAlignment="1">
      <alignment horizontal="center" vertical="center" wrapText="1"/>
    </xf>
    <xf numFmtId="0" fontId="3" fillId="3" borderId="36" xfId="0" applyFont="1" applyFill="1" applyBorder="1" applyAlignment="1">
      <alignment horizontal="center" vertical="center" wrapText="1"/>
    </xf>
    <xf numFmtId="164" fontId="10" fillId="9" borderId="32" xfId="0" applyNumberFormat="1" applyFont="1" applyFill="1" applyBorder="1" applyAlignment="1" applyProtection="1">
      <alignment horizontal="center" vertical="center" wrapText="1"/>
      <protection locked="0"/>
    </xf>
    <xf numFmtId="164" fontId="10" fillId="9" borderId="32" xfId="0" applyNumberFormat="1" applyFont="1" applyFill="1" applyBorder="1" applyAlignment="1">
      <alignment vertical="center" wrapText="1"/>
    </xf>
    <xf numFmtId="164" fontId="10" fillId="12" borderId="32" xfId="0" applyNumberFormat="1" applyFont="1" applyFill="1" applyBorder="1" applyAlignment="1" applyProtection="1">
      <alignment horizontal="center" vertical="center" wrapText="1"/>
      <protection locked="0"/>
    </xf>
    <xf numFmtId="164" fontId="10" fillId="12" borderId="32" xfId="0" applyNumberFormat="1" applyFont="1" applyFill="1" applyBorder="1" applyAlignment="1">
      <alignment vertical="center" wrapText="1"/>
    </xf>
    <xf numFmtId="164" fontId="10" fillId="17" borderId="32" xfId="0" applyNumberFormat="1" applyFont="1" applyFill="1" applyBorder="1" applyAlignment="1" applyProtection="1">
      <alignment horizontal="center" vertical="center"/>
      <protection locked="0"/>
    </xf>
    <xf numFmtId="164" fontId="10" fillId="17" borderId="46" xfId="0" applyNumberFormat="1" applyFont="1" applyFill="1" applyBorder="1" applyAlignment="1">
      <alignment vertical="center" wrapText="1"/>
    </xf>
    <xf numFmtId="164" fontId="10" fillId="8" borderId="32" xfId="0" applyNumberFormat="1" applyFont="1" applyFill="1" applyBorder="1" applyAlignment="1" applyProtection="1">
      <alignment horizontal="center" vertical="center" wrapText="1"/>
      <protection locked="0"/>
    </xf>
    <xf numFmtId="164" fontId="10" fillId="8" borderId="46" xfId="0" applyNumberFormat="1" applyFont="1" applyFill="1" applyBorder="1" applyAlignment="1">
      <alignment vertical="center" wrapText="1"/>
    </xf>
    <xf numFmtId="0" fontId="3" fillId="3" borderId="9"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7" fillId="20" borderId="23" xfId="0" applyFont="1" applyFill="1" applyBorder="1" applyAlignment="1">
      <alignment horizontal="justify" vertical="center" wrapText="1"/>
    </xf>
    <xf numFmtId="164" fontId="10" fillId="9" borderId="23" xfId="0" applyNumberFormat="1" applyFont="1" applyFill="1" applyBorder="1" applyAlignment="1" applyProtection="1">
      <alignment horizontal="center" vertical="center" wrapText="1"/>
      <protection locked="0"/>
    </xf>
    <xf numFmtId="164" fontId="9" fillId="9" borderId="50" xfId="0" applyNumberFormat="1" applyFont="1" applyFill="1" applyBorder="1" applyAlignment="1">
      <alignment horizontal="center" vertical="center" wrapText="1"/>
    </xf>
    <xf numFmtId="0" fontId="9" fillId="9" borderId="50" xfId="0" applyFont="1" applyFill="1" applyBorder="1" applyAlignment="1">
      <alignment horizontal="center" vertical="center" wrapText="1"/>
    </xf>
    <xf numFmtId="164" fontId="9" fillId="17" borderId="50" xfId="0" applyNumberFormat="1" applyFont="1" applyFill="1" applyBorder="1" applyAlignment="1">
      <alignment horizontal="center" vertical="center" wrapText="1"/>
    </xf>
    <xf numFmtId="0" fontId="9" fillId="17" borderId="51" xfId="0" applyFont="1" applyFill="1" applyBorder="1" applyAlignment="1">
      <alignment horizontal="center" vertical="center" wrapText="1"/>
    </xf>
    <xf numFmtId="164" fontId="9" fillId="8" borderId="50" xfId="0" applyNumberFormat="1" applyFont="1" applyFill="1" applyBorder="1" applyAlignment="1">
      <alignment horizontal="center" vertical="center" wrapText="1"/>
    </xf>
    <xf numFmtId="0" fontId="9" fillId="8" borderId="51" xfId="0" applyFont="1" applyFill="1" applyBorder="1" applyAlignment="1">
      <alignment horizontal="center" vertical="center" wrapText="1"/>
    </xf>
    <xf numFmtId="0" fontId="2" fillId="12" borderId="18" xfId="0" applyFont="1" applyFill="1" applyBorder="1" applyAlignment="1">
      <alignment horizontal="right" vertical="center" wrapText="1"/>
    </xf>
    <xf numFmtId="0" fontId="2" fillId="17" borderId="18" xfId="0" applyFont="1" applyFill="1" applyBorder="1" applyAlignment="1">
      <alignment horizontal="right" vertical="center" wrapText="1"/>
    </xf>
    <xf numFmtId="0" fontId="2" fillId="8" borderId="18" xfId="0" applyFont="1" applyFill="1" applyBorder="1" applyAlignment="1">
      <alignment horizontal="right" vertical="center" wrapText="1"/>
    </xf>
    <xf numFmtId="0" fontId="3" fillId="0" borderId="9" xfId="0" applyFont="1" applyBorder="1" applyAlignment="1">
      <alignment horizontal="center" vertical="center" wrapText="1"/>
    </xf>
    <xf numFmtId="0" fontId="10" fillId="0" borderId="23" xfId="0" applyFont="1" applyFill="1" applyBorder="1" applyAlignment="1">
      <alignment horizontal="center" vertical="center" wrapText="1"/>
    </xf>
    <xf numFmtId="164" fontId="10" fillId="9" borderId="23" xfId="0" applyNumberFormat="1" applyFont="1" applyFill="1" applyBorder="1" applyAlignment="1">
      <alignment horizontal="center" vertical="center" wrapText="1"/>
    </xf>
    <xf numFmtId="164" fontId="10" fillId="12" borderId="23" xfId="0" applyNumberFormat="1" applyFont="1" applyFill="1" applyBorder="1" applyAlignment="1">
      <alignment horizontal="center" vertical="center" wrapText="1"/>
    </xf>
    <xf numFmtId="164" fontId="10" fillId="17" borderId="15" xfId="0" applyNumberFormat="1" applyFont="1" applyFill="1" applyBorder="1" applyAlignment="1">
      <alignment horizontal="center" vertical="center" wrapText="1"/>
    </xf>
    <xf numFmtId="164" fontId="10" fillId="8" borderId="15" xfId="0" applyNumberFormat="1" applyFont="1" applyFill="1" applyBorder="1" applyAlignment="1">
      <alignment horizontal="center" vertical="center" wrapText="1"/>
    </xf>
    <xf numFmtId="164" fontId="9" fillId="0" borderId="5"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10" fillId="0" borderId="26" xfId="0" applyFont="1" applyFill="1" applyBorder="1" applyAlignment="1">
      <alignment horizontal="center" vertical="center" wrapText="1"/>
    </xf>
    <xf numFmtId="164" fontId="10" fillId="17" borderId="18" xfId="0" applyNumberFormat="1" applyFont="1" applyFill="1" applyBorder="1" applyAlignment="1" applyProtection="1">
      <alignment horizontal="center" vertical="center" wrapText="1"/>
      <protection locked="0"/>
    </xf>
    <xf numFmtId="164" fontId="7" fillId="17" borderId="40" xfId="0" applyNumberFormat="1" applyFont="1" applyFill="1" applyBorder="1" applyAlignment="1">
      <alignment vertical="center" wrapText="1"/>
    </xf>
    <xf numFmtId="164" fontId="10" fillId="8" borderId="22" xfId="0" applyNumberFormat="1" applyFont="1" applyFill="1" applyBorder="1" applyAlignment="1">
      <alignment vertical="center" wrapText="1"/>
    </xf>
    <xf numFmtId="0" fontId="4" fillId="0" borderId="18" xfId="0" applyFont="1" applyFill="1" applyBorder="1" applyAlignment="1" applyProtection="1">
      <alignment horizontal="center" vertical="center" wrapText="1"/>
    </xf>
    <xf numFmtId="0" fontId="37" fillId="0" borderId="18" xfId="0" applyFont="1" applyBorder="1" applyAlignment="1">
      <alignment horizontal="justify" vertical="center" wrapText="1"/>
    </xf>
    <xf numFmtId="164" fontId="10" fillId="17" borderId="40" xfId="0" applyNumberFormat="1" applyFont="1" applyFill="1" applyBorder="1" applyAlignment="1">
      <alignment vertical="center" wrapText="1"/>
    </xf>
    <xf numFmtId="0" fontId="2" fillId="12" borderId="32" xfId="0" applyFont="1" applyFill="1" applyBorder="1" applyAlignment="1">
      <alignment horizontal="right" vertical="center" wrapText="1"/>
    </xf>
    <xf numFmtId="0" fontId="2" fillId="17" borderId="32" xfId="0" applyFont="1" applyFill="1" applyBorder="1" applyAlignment="1">
      <alignment horizontal="right" vertical="center" wrapText="1"/>
    </xf>
    <xf numFmtId="0" fontId="2" fillId="8" borderId="32" xfId="0" applyFont="1" applyFill="1" applyBorder="1" applyAlignment="1">
      <alignment horizontal="right" vertical="center" wrapText="1"/>
    </xf>
    <xf numFmtId="0" fontId="10"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7" fillId="0" borderId="23" xfId="0" applyFont="1" applyBorder="1" applyAlignment="1">
      <alignment horizontal="justify" vertical="center" wrapText="1"/>
    </xf>
    <xf numFmtId="0" fontId="10" fillId="3"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164" fontId="10" fillId="9" borderId="30" xfId="0" applyNumberFormat="1" applyFont="1" applyFill="1" applyBorder="1" applyAlignment="1">
      <alignment vertical="center" wrapText="1"/>
    </xf>
    <xf numFmtId="164" fontId="10" fillId="8" borderId="0" xfId="0" applyNumberFormat="1" applyFont="1" applyFill="1" applyBorder="1" applyAlignment="1">
      <alignment vertical="center" wrapText="1"/>
    </xf>
    <xf numFmtId="0" fontId="4" fillId="3" borderId="23" xfId="0" applyFont="1" applyFill="1" applyBorder="1" applyAlignment="1">
      <alignment horizontal="center" vertical="center" wrapText="1" shrinkToFit="1"/>
    </xf>
    <xf numFmtId="0" fontId="3" fillId="0" borderId="23" xfId="0" applyFont="1" applyFill="1" applyBorder="1" applyAlignment="1" applyProtection="1">
      <alignment horizontal="justify" vertical="center" wrapText="1"/>
    </xf>
    <xf numFmtId="164" fontId="9" fillId="9" borderId="5" xfId="0" applyNumberFormat="1"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0" borderId="31" xfId="0" applyFont="1" applyBorder="1" applyAlignment="1">
      <alignment horizontal="center" vertical="center" wrapText="1"/>
    </xf>
    <xf numFmtId="164" fontId="10" fillId="9" borderId="23" xfId="0" applyNumberFormat="1" applyFont="1" applyFill="1" applyBorder="1" applyAlignment="1" applyProtection="1">
      <alignment vertical="center" wrapText="1"/>
    </xf>
    <xf numFmtId="164" fontId="10" fillId="12" borderId="23" xfId="0" applyNumberFormat="1" applyFont="1" applyFill="1" applyBorder="1" applyAlignment="1" applyProtection="1">
      <alignment vertical="center" wrapText="1"/>
    </xf>
    <xf numFmtId="164" fontId="10" fillId="17" borderId="15" xfId="0" applyNumberFormat="1" applyFont="1" applyFill="1" applyBorder="1" applyAlignment="1" applyProtection="1">
      <alignment vertical="center" wrapText="1"/>
    </xf>
    <xf numFmtId="164" fontId="10" fillId="8" borderId="15" xfId="0" applyNumberFormat="1" applyFont="1" applyFill="1" applyBorder="1" applyAlignment="1" applyProtection="1">
      <alignment vertical="center" wrapText="1"/>
    </xf>
    <xf numFmtId="164" fontId="9" fillId="9" borderId="4" xfId="0" applyNumberFormat="1" applyFont="1" applyFill="1" applyBorder="1" applyAlignment="1" applyProtection="1">
      <alignment horizontal="center" vertical="center" wrapText="1"/>
      <protection locked="0"/>
    </xf>
    <xf numFmtId="0" fontId="9" fillId="9" borderId="5" xfId="0" applyFont="1" applyFill="1" applyBorder="1" applyAlignment="1" applyProtection="1">
      <alignment horizontal="center" vertical="center" wrapText="1"/>
    </xf>
    <xf numFmtId="164" fontId="9" fillId="12" borderId="5" xfId="0" applyNumberFormat="1"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xf>
    <xf numFmtId="164" fontId="9" fillId="17" borderId="5" xfId="0" applyNumberFormat="1" applyFont="1" applyFill="1" applyBorder="1" applyAlignment="1" applyProtection="1">
      <alignment horizontal="center" vertical="center" wrapText="1"/>
      <protection locked="0"/>
    </xf>
    <xf numFmtId="0" fontId="9" fillId="17" borderId="40" xfId="0" applyFont="1" applyFill="1" applyBorder="1" applyAlignment="1" applyProtection="1">
      <alignment horizontal="center" vertical="center" wrapText="1"/>
    </xf>
    <xf numFmtId="164" fontId="9" fillId="8" borderId="5" xfId="0" applyNumberFormat="1" applyFont="1" applyFill="1" applyBorder="1" applyAlignment="1" applyProtection="1">
      <alignment horizontal="center" vertical="center" wrapText="1"/>
      <protection locked="0"/>
    </xf>
    <xf numFmtId="0" fontId="9" fillId="8" borderId="40" xfId="0" applyFont="1" applyFill="1" applyBorder="1" applyAlignment="1" applyProtection="1">
      <alignment horizontal="center" vertical="center" wrapText="1"/>
    </xf>
    <xf numFmtId="164" fontId="10" fillId="9" borderId="18" xfId="0" applyNumberFormat="1" applyFont="1" applyFill="1" applyBorder="1" applyAlignment="1" applyProtection="1">
      <alignment vertical="center" wrapText="1"/>
    </xf>
    <xf numFmtId="164" fontId="10" fillId="12" borderId="18" xfId="0" applyNumberFormat="1" applyFont="1" applyFill="1" applyBorder="1" applyAlignment="1" applyProtection="1">
      <alignment vertical="center" wrapText="1"/>
    </xf>
    <xf numFmtId="164" fontId="10" fillId="17" borderId="26" xfId="0" applyNumberFormat="1" applyFont="1" applyFill="1" applyBorder="1" applyAlignment="1" applyProtection="1">
      <alignment vertical="center" wrapText="1"/>
    </xf>
    <xf numFmtId="164" fontId="10" fillId="8" borderId="26" xfId="0" applyNumberFormat="1" applyFont="1" applyFill="1" applyBorder="1" applyAlignment="1" applyProtection="1">
      <alignment vertical="center" wrapText="1"/>
    </xf>
    <xf numFmtId="164" fontId="10" fillId="9" borderId="5" xfId="0" applyNumberFormat="1" applyFont="1" applyFill="1" applyBorder="1" applyAlignment="1" applyProtection="1">
      <alignment horizontal="center" vertical="center" wrapText="1"/>
      <protection locked="0"/>
    </xf>
    <xf numFmtId="0" fontId="10" fillId="0" borderId="52" xfId="0" applyFont="1" applyBorder="1" applyAlignment="1">
      <alignment horizontal="center" vertical="center" wrapText="1"/>
    </xf>
    <xf numFmtId="0" fontId="10"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3" fillId="0" borderId="18" xfId="0" applyFont="1" applyFill="1" applyBorder="1" applyAlignment="1" applyProtection="1">
      <alignment horizontal="center" vertical="center" wrapText="1"/>
    </xf>
    <xf numFmtId="0" fontId="3" fillId="0" borderId="18" xfId="0" applyFont="1" applyFill="1" applyBorder="1" applyAlignment="1" applyProtection="1">
      <alignment horizontal="justify" vertical="center" wrapText="1"/>
    </xf>
    <xf numFmtId="164" fontId="10" fillId="9" borderId="18" xfId="0" applyNumberFormat="1" applyFont="1" applyFill="1" applyBorder="1" applyAlignment="1">
      <alignment horizontal="center" vertical="center" wrapText="1"/>
    </xf>
    <xf numFmtId="164" fontId="10" fillId="12" borderId="18" xfId="0" applyNumberFormat="1" applyFont="1" applyFill="1" applyBorder="1" applyAlignment="1">
      <alignment horizontal="center" vertical="center" wrapText="1"/>
    </xf>
    <xf numFmtId="164" fontId="10" fillId="17" borderId="26" xfId="0" applyNumberFormat="1" applyFont="1" applyFill="1" applyBorder="1" applyAlignment="1">
      <alignment horizontal="center" vertical="center" wrapText="1"/>
    </xf>
    <xf numFmtId="164" fontId="10" fillId="8" borderId="26"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0" fontId="37" fillId="0" borderId="18" xfId="0" applyFont="1" applyFill="1" applyBorder="1" applyAlignment="1" applyProtection="1">
      <alignment horizontal="justify" vertical="center" wrapText="1"/>
    </xf>
    <xf numFmtId="0" fontId="10" fillId="0" borderId="47" xfId="0" applyFont="1" applyFill="1" applyBorder="1" applyAlignment="1">
      <alignment horizontal="center" vertical="center" wrapText="1"/>
    </xf>
    <xf numFmtId="164" fontId="10" fillId="9" borderId="25" xfId="0" applyNumberFormat="1" applyFont="1" applyFill="1" applyBorder="1" applyAlignment="1" applyProtection="1">
      <alignment horizontal="center" vertical="center" wrapText="1"/>
      <protection locked="0"/>
    </xf>
    <xf numFmtId="164" fontId="13" fillId="9" borderId="21" xfId="0" applyNumberFormat="1" applyFont="1" applyFill="1" applyBorder="1" applyAlignment="1">
      <alignment vertical="center" wrapText="1"/>
    </xf>
    <xf numFmtId="164" fontId="13" fillId="12" borderId="40" xfId="0" applyNumberFormat="1" applyFont="1" applyFill="1" applyBorder="1" applyAlignment="1">
      <alignment vertical="center" wrapText="1"/>
    </xf>
    <xf numFmtId="164" fontId="13" fillId="8" borderId="11" xfId="0" applyNumberFormat="1" applyFont="1" applyFill="1" applyBorder="1" applyAlignment="1">
      <alignment vertical="center" wrapText="1"/>
    </xf>
    <xf numFmtId="0" fontId="7" fillId="0" borderId="40" xfId="0" applyFont="1" applyBorder="1" applyAlignment="1">
      <alignment horizontal="center" vertical="center" wrapText="1"/>
    </xf>
    <xf numFmtId="0" fontId="4" fillId="3" borderId="23" xfId="0" applyFont="1" applyFill="1" applyBorder="1" applyAlignment="1">
      <alignment horizontal="center" vertical="center" wrapText="1"/>
    </xf>
    <xf numFmtId="164" fontId="9" fillId="0" borderId="50" xfId="0" applyNumberFormat="1" applyFont="1" applyBorder="1" applyAlignment="1">
      <alignment horizontal="center" vertical="center" wrapText="1"/>
    </xf>
    <xf numFmtId="0" fontId="9" fillId="0" borderId="50" xfId="0" applyFont="1" applyBorder="1" applyAlignment="1">
      <alignment horizontal="center" vertical="center" wrapText="1"/>
    </xf>
    <xf numFmtId="0" fontId="0" fillId="0" borderId="0" xfId="0" applyBorder="1" applyAlignment="1">
      <alignment vertical="center"/>
    </xf>
    <xf numFmtId="0" fontId="24" fillId="0" borderId="0" xfId="0" applyFont="1" applyBorder="1" applyAlignment="1">
      <alignment vertical="center"/>
    </xf>
    <xf numFmtId="0" fontId="24" fillId="0" borderId="45" xfId="0" applyFont="1" applyBorder="1" applyAlignment="1">
      <alignment vertical="center"/>
    </xf>
    <xf numFmtId="164" fontId="24" fillId="19" borderId="23" xfId="0" applyNumberFormat="1" applyFont="1" applyFill="1" applyBorder="1" applyAlignment="1">
      <alignment vertical="center"/>
    </xf>
    <xf numFmtId="164" fontId="24" fillId="19" borderId="38" xfId="0" applyNumberFormat="1" applyFont="1" applyFill="1" applyBorder="1" applyAlignment="1">
      <alignment vertical="center"/>
    </xf>
    <xf numFmtId="164" fontId="24" fillId="19" borderId="3" xfId="0" applyNumberFormat="1" applyFont="1" applyFill="1" applyBorder="1" applyAlignment="1">
      <alignment vertical="center"/>
    </xf>
    <xf numFmtId="164" fontId="24" fillId="19" borderId="35" xfId="0" applyNumberFormat="1" applyFont="1" applyFill="1" applyBorder="1" applyAlignment="1">
      <alignment vertical="center"/>
    </xf>
    <xf numFmtId="0" fontId="1" fillId="12" borderId="18" xfId="0" applyFont="1" applyFill="1" applyBorder="1" applyAlignment="1">
      <alignment horizontal="right" vertical="center" wrapText="1"/>
    </xf>
    <xf numFmtId="0" fontId="1" fillId="17" borderId="18" xfId="0" applyFont="1" applyFill="1" applyBorder="1" applyAlignment="1">
      <alignment horizontal="right" vertical="center" wrapText="1"/>
    </xf>
    <xf numFmtId="0" fontId="1" fillId="8" borderId="18" xfId="0" applyFont="1" applyFill="1" applyBorder="1" applyAlignment="1">
      <alignment horizontal="right" vertical="center" wrapText="1"/>
    </xf>
    <xf numFmtId="164" fontId="24" fillId="19" borderId="18" xfId="0" applyNumberFormat="1" applyFont="1" applyFill="1" applyBorder="1" applyAlignment="1">
      <alignment vertical="center"/>
    </xf>
    <xf numFmtId="164" fontId="24" fillId="19" borderId="47" xfId="0" applyNumberFormat="1" applyFont="1" applyFill="1" applyBorder="1" applyAlignment="1">
      <alignment vertical="center"/>
    </xf>
    <xf numFmtId="0" fontId="1" fillId="12" borderId="5" xfId="0" applyFont="1" applyFill="1" applyBorder="1" applyAlignment="1">
      <alignment vertical="center" wrapText="1"/>
    </xf>
    <xf numFmtId="0" fontId="1" fillId="17" borderId="5" xfId="0" applyFont="1" applyFill="1" applyBorder="1" applyAlignment="1">
      <alignment vertical="center" wrapText="1"/>
    </xf>
    <xf numFmtId="0" fontId="1" fillId="17" borderId="40" xfId="0" applyFont="1" applyFill="1" applyBorder="1" applyAlignment="1">
      <alignment vertical="center" wrapText="1"/>
    </xf>
    <xf numFmtId="0" fontId="1" fillId="8" borderId="19" xfId="0" applyFont="1" applyFill="1" applyBorder="1" applyAlignment="1">
      <alignment vertical="center" wrapText="1"/>
    </xf>
    <xf numFmtId="164" fontId="24" fillId="19" borderId="5" xfId="0" applyNumberFormat="1" applyFont="1" applyFill="1" applyBorder="1" applyAlignment="1">
      <alignment vertical="center"/>
    </xf>
    <xf numFmtId="164" fontId="24" fillId="19" borderId="31" xfId="0" applyNumberFormat="1" applyFont="1" applyFill="1" applyBorder="1" applyAlignment="1">
      <alignment vertical="center"/>
    </xf>
    <xf numFmtId="0" fontId="1" fillId="12" borderId="5" xfId="0" applyFont="1" applyFill="1" applyBorder="1" applyAlignment="1">
      <alignment horizontal="right" vertical="center" wrapText="1"/>
    </xf>
    <xf numFmtId="0" fontId="1" fillId="17" borderId="5" xfId="0" applyFont="1" applyFill="1" applyBorder="1" applyAlignment="1">
      <alignment horizontal="right" vertical="center" wrapText="1"/>
    </xf>
    <xf numFmtId="0" fontId="1" fillId="8" borderId="5" xfId="0" applyFont="1" applyFill="1" applyBorder="1" applyAlignment="1">
      <alignment horizontal="right" vertical="center" wrapText="1"/>
    </xf>
    <xf numFmtId="0" fontId="1" fillId="12" borderId="6" xfId="0" applyFont="1" applyFill="1" applyBorder="1" applyAlignment="1">
      <alignment vertical="center" wrapText="1"/>
    </xf>
    <xf numFmtId="0" fontId="1" fillId="17" borderId="6" xfId="0" applyFont="1" applyFill="1" applyBorder="1" applyAlignment="1">
      <alignment vertical="center" wrapText="1"/>
    </xf>
    <xf numFmtId="0" fontId="1" fillId="17" borderId="48" xfId="0" applyFont="1" applyFill="1" applyBorder="1" applyAlignment="1">
      <alignment vertical="center" wrapText="1"/>
    </xf>
    <xf numFmtId="0" fontId="2" fillId="8" borderId="22" xfId="0" applyFont="1" applyFill="1" applyBorder="1" applyAlignment="1">
      <alignment vertical="center" wrapText="1"/>
    </xf>
    <xf numFmtId="0" fontId="1" fillId="8" borderId="22" xfId="0" applyFont="1" applyFill="1" applyBorder="1" applyAlignment="1">
      <alignment vertical="center" wrapText="1"/>
    </xf>
    <xf numFmtId="164" fontId="24" fillId="19" borderId="6" xfId="0" applyNumberFormat="1" applyFont="1" applyFill="1" applyBorder="1" applyAlignment="1">
      <alignment vertical="center"/>
    </xf>
    <xf numFmtId="164" fontId="24" fillId="19" borderId="49" xfId="0" applyNumberFormat="1" applyFont="1" applyFill="1" applyBorder="1" applyAlignment="1">
      <alignment vertical="center"/>
    </xf>
    <xf numFmtId="164" fontId="24" fillId="19" borderId="32" xfId="0" applyNumberFormat="1" applyFont="1" applyFill="1" applyBorder="1" applyAlignment="1">
      <alignment vertical="center"/>
    </xf>
    <xf numFmtId="164" fontId="24" fillId="19" borderId="37" xfId="0" applyNumberFormat="1" applyFont="1" applyFill="1" applyBorder="1" applyAlignment="1">
      <alignment vertical="center"/>
    </xf>
    <xf numFmtId="0" fontId="1" fillId="12" borderId="33" xfId="0" applyFont="1" applyFill="1" applyBorder="1" applyAlignment="1">
      <alignment vertical="center" wrapText="1"/>
    </xf>
    <xf numFmtId="0" fontId="1" fillId="17" borderId="33" xfId="0" applyFont="1" applyFill="1" applyBorder="1" applyAlignment="1">
      <alignment vertical="center" wrapText="1"/>
    </xf>
    <xf numFmtId="0" fontId="1" fillId="17" borderId="28" xfId="0" applyFont="1" applyFill="1" applyBorder="1" applyAlignment="1">
      <alignment vertical="center" wrapText="1"/>
    </xf>
    <xf numFmtId="164" fontId="24" fillId="19" borderId="33" xfId="0" applyNumberFormat="1" applyFont="1" applyFill="1" applyBorder="1" applyAlignment="1">
      <alignment vertical="center"/>
    </xf>
    <xf numFmtId="164" fontId="24" fillId="19" borderId="34" xfId="0" applyNumberFormat="1" applyFont="1" applyFill="1" applyBorder="1" applyAlignment="1">
      <alignment vertical="center"/>
    </xf>
    <xf numFmtId="0" fontId="1" fillId="12" borderId="18" xfId="0" applyFont="1" applyFill="1" applyBorder="1" applyAlignment="1">
      <alignment vertical="center" wrapText="1"/>
    </xf>
    <xf numFmtId="0" fontId="1" fillId="17" borderId="18" xfId="0" applyFont="1" applyFill="1" applyBorder="1" applyAlignment="1">
      <alignment vertical="center" wrapText="1"/>
    </xf>
    <xf numFmtId="0" fontId="1" fillId="17" borderId="26" xfId="0" applyFont="1" applyFill="1" applyBorder="1" applyAlignment="1">
      <alignment vertical="center" wrapText="1"/>
    </xf>
    <xf numFmtId="0" fontId="2" fillId="8" borderId="0" xfId="0" applyFont="1" applyFill="1" applyBorder="1" applyAlignment="1">
      <alignment vertical="center" wrapText="1"/>
    </xf>
    <xf numFmtId="0" fontId="1" fillId="8" borderId="0" xfId="0" applyFont="1" applyFill="1" applyBorder="1" applyAlignment="1">
      <alignment vertical="center" wrapText="1"/>
    </xf>
    <xf numFmtId="0" fontId="3" fillId="0" borderId="0" xfId="0" applyFont="1" applyBorder="1" applyAlignment="1">
      <alignment vertical="center"/>
    </xf>
    <xf numFmtId="164" fontId="33" fillId="19" borderId="5" xfId="0" applyNumberFormat="1" applyFont="1" applyFill="1" applyBorder="1" applyAlignment="1">
      <alignment horizontal="right" vertical="center" wrapText="1"/>
    </xf>
    <xf numFmtId="0" fontId="22" fillId="10" borderId="43" xfId="0" applyFont="1" applyFill="1" applyBorder="1" applyAlignment="1">
      <alignment horizontal="center" vertical="center" wrapText="1"/>
    </xf>
    <xf numFmtId="44" fontId="26" fillId="13" borderId="6" xfId="2" applyFont="1" applyFill="1" applyBorder="1" applyAlignment="1">
      <alignment horizontal="center" vertical="center" wrapText="1"/>
    </xf>
    <xf numFmtId="44" fontId="26" fillId="15" borderId="6" xfId="2" applyFont="1" applyFill="1" applyBorder="1" applyAlignment="1">
      <alignment horizontal="center" vertical="center" wrapText="1"/>
    </xf>
    <xf numFmtId="44" fontId="26" fillId="16" borderId="49" xfId="2" applyFont="1" applyFill="1" applyBorder="1" applyAlignment="1">
      <alignment horizontal="center" vertical="center" wrapText="1"/>
    </xf>
    <xf numFmtId="0" fontId="23" fillId="6" borderId="54" xfId="0" applyFont="1" applyFill="1" applyBorder="1" applyAlignment="1">
      <alignment vertical="center" wrapText="1"/>
    </xf>
    <xf numFmtId="0" fontId="23" fillId="6" borderId="55" xfId="0" applyFont="1" applyFill="1" applyBorder="1" applyAlignment="1">
      <alignment vertical="center" wrapText="1"/>
    </xf>
    <xf numFmtId="164" fontId="12" fillId="13" borderId="54" xfId="2" applyNumberFormat="1" applyFont="1" applyFill="1" applyBorder="1" applyAlignment="1">
      <alignment horizontal="center" vertical="center" wrapText="1"/>
    </xf>
    <xf numFmtId="164" fontId="12" fillId="13" borderId="55" xfId="2" applyNumberFormat="1" applyFont="1" applyFill="1" applyBorder="1" applyAlignment="1">
      <alignment horizontal="center" vertical="center" wrapText="1"/>
    </xf>
    <xf numFmtId="164" fontId="12" fillId="15" borderId="54" xfId="2" applyNumberFormat="1" applyFont="1" applyFill="1" applyBorder="1" applyAlignment="1">
      <alignment horizontal="center" vertical="center"/>
    </xf>
    <xf numFmtId="164" fontId="12" fillId="15" borderId="55" xfId="2" applyNumberFormat="1" applyFont="1" applyFill="1" applyBorder="1" applyAlignment="1">
      <alignment horizontal="center" vertical="center"/>
    </xf>
    <xf numFmtId="164" fontId="12" fillId="15" borderId="56" xfId="2" applyNumberFormat="1" applyFont="1" applyFill="1" applyBorder="1" applyAlignment="1">
      <alignment horizontal="center" vertical="center"/>
    </xf>
    <xf numFmtId="164" fontId="12" fillId="16" borderId="54" xfId="2" applyNumberFormat="1" applyFont="1" applyFill="1" applyBorder="1" applyAlignment="1">
      <alignment horizontal="center" vertical="center"/>
    </xf>
    <xf numFmtId="164" fontId="12" fillId="16" borderId="55" xfId="2" applyNumberFormat="1" applyFont="1" applyFill="1" applyBorder="1" applyAlignment="1">
      <alignment horizontal="center" vertical="center"/>
    </xf>
    <xf numFmtId="164" fontId="12" fillId="16" borderId="56" xfId="2" applyNumberFormat="1" applyFont="1" applyFill="1" applyBorder="1" applyAlignment="1">
      <alignment horizontal="center" vertical="center"/>
    </xf>
    <xf numFmtId="164" fontId="12" fillId="13" borderId="57" xfId="2" applyNumberFormat="1" applyFont="1" applyFill="1" applyBorder="1" applyAlignment="1">
      <alignment horizontal="center" vertical="center" wrapText="1"/>
    </xf>
    <xf numFmtId="0" fontId="23" fillId="6" borderId="58" xfId="0" applyFont="1" applyFill="1" applyBorder="1" applyAlignment="1">
      <alignment vertical="center" wrapText="1"/>
    </xf>
    <xf numFmtId="0" fontId="23" fillId="6" borderId="21" xfId="0" applyFont="1" applyFill="1" applyBorder="1" applyAlignment="1">
      <alignment vertical="center" wrapText="1"/>
    </xf>
    <xf numFmtId="0" fontId="30" fillId="11" borderId="12" xfId="0" applyFont="1" applyFill="1" applyBorder="1" applyAlignment="1">
      <alignment horizontal="center" vertical="center" wrapText="1"/>
    </xf>
    <xf numFmtId="164" fontId="30" fillId="13" borderId="21" xfId="0" applyNumberFormat="1" applyFont="1" applyFill="1" applyBorder="1" applyAlignment="1">
      <alignment horizontal="center" vertical="center" wrapText="1"/>
    </xf>
    <xf numFmtId="164" fontId="30" fillId="15" borderId="21" xfId="0" applyNumberFormat="1" applyFont="1" applyFill="1" applyBorder="1" applyAlignment="1">
      <alignment horizontal="center" vertical="center" wrapText="1"/>
    </xf>
    <xf numFmtId="164" fontId="31" fillId="16" borderId="21" xfId="2" applyNumberFormat="1" applyFont="1" applyFill="1" applyBorder="1" applyAlignment="1">
      <alignment horizontal="center" vertical="center"/>
    </xf>
    <xf numFmtId="0" fontId="22" fillId="10" borderId="21" xfId="0" applyFont="1" applyFill="1" applyBorder="1" applyAlignment="1">
      <alignment horizontal="center" vertical="center" wrapText="1"/>
    </xf>
    <xf numFmtId="44" fontId="26" fillId="9" borderId="21" xfId="2" applyFont="1" applyFill="1" applyBorder="1" applyAlignment="1">
      <alignment horizontal="center" vertical="center" wrapText="1"/>
    </xf>
    <xf numFmtId="44" fontId="26" fillId="17" borderId="21" xfId="2" applyFont="1" applyFill="1" applyBorder="1" applyAlignment="1">
      <alignment horizontal="center" vertical="center" wrapText="1"/>
    </xf>
    <xf numFmtId="44" fontId="26" fillId="12" borderId="21" xfId="2" applyFont="1" applyFill="1" applyBorder="1" applyAlignment="1">
      <alignment horizontal="center" vertical="center" wrapText="1"/>
    </xf>
    <xf numFmtId="44" fontId="26" fillId="8" borderId="21" xfId="2" applyFont="1" applyFill="1" applyBorder="1" applyAlignment="1">
      <alignment horizontal="center" vertical="center" wrapText="1"/>
    </xf>
    <xf numFmtId="0" fontId="26" fillId="11" borderId="56" xfId="0" applyFont="1" applyFill="1" applyBorder="1" applyAlignment="1">
      <alignment horizontal="right" vertical="center" wrapText="1"/>
    </xf>
    <xf numFmtId="164" fontId="12" fillId="9" borderId="55" xfId="2" applyNumberFormat="1" applyFont="1" applyFill="1" applyBorder="1" applyAlignment="1">
      <alignment horizontal="center" vertical="center" wrapText="1"/>
    </xf>
    <xf numFmtId="164" fontId="26" fillId="9" borderId="56" xfId="2" applyNumberFormat="1" applyFont="1" applyFill="1" applyBorder="1" applyAlignment="1">
      <alignment horizontal="center" vertical="center" wrapText="1"/>
    </xf>
    <xf numFmtId="164" fontId="12" fillId="17" borderId="55" xfId="2" applyNumberFormat="1" applyFont="1" applyFill="1" applyBorder="1" applyAlignment="1">
      <alignment horizontal="center" vertical="center"/>
    </xf>
    <xf numFmtId="164" fontId="26" fillId="17" borderId="56" xfId="0" applyNumberFormat="1" applyFont="1" applyFill="1" applyBorder="1" applyAlignment="1">
      <alignment horizontal="center" vertical="center" wrapText="1"/>
    </xf>
    <xf numFmtId="164" fontId="12" fillId="12" borderId="55" xfId="2" applyNumberFormat="1" applyFont="1" applyFill="1" applyBorder="1" applyAlignment="1">
      <alignment horizontal="center" vertical="center"/>
    </xf>
    <xf numFmtId="164" fontId="26" fillId="12" borderId="56" xfId="0" applyNumberFormat="1" applyFont="1" applyFill="1" applyBorder="1" applyAlignment="1">
      <alignment horizontal="center" vertical="center" wrapText="1"/>
    </xf>
    <xf numFmtId="164" fontId="12" fillId="8" borderId="55" xfId="2" applyNumberFormat="1" applyFont="1" applyFill="1" applyBorder="1" applyAlignment="1">
      <alignment horizontal="center" vertical="center"/>
    </xf>
    <xf numFmtId="164" fontId="26" fillId="8" borderId="56" xfId="0" applyNumberFormat="1" applyFont="1" applyFill="1" applyBorder="1" applyAlignment="1">
      <alignment horizontal="center" vertical="center" wrapText="1"/>
    </xf>
    <xf numFmtId="0" fontId="23" fillId="6" borderId="59" xfId="0" applyFont="1" applyFill="1" applyBorder="1" applyAlignment="1">
      <alignment vertical="center" wrapText="1"/>
    </xf>
    <xf numFmtId="164" fontId="12" fillId="9" borderId="59" xfId="2" applyNumberFormat="1" applyFont="1" applyFill="1" applyBorder="1" applyAlignment="1">
      <alignment horizontal="center" vertical="center" wrapText="1"/>
    </xf>
    <xf numFmtId="164" fontId="12" fillId="17" borderId="59" xfId="2" applyNumberFormat="1" applyFont="1" applyFill="1" applyBorder="1" applyAlignment="1">
      <alignment horizontal="center" vertical="center"/>
    </xf>
    <xf numFmtId="164" fontId="12" fillId="12" borderId="59" xfId="2" applyNumberFormat="1" applyFont="1" applyFill="1" applyBorder="1" applyAlignment="1">
      <alignment horizontal="center" vertical="center"/>
    </xf>
    <xf numFmtId="164" fontId="12" fillId="8" borderId="59" xfId="2" applyNumberFormat="1" applyFont="1" applyFill="1" applyBorder="1" applyAlignment="1">
      <alignment horizontal="center" vertical="center"/>
    </xf>
    <xf numFmtId="0" fontId="10" fillId="0" borderId="3" xfId="0" applyFont="1" applyBorder="1" applyAlignment="1">
      <alignment horizontal="justify" vertical="center" wrapText="1"/>
    </xf>
    <xf numFmtId="0" fontId="1" fillId="12" borderId="3" xfId="0" applyFont="1" applyFill="1" applyBorder="1" applyAlignment="1">
      <alignment horizontal="right" vertical="center" wrapText="1"/>
    </xf>
    <xf numFmtId="0" fontId="1" fillId="17" borderId="3" xfId="0" applyFont="1" applyFill="1" applyBorder="1" applyAlignment="1">
      <alignment horizontal="right" vertical="center" wrapText="1"/>
    </xf>
    <xf numFmtId="0" fontId="1" fillId="8" borderId="3" xfId="0" applyFont="1" applyFill="1" applyBorder="1" applyAlignment="1">
      <alignment horizontal="right" vertical="center" wrapText="1"/>
    </xf>
    <xf numFmtId="0" fontId="1" fillId="12" borderId="3" xfId="0" applyFont="1" applyFill="1" applyBorder="1" applyAlignment="1">
      <alignment vertical="center" wrapText="1"/>
    </xf>
    <xf numFmtId="0" fontId="1" fillId="17" borderId="3" xfId="0" applyFont="1" applyFill="1" applyBorder="1" applyAlignment="1">
      <alignment vertical="center" wrapText="1"/>
    </xf>
    <xf numFmtId="0" fontId="1" fillId="8" borderId="0" xfId="0" applyFont="1" applyFill="1" applyAlignment="1">
      <alignment vertical="center" wrapText="1"/>
    </xf>
    <xf numFmtId="0" fontId="11" fillId="0" borderId="3" xfId="0" applyFont="1" applyFill="1" applyBorder="1" applyAlignment="1" applyProtection="1">
      <alignment horizontal="left" vertical="center" wrapText="1"/>
    </xf>
    <xf numFmtId="0" fontId="2" fillId="8" borderId="0" xfId="0" applyFont="1" applyFill="1" applyAlignment="1">
      <alignment vertical="center" wrapText="1"/>
    </xf>
    <xf numFmtId="0" fontId="12" fillId="0" borderId="3" xfId="0" applyFont="1" applyBorder="1" applyAlignment="1">
      <alignment horizontal="justify" vertical="center" wrapText="1"/>
    </xf>
    <xf numFmtId="0" fontId="10" fillId="0" borderId="3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justify" vertical="center" wrapText="1"/>
    </xf>
    <xf numFmtId="164" fontId="10" fillId="17" borderId="23" xfId="0" applyNumberFormat="1" applyFont="1" applyFill="1" applyBorder="1" applyAlignment="1" applyProtection="1">
      <alignment vertical="center" wrapText="1"/>
    </xf>
    <xf numFmtId="164" fontId="9" fillId="9" borderId="5" xfId="0" applyNumberFormat="1" applyFont="1" applyFill="1" applyBorder="1" applyAlignment="1" applyProtection="1">
      <alignment horizontal="center" vertical="center" wrapText="1"/>
      <protection locked="0"/>
    </xf>
    <xf numFmtId="0" fontId="9" fillId="17" borderId="5" xfId="0" applyFont="1" applyFill="1" applyBorder="1" applyAlignment="1" applyProtection="1">
      <alignment horizontal="center" vertical="center" wrapText="1"/>
    </xf>
    <xf numFmtId="0" fontId="9" fillId="8" borderId="31" xfId="0" applyFont="1" applyFill="1" applyBorder="1" applyAlignment="1" applyProtection="1">
      <alignment horizontal="center" vertical="center" wrapText="1"/>
    </xf>
    <xf numFmtId="164" fontId="10" fillId="9" borderId="7" xfId="0" applyNumberFormat="1" applyFont="1" applyFill="1" applyBorder="1" applyAlignment="1">
      <alignment vertical="center" wrapText="1"/>
    </xf>
    <xf numFmtId="0" fontId="10" fillId="0" borderId="18" xfId="0" applyFont="1" applyBorder="1" applyAlignment="1">
      <alignment horizontal="justify" vertical="center" wrapText="1"/>
    </xf>
    <xf numFmtId="0" fontId="1" fillId="12" borderId="7" xfId="0" applyFont="1" applyFill="1" applyBorder="1" applyAlignment="1">
      <alignment vertical="center" wrapText="1"/>
    </xf>
    <xf numFmtId="164" fontId="10" fillId="9" borderId="7" xfId="0" applyNumberFormat="1" applyFont="1" applyFill="1" applyBorder="1" applyAlignment="1" applyProtection="1">
      <alignment vertical="center" wrapText="1"/>
    </xf>
    <xf numFmtId="164" fontId="10" fillId="17" borderId="60" xfId="0" applyNumberFormat="1" applyFont="1" applyFill="1" applyBorder="1" applyAlignment="1">
      <alignment vertical="center" wrapText="1"/>
    </xf>
    <xf numFmtId="0" fontId="1" fillId="12" borderId="4" xfId="0" applyFont="1" applyFill="1" applyBorder="1" applyAlignment="1">
      <alignment vertical="center" wrapText="1"/>
    </xf>
    <xf numFmtId="0" fontId="1" fillId="8" borderId="20" xfId="0" applyFont="1" applyFill="1" applyBorder="1" applyAlignment="1">
      <alignment vertical="center" wrapText="1"/>
    </xf>
    <xf numFmtId="0" fontId="11" fillId="0" borderId="18" xfId="0" applyFont="1" applyFill="1" applyBorder="1" applyAlignment="1" applyProtection="1">
      <alignment horizontal="center" vertical="center" wrapText="1"/>
    </xf>
    <xf numFmtId="0" fontId="11" fillId="0" borderId="18" xfId="0" applyFont="1" applyFill="1" applyBorder="1" applyAlignment="1" applyProtection="1">
      <alignment horizontal="left" vertical="center" wrapText="1"/>
    </xf>
    <xf numFmtId="164" fontId="10" fillId="9" borderId="25" xfId="0" applyNumberFormat="1" applyFont="1" applyFill="1" applyBorder="1" applyAlignment="1">
      <alignment vertical="center" wrapText="1"/>
    </xf>
    <xf numFmtId="164" fontId="10" fillId="17" borderId="18" xfId="0" applyNumberFormat="1" applyFont="1" applyFill="1" applyBorder="1" applyAlignment="1">
      <alignment vertical="center"/>
    </xf>
    <xf numFmtId="0" fontId="2" fillId="8" borderId="19" xfId="0" applyFont="1" applyFill="1" applyBorder="1" applyAlignment="1">
      <alignment vertical="center" wrapText="1"/>
    </xf>
    <xf numFmtId="0" fontId="5" fillId="0" borderId="18" xfId="0" applyFont="1" applyFill="1" applyBorder="1" applyAlignment="1" applyProtection="1">
      <alignment horizontal="center" vertical="center" wrapText="1"/>
    </xf>
    <xf numFmtId="0" fontId="12" fillId="0" borderId="18" xfId="0" applyFont="1" applyBorder="1" applyAlignment="1">
      <alignment horizontal="justify" vertical="center" wrapText="1"/>
    </xf>
    <xf numFmtId="0" fontId="12" fillId="0" borderId="18" xfId="0" applyFont="1" applyFill="1" applyBorder="1" applyAlignment="1" applyProtection="1">
      <alignment horizontal="center" vertical="center" wrapText="1"/>
    </xf>
    <xf numFmtId="0" fontId="1" fillId="12" borderId="25" xfId="0" applyFont="1" applyFill="1" applyBorder="1" applyAlignment="1">
      <alignment vertical="center" wrapText="1"/>
    </xf>
    <xf numFmtId="0" fontId="0" fillId="0" borderId="23" xfId="0" applyFont="1" applyFill="1" applyBorder="1" applyAlignment="1" applyProtection="1">
      <alignment horizontal="center" vertical="center" wrapText="1"/>
    </xf>
    <xf numFmtId="0" fontId="12" fillId="0" borderId="23" xfId="0" applyFont="1" applyBorder="1" applyAlignment="1">
      <alignment horizontal="justify" vertical="center" wrapText="1"/>
    </xf>
    <xf numFmtId="164" fontId="10" fillId="17" borderId="23" xfId="0" applyNumberFormat="1" applyFont="1" applyFill="1" applyBorder="1" applyAlignment="1">
      <alignment vertical="center" wrapText="1"/>
    </xf>
    <xf numFmtId="0" fontId="9" fillId="17" borderId="5"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9" fillId="8" borderId="62" xfId="0" applyFont="1" applyFill="1" applyBorder="1" applyAlignment="1">
      <alignment horizontal="center" vertical="center" wrapText="1"/>
    </xf>
    <xf numFmtId="164" fontId="10" fillId="17" borderId="61" xfId="0" applyNumberFormat="1" applyFont="1" applyFill="1" applyBorder="1" applyAlignment="1">
      <alignment vertical="center" wrapText="1"/>
    </xf>
    <xf numFmtId="0" fontId="1" fillId="12" borderId="1" xfId="0" applyFont="1" applyFill="1" applyBorder="1" applyAlignment="1">
      <alignment vertical="center" wrapText="1"/>
    </xf>
    <xf numFmtId="0" fontId="0" fillId="0" borderId="18" xfId="0" applyFont="1" applyFill="1" applyBorder="1" applyAlignment="1" applyProtection="1">
      <alignment horizontal="center" vertical="center" wrapText="1"/>
    </xf>
    <xf numFmtId="164" fontId="7" fillId="17" borderId="18" xfId="0" applyNumberFormat="1" applyFont="1" applyFill="1" applyBorder="1" applyAlignment="1">
      <alignment vertical="center" wrapText="1"/>
    </xf>
    <xf numFmtId="164" fontId="10" fillId="17" borderId="23" xfId="0" applyNumberFormat="1" applyFont="1" applyFill="1" applyBorder="1" applyAlignment="1">
      <alignment horizontal="center" vertical="center" wrapText="1"/>
    </xf>
    <xf numFmtId="0" fontId="12" fillId="0" borderId="25" xfId="0" applyFont="1" applyFill="1" applyBorder="1" applyAlignment="1" applyProtection="1">
      <alignment horizontal="center" vertical="center" wrapText="1"/>
    </xf>
    <xf numFmtId="164" fontId="10" fillId="17" borderId="18" xfId="0" applyNumberFormat="1" applyFont="1" applyFill="1" applyBorder="1" applyAlignment="1">
      <alignment horizontal="center" vertical="center" wrapText="1"/>
    </xf>
    <xf numFmtId="164" fontId="10" fillId="17" borderId="5" xfId="0" applyNumberFormat="1" applyFont="1" applyFill="1" applyBorder="1" applyAlignment="1">
      <alignment vertical="center" wrapText="1"/>
    </xf>
    <xf numFmtId="164" fontId="10" fillId="8" borderId="31" xfId="0" applyNumberFormat="1" applyFont="1" applyFill="1" applyBorder="1" applyAlignment="1">
      <alignment vertical="center" wrapText="1"/>
    </xf>
    <xf numFmtId="0" fontId="1" fillId="12" borderId="16" xfId="0" applyFont="1" applyFill="1" applyBorder="1" applyAlignment="1">
      <alignment vertical="center" wrapText="1"/>
    </xf>
    <xf numFmtId="0" fontId="1" fillId="12" borderId="41" xfId="0" applyFont="1" applyFill="1" applyBorder="1" applyAlignment="1">
      <alignment vertical="center" wrapText="1"/>
    </xf>
    <xf numFmtId="0" fontId="1" fillId="17" borderId="41" xfId="0" applyFont="1" applyFill="1" applyBorder="1" applyAlignment="1">
      <alignment vertical="center" wrapText="1"/>
    </xf>
    <xf numFmtId="0" fontId="10" fillId="3" borderId="3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25" xfId="0" applyFont="1" applyFill="1" applyBorder="1" applyAlignment="1">
      <alignment horizontal="center" vertical="center" wrapText="1"/>
    </xf>
    <xf numFmtId="164" fontId="13" fillId="17" borderId="21" xfId="0" applyNumberFormat="1" applyFont="1" applyFill="1" applyBorder="1" applyAlignment="1">
      <alignment vertical="center" wrapText="1"/>
    </xf>
    <xf numFmtId="164" fontId="13" fillId="8" borderId="21" xfId="0" applyNumberFormat="1" applyFont="1" applyFill="1" applyBorder="1" applyAlignment="1">
      <alignment vertical="center" wrapText="1"/>
    </xf>
    <xf numFmtId="164" fontId="27" fillId="18" borderId="11" xfId="0" applyNumberFormat="1" applyFont="1" applyFill="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8" xfId="0" applyFont="1" applyBorder="1" applyAlignment="1">
      <alignment horizontal="center" vertical="center" wrapText="1"/>
    </xf>
    <xf numFmtId="0" fontId="2" fillId="11" borderId="21"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2" fillId="14" borderId="21" xfId="0" applyFont="1" applyFill="1" applyBorder="1" applyAlignment="1">
      <alignment horizontal="center" vertical="center" wrapText="1"/>
    </xf>
    <xf numFmtId="164" fontId="1" fillId="0" borderId="52"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28" fillId="11" borderId="61" xfId="0" applyNumberFormat="1" applyFont="1" applyFill="1" applyBorder="1" applyAlignment="1">
      <alignment horizontal="center" vertical="center" wrapText="1"/>
    </xf>
    <xf numFmtId="0" fontId="25" fillId="17" borderId="11" xfId="0" applyFont="1" applyFill="1" applyBorder="1" applyAlignment="1">
      <alignment horizontal="center" vertical="center" wrapText="1"/>
    </xf>
    <xf numFmtId="0" fontId="25" fillId="17" borderId="20"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9" fillId="2" borderId="43" xfId="0" applyFont="1" applyFill="1" applyBorder="1" applyAlignment="1">
      <alignment horizontal="right" vertical="center" wrapText="1"/>
    </xf>
    <xf numFmtId="0" fontId="9" fillId="2" borderId="22" xfId="0" applyFont="1" applyFill="1" applyBorder="1" applyAlignment="1">
      <alignment horizontal="right" vertical="center" wrapText="1"/>
    </xf>
    <xf numFmtId="0" fontId="9" fillId="2" borderId="44" xfId="0" applyFont="1" applyFill="1" applyBorder="1" applyAlignment="1">
      <alignment horizontal="right" vertical="center" wrapText="1"/>
    </xf>
    <xf numFmtId="0" fontId="19" fillId="5" borderId="11"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 fillId="0" borderId="42" xfId="0" applyFont="1" applyBorder="1" applyAlignment="1">
      <alignment horizontal="left" vertical="center" wrapText="1"/>
    </xf>
    <xf numFmtId="0" fontId="1" fillId="0" borderId="0" xfId="0" applyFont="1" applyBorder="1" applyAlignment="1">
      <alignment horizontal="left" vertical="center" wrapText="1"/>
    </xf>
    <xf numFmtId="0" fontId="15" fillId="2" borderId="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9" fillId="2" borderId="11" xfId="0" applyFont="1" applyFill="1" applyBorder="1" applyAlignment="1">
      <alignment horizontal="right" vertical="center" wrapText="1"/>
    </xf>
    <xf numFmtId="0" fontId="9" fillId="2" borderId="19" xfId="0" applyFont="1" applyFill="1" applyBorder="1" applyAlignment="1">
      <alignment horizontal="right" vertical="center" wrapText="1"/>
    </xf>
    <xf numFmtId="0" fontId="9" fillId="2" borderId="20" xfId="0" applyFont="1" applyFill="1" applyBorder="1" applyAlignment="1">
      <alignment horizontal="right" vertical="center" wrapText="1"/>
    </xf>
    <xf numFmtId="0" fontId="15" fillId="2" borderId="11" xfId="0" applyFont="1" applyFill="1" applyBorder="1" applyAlignment="1">
      <alignment horizontal="right" vertical="center" wrapText="1"/>
    </xf>
    <xf numFmtId="0" fontId="15" fillId="2" borderId="19" xfId="0" applyFont="1" applyFill="1" applyBorder="1" applyAlignment="1">
      <alignment horizontal="right" vertical="center" wrapText="1"/>
    </xf>
    <xf numFmtId="0" fontId="15" fillId="2" borderId="20" xfId="0" applyFont="1" applyFill="1" applyBorder="1" applyAlignment="1">
      <alignment horizontal="right" vertical="center" wrapText="1"/>
    </xf>
    <xf numFmtId="0" fontId="1" fillId="0" borderId="0" xfId="0" applyFont="1" applyBorder="1" applyAlignment="1">
      <alignment horizontal="left" wrapText="1"/>
    </xf>
    <xf numFmtId="0" fontId="6" fillId="2" borderId="1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2" borderId="4" xfId="0" applyFont="1" applyFill="1" applyBorder="1" applyAlignment="1">
      <alignment horizontal="right" vertical="center" wrapText="1"/>
    </xf>
    <xf numFmtId="0" fontId="6" fillId="2" borderId="4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29" fillId="18" borderId="29" xfId="0" applyFont="1" applyFill="1" applyBorder="1" applyAlignment="1">
      <alignment horizontal="center" vertical="center" textRotation="90" wrapText="1"/>
    </xf>
    <xf numFmtId="0" fontId="29" fillId="18" borderId="0" xfId="0" applyFont="1" applyFill="1" applyBorder="1" applyAlignment="1">
      <alignment horizontal="center" vertical="center" textRotation="90" wrapText="1"/>
    </xf>
    <xf numFmtId="0" fontId="20" fillId="2" borderId="11"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10" fillId="4" borderId="1" xfId="0" applyFont="1" applyFill="1" applyBorder="1" applyAlignment="1">
      <alignment horizontal="right" vertical="center" wrapText="1"/>
    </xf>
    <xf numFmtId="0" fontId="10" fillId="4" borderId="21" xfId="0" applyFont="1" applyFill="1" applyBorder="1" applyAlignment="1">
      <alignment horizontal="right" vertical="center" wrapText="1"/>
    </xf>
    <xf numFmtId="0" fontId="7" fillId="2" borderId="11"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6" fillId="7" borderId="11"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7" fillId="2" borderId="24"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7" fillId="2" borderId="43" xfId="0" applyFont="1" applyFill="1" applyBorder="1" applyAlignment="1">
      <alignment horizontal="right" vertical="center" wrapText="1"/>
    </xf>
    <xf numFmtId="0" fontId="13" fillId="2" borderId="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7" fillId="2" borderId="61"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9" xfId="0" applyFont="1" applyBorder="1" applyAlignment="1">
      <alignment horizontal="center" vertical="center" wrapText="1"/>
    </xf>
    <xf numFmtId="0" fontId="7" fillId="2" borderId="1" xfId="0" applyFont="1" applyFill="1" applyBorder="1" applyAlignment="1">
      <alignment horizontal="right" vertical="center" wrapText="1"/>
    </xf>
    <xf numFmtId="0" fontId="32" fillId="14" borderId="11" xfId="0" applyFont="1" applyFill="1" applyBorder="1" applyAlignment="1">
      <alignment horizontal="center" vertical="center" wrapText="1"/>
    </xf>
    <xf numFmtId="0" fontId="32" fillId="14" borderId="19" xfId="0" applyFont="1" applyFill="1" applyBorder="1" applyAlignment="1">
      <alignment horizontal="center" vertical="center" wrapText="1"/>
    </xf>
    <xf numFmtId="0" fontId="32" fillId="14" borderId="20"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7" fillId="2" borderId="22"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6" fillId="7" borderId="4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25" fillId="12" borderId="6" xfId="0" applyFont="1" applyFill="1" applyBorder="1" applyAlignment="1">
      <alignment horizontal="center" vertical="center" wrapText="1"/>
    </xf>
    <xf numFmtId="0" fontId="25" fillId="17" borderId="48" xfId="0" applyFont="1" applyFill="1" applyBorder="1" applyAlignment="1">
      <alignment horizontal="center" vertical="center" wrapText="1"/>
    </xf>
    <xf numFmtId="0" fontId="25" fillId="17" borderId="22" xfId="0" applyFont="1" applyFill="1" applyBorder="1" applyAlignment="1">
      <alignment horizontal="center" vertical="center" wrapText="1"/>
    </xf>
    <xf numFmtId="0" fontId="24" fillId="19" borderId="22" xfId="0" applyFont="1" applyFill="1" applyBorder="1" applyAlignment="1">
      <alignment horizontal="center" vertical="center" wrapText="1"/>
    </xf>
    <xf numFmtId="0" fontId="24" fillId="19" borderId="44" xfId="0" applyFont="1" applyFill="1" applyBorder="1" applyAlignment="1">
      <alignment horizontal="center" vertical="center"/>
    </xf>
    <xf numFmtId="0" fontId="10" fillId="4" borderId="52" xfId="0" applyFont="1" applyFill="1" applyBorder="1" applyAlignment="1">
      <alignment horizontal="right" vertical="center" wrapText="1"/>
    </xf>
    <xf numFmtId="0" fontId="10" fillId="4" borderId="10" xfId="0" applyFont="1" applyFill="1" applyBorder="1" applyAlignment="1">
      <alignment horizontal="right" vertical="center" wrapText="1"/>
    </xf>
    <xf numFmtId="0" fontId="7" fillId="2" borderId="1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1" xfId="0" applyFont="1" applyFill="1" applyBorder="1" applyAlignment="1">
      <alignment horizontal="right" vertical="center" wrapText="1"/>
    </xf>
    <xf numFmtId="0" fontId="13" fillId="2" borderId="2" xfId="0" applyFont="1" applyFill="1" applyBorder="1" applyAlignment="1">
      <alignment horizontal="center" vertical="center" wrapText="1"/>
    </xf>
    <xf numFmtId="0" fontId="7" fillId="2" borderId="13" xfId="0" applyFont="1" applyFill="1" applyBorder="1" applyAlignment="1">
      <alignment horizontal="right" vertical="center" wrapText="1"/>
    </xf>
    <xf numFmtId="0" fontId="15" fillId="2" borderId="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2" borderId="3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9" fillId="2" borderId="16" xfId="0" applyFont="1" applyFill="1" applyBorder="1" applyAlignment="1">
      <alignment horizontal="right" vertical="center" wrapText="1"/>
    </xf>
    <xf numFmtId="0" fontId="6" fillId="2" borderId="24" xfId="0" applyFont="1" applyFill="1" applyBorder="1" applyAlignment="1">
      <alignment horizontal="center" vertical="center" wrapText="1"/>
    </xf>
  </cellXfs>
  <cellStyles count="3">
    <cellStyle name="Mo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EE76A-7E1D-4DEA-86D0-707DD4B540AB}">
  <dimension ref="A1:AME190"/>
  <sheetViews>
    <sheetView topLeftCell="C174" zoomScale="55" zoomScaleNormal="55" workbookViewId="0">
      <selection activeCell="O175" sqref="O175:O178"/>
    </sheetView>
  </sheetViews>
  <sheetFormatPr defaultColWidth="9.140625" defaultRowHeight="14.25"/>
  <cols>
    <col min="1" max="1" width="16.5703125" style="1" customWidth="1"/>
    <col min="2" max="2" width="16" style="3" customWidth="1"/>
    <col min="3" max="3" width="44.28515625" style="10" customWidth="1"/>
    <col min="4" max="4" width="17.140625" style="3" customWidth="1"/>
    <col min="5" max="5" width="16.5703125" style="4" customWidth="1"/>
    <col min="6" max="6" width="21.85546875" style="45" customWidth="1"/>
    <col min="7" max="7" width="23.28515625" style="8" customWidth="1"/>
    <col min="8" max="8" width="19.5703125" style="45" customWidth="1"/>
    <col min="9" max="9" width="22.42578125" style="8" customWidth="1"/>
    <col min="10" max="10" width="22.85546875" style="45" customWidth="1"/>
    <col min="11" max="11" width="22.7109375" style="8" customWidth="1"/>
    <col min="12" max="12" width="28.85546875" style="45" customWidth="1"/>
    <col min="13" max="13" width="26.42578125" style="8" customWidth="1"/>
    <col min="14" max="14" width="7.85546875" style="72" customWidth="1"/>
    <col min="15" max="15" width="24.28515625" style="3" customWidth="1"/>
    <col min="16" max="16" width="30.140625" style="3" customWidth="1"/>
    <col min="17" max="17" width="24.85546875" style="3" customWidth="1"/>
    <col min="18" max="18" width="17.7109375" style="1" customWidth="1"/>
    <col min="19" max="19" width="14.140625" style="1" bestFit="1" customWidth="1"/>
    <col min="20" max="1019" width="9.140625" style="1"/>
    <col min="1020" max="16384" width="9.140625" style="2"/>
  </cols>
  <sheetData>
    <row r="1" spans="1:18" ht="117.75" customHeight="1" thickBot="1">
      <c r="A1" s="469" t="s">
        <v>377</v>
      </c>
      <c r="B1" s="470"/>
      <c r="C1" s="470"/>
      <c r="D1" s="470"/>
      <c r="E1" s="470"/>
      <c r="F1" s="470"/>
      <c r="G1" s="470"/>
      <c r="H1" s="470"/>
      <c r="I1" s="470"/>
      <c r="J1" s="470"/>
      <c r="K1" s="470"/>
      <c r="L1" s="470"/>
      <c r="M1" s="470"/>
      <c r="N1" s="470"/>
      <c r="O1" s="470"/>
      <c r="P1" s="470"/>
      <c r="Q1" s="471"/>
    </row>
    <row r="2" spans="1:18" ht="27" customHeight="1" thickBot="1">
      <c r="A2" s="474" t="s">
        <v>0</v>
      </c>
      <c r="B2" s="475"/>
      <c r="C2" s="475"/>
      <c r="D2" s="475"/>
      <c r="E2" s="475"/>
      <c r="F2" s="475"/>
      <c r="G2" s="475"/>
      <c r="H2" s="475"/>
      <c r="I2" s="475"/>
      <c r="J2" s="101"/>
      <c r="K2" s="101"/>
      <c r="L2" s="101"/>
      <c r="M2" s="101"/>
      <c r="N2" s="71"/>
    </row>
    <row r="3" spans="1:18" ht="116.25" customHeight="1" thickBot="1">
      <c r="A3" s="481" t="s">
        <v>1</v>
      </c>
      <c r="B3" s="482"/>
      <c r="C3" s="482"/>
      <c r="D3" s="482"/>
      <c r="E3" s="483"/>
      <c r="F3" s="484" t="s">
        <v>387</v>
      </c>
      <c r="G3" s="485"/>
      <c r="H3" s="472" t="s">
        <v>391</v>
      </c>
      <c r="I3" s="473"/>
      <c r="J3" s="436" t="s">
        <v>400</v>
      </c>
      <c r="K3" s="437"/>
      <c r="L3" s="438" t="s">
        <v>401</v>
      </c>
      <c r="M3" s="439"/>
      <c r="N3" s="467"/>
      <c r="O3" s="426" t="s">
        <v>395</v>
      </c>
      <c r="P3" s="427" t="s">
        <v>392</v>
      </c>
      <c r="Q3" s="428" t="s">
        <v>393</v>
      </c>
    </row>
    <row r="4" spans="1:18" ht="49.5" customHeight="1" thickBot="1">
      <c r="A4" s="182" t="s">
        <v>2</v>
      </c>
      <c r="B4" s="12" t="s">
        <v>3</v>
      </c>
      <c r="C4" s="12" t="s">
        <v>4</v>
      </c>
      <c r="D4" s="12" t="s">
        <v>5</v>
      </c>
      <c r="E4" s="18" t="s">
        <v>364</v>
      </c>
      <c r="F4" s="372" t="s">
        <v>7</v>
      </c>
      <c r="G4" s="244" t="s">
        <v>8</v>
      </c>
      <c r="H4" s="245" t="s">
        <v>7</v>
      </c>
      <c r="I4" s="246" t="s">
        <v>8</v>
      </c>
      <c r="J4" s="247" t="s">
        <v>7</v>
      </c>
      <c r="K4" s="373" t="s">
        <v>8</v>
      </c>
      <c r="L4" s="249" t="s">
        <v>7</v>
      </c>
      <c r="M4" s="374" t="s">
        <v>8</v>
      </c>
      <c r="N4" s="468"/>
      <c r="O4" s="423"/>
      <c r="P4" s="424"/>
      <c r="Q4" s="425"/>
    </row>
    <row r="5" spans="1:18" ht="45">
      <c r="A5" s="368" t="s">
        <v>9</v>
      </c>
      <c r="B5" s="369" t="s">
        <v>10</v>
      </c>
      <c r="C5" s="370" t="s">
        <v>316</v>
      </c>
      <c r="D5" s="230" t="s">
        <v>11</v>
      </c>
      <c r="E5" s="231">
        <v>110</v>
      </c>
      <c r="F5" s="199">
        <v>350</v>
      </c>
      <c r="G5" s="239">
        <f>F5*E5</f>
        <v>38500</v>
      </c>
      <c r="H5" s="152">
        <v>350</v>
      </c>
      <c r="I5" s="240">
        <f>E5*H5</f>
        <v>38500</v>
      </c>
      <c r="J5" s="154">
        <v>320</v>
      </c>
      <c r="K5" s="371">
        <f>J5*E5</f>
        <v>35200</v>
      </c>
      <c r="L5" s="156">
        <v>400</v>
      </c>
      <c r="M5" s="242">
        <f>L5*E5</f>
        <v>44000</v>
      </c>
      <c r="N5" s="468"/>
      <c r="O5" s="421">
        <f>G5</f>
        <v>38500</v>
      </c>
      <c r="P5" s="420">
        <f>AVERAGE(K5,I5,G5,M5)</f>
        <v>39050</v>
      </c>
      <c r="Q5" s="422">
        <f>MEDIAN(K5,I5,G5,M5)</f>
        <v>38500</v>
      </c>
    </row>
    <row r="6" spans="1:18" ht="45">
      <c r="A6" s="14" t="s">
        <v>12</v>
      </c>
      <c r="B6" s="15" t="s">
        <v>13</v>
      </c>
      <c r="C6" s="358" t="s">
        <v>317</v>
      </c>
      <c r="D6" s="16" t="s">
        <v>11</v>
      </c>
      <c r="E6" s="41">
        <v>20</v>
      </c>
      <c r="F6" s="51">
        <v>400</v>
      </c>
      <c r="G6" s="52">
        <f>F6*E6</f>
        <v>8000</v>
      </c>
      <c r="H6" s="61">
        <v>400</v>
      </c>
      <c r="I6" s="62">
        <f>E6*H6</f>
        <v>8000</v>
      </c>
      <c r="J6" s="80">
        <v>385</v>
      </c>
      <c r="K6" s="81">
        <f>J6*E6</f>
        <v>7700</v>
      </c>
      <c r="L6" s="92">
        <v>450</v>
      </c>
      <c r="M6" s="96">
        <f t="shared" ref="M6:M7" si="0">L6*E6</f>
        <v>9000</v>
      </c>
      <c r="N6" s="468"/>
      <c r="O6" s="421">
        <f t="shared" ref="O6:O13" si="1">G6</f>
        <v>8000</v>
      </c>
      <c r="P6" s="420">
        <f t="shared" ref="P6:P69" si="2">AVERAGE(K6,I6,G6,M6)</f>
        <v>8175</v>
      </c>
      <c r="Q6" s="422">
        <f t="shared" ref="Q6:Q69" si="3">MEDIAN(K6,I6,G6,M6)</f>
        <v>8000</v>
      </c>
    </row>
    <row r="7" spans="1:18" ht="15.75" thickBot="1">
      <c r="A7" s="34" t="s">
        <v>14</v>
      </c>
      <c r="B7" s="257" t="s">
        <v>15</v>
      </c>
      <c r="C7" s="376" t="s">
        <v>409</v>
      </c>
      <c r="D7" s="257" t="s">
        <v>5</v>
      </c>
      <c r="E7" s="258">
        <v>300</v>
      </c>
      <c r="F7" s="171">
        <v>5</v>
      </c>
      <c r="G7" s="52">
        <f>F7*E7</f>
        <v>1500</v>
      </c>
      <c r="H7" s="61">
        <v>5</v>
      </c>
      <c r="I7" s="62">
        <f>E7*H7</f>
        <v>1500</v>
      </c>
      <c r="J7" s="80">
        <v>6</v>
      </c>
      <c r="K7" s="81">
        <f>J7*E7</f>
        <v>1800</v>
      </c>
      <c r="L7" s="92">
        <v>10</v>
      </c>
      <c r="M7" s="96">
        <f t="shared" si="0"/>
        <v>3000</v>
      </c>
      <c r="N7" s="468"/>
      <c r="O7" s="421">
        <f t="shared" si="1"/>
        <v>1500</v>
      </c>
      <c r="P7" s="420">
        <f t="shared" si="2"/>
        <v>1950</v>
      </c>
      <c r="Q7" s="422">
        <f t="shared" si="3"/>
        <v>1650</v>
      </c>
    </row>
    <row r="8" spans="1:18" ht="45" thickBot="1">
      <c r="A8" s="479" t="s">
        <v>333</v>
      </c>
      <c r="B8" s="479"/>
      <c r="C8" s="479"/>
      <c r="D8" s="479"/>
      <c r="E8" s="479"/>
      <c r="F8" s="480"/>
      <c r="G8" s="378">
        <f>SUBTOTAL(9,G5:G7)</f>
        <v>48000</v>
      </c>
      <c r="H8" s="359" t="s">
        <v>389</v>
      </c>
      <c r="I8" s="62">
        <f>SUBTOTAL(9,I5:I7)</f>
        <v>48000</v>
      </c>
      <c r="J8" s="360" t="s">
        <v>389</v>
      </c>
      <c r="K8" s="81">
        <f>SUBTOTAL(9,K5:K7)</f>
        <v>44700</v>
      </c>
      <c r="L8" s="361" t="s">
        <v>389</v>
      </c>
      <c r="M8" s="96">
        <f>SUBTOTAL(9,M5:M7)</f>
        <v>56000</v>
      </c>
      <c r="N8" s="468"/>
      <c r="O8" s="421">
        <f t="shared" si="1"/>
        <v>48000</v>
      </c>
      <c r="P8" s="420">
        <f t="shared" ref="P8:Q8" si="4">SUM(P5:P7)</f>
        <v>49175</v>
      </c>
      <c r="Q8" s="422">
        <f t="shared" si="4"/>
        <v>48150</v>
      </c>
    </row>
    <row r="9" spans="1:18" ht="15.75" customHeight="1" thickBot="1">
      <c r="A9" s="476" t="s">
        <v>16</v>
      </c>
      <c r="B9" s="477"/>
      <c r="C9" s="477"/>
      <c r="D9" s="477"/>
      <c r="E9" s="478"/>
      <c r="F9" s="199"/>
      <c r="G9" s="51"/>
      <c r="H9" s="362"/>
      <c r="I9" s="362"/>
      <c r="J9" s="363"/>
      <c r="K9" s="363"/>
      <c r="L9" s="315"/>
      <c r="M9" s="315"/>
      <c r="N9" s="468"/>
      <c r="O9" s="421">
        <f t="shared" si="1"/>
        <v>0</v>
      </c>
      <c r="P9" s="420"/>
      <c r="Q9" s="422"/>
    </row>
    <row r="10" spans="1:18" ht="16.5" thickBot="1">
      <c r="A10" s="11" t="s">
        <v>2</v>
      </c>
      <c r="B10" s="12" t="s">
        <v>3</v>
      </c>
      <c r="C10" s="13" t="s">
        <v>4</v>
      </c>
      <c r="D10" s="13" t="s">
        <v>5</v>
      </c>
      <c r="E10" s="19" t="s">
        <v>364</v>
      </c>
      <c r="F10" s="51" t="s">
        <v>7</v>
      </c>
      <c r="G10" s="51" t="s">
        <v>8</v>
      </c>
      <c r="H10" s="63" t="s">
        <v>7</v>
      </c>
      <c r="I10" s="64" t="s">
        <v>8</v>
      </c>
      <c r="J10" s="82" t="s">
        <v>7</v>
      </c>
      <c r="K10" s="83" t="s">
        <v>8</v>
      </c>
      <c r="L10" s="93" t="s">
        <v>7</v>
      </c>
      <c r="M10" s="97" t="s">
        <v>8</v>
      </c>
      <c r="N10" s="468"/>
      <c r="O10" s="421" t="str">
        <f t="shared" si="1"/>
        <v>VALOR TOTAL</v>
      </c>
      <c r="P10" s="420"/>
      <c r="Q10" s="422"/>
    </row>
    <row r="11" spans="1:18" ht="45">
      <c r="A11" s="14" t="s">
        <v>17</v>
      </c>
      <c r="B11" s="15" t="s">
        <v>10</v>
      </c>
      <c r="C11" s="358" t="s">
        <v>316</v>
      </c>
      <c r="D11" s="16" t="s">
        <v>11</v>
      </c>
      <c r="E11" s="41">
        <v>10</v>
      </c>
      <c r="F11" s="51">
        <v>450</v>
      </c>
      <c r="G11" s="53">
        <f>F11*E11</f>
        <v>4500</v>
      </c>
      <c r="H11" s="61">
        <v>450</v>
      </c>
      <c r="I11" s="62">
        <f>H11*E11</f>
        <v>4500</v>
      </c>
      <c r="J11" s="80">
        <v>380</v>
      </c>
      <c r="K11" s="84">
        <f>J11*E11</f>
        <v>3800</v>
      </c>
      <c r="L11" s="92">
        <v>600</v>
      </c>
      <c r="M11" s="98">
        <f>L11*E11</f>
        <v>6000</v>
      </c>
      <c r="N11" s="468"/>
      <c r="O11" s="421">
        <f t="shared" si="1"/>
        <v>4500</v>
      </c>
      <c r="P11" s="420">
        <f t="shared" si="2"/>
        <v>4700</v>
      </c>
      <c r="Q11" s="422">
        <f t="shared" si="3"/>
        <v>4500</v>
      </c>
    </row>
    <row r="12" spans="1:18" ht="15.75" thickBot="1">
      <c r="A12" s="34" t="s">
        <v>18</v>
      </c>
      <c r="B12" s="257" t="s">
        <v>15</v>
      </c>
      <c r="C12" s="376" t="s">
        <v>409</v>
      </c>
      <c r="D12" s="257" t="s">
        <v>5</v>
      </c>
      <c r="E12" s="258">
        <v>20</v>
      </c>
      <c r="F12" s="171">
        <v>6</v>
      </c>
      <c r="G12" s="53">
        <f>F12*E12</f>
        <v>120</v>
      </c>
      <c r="H12" s="61">
        <v>6</v>
      </c>
      <c r="I12" s="62">
        <f>H12*E12</f>
        <v>120</v>
      </c>
      <c r="J12" s="80">
        <v>6</v>
      </c>
      <c r="K12" s="84">
        <f>J12*E12</f>
        <v>120</v>
      </c>
      <c r="L12" s="92">
        <v>12</v>
      </c>
      <c r="M12" s="98">
        <f>L12*E12</f>
        <v>240</v>
      </c>
      <c r="N12" s="468"/>
      <c r="O12" s="421">
        <f t="shared" si="1"/>
        <v>120</v>
      </c>
      <c r="P12" s="420">
        <f t="shared" si="2"/>
        <v>150</v>
      </c>
      <c r="Q12" s="422">
        <f t="shared" si="3"/>
        <v>120</v>
      </c>
    </row>
    <row r="13" spans="1:18" ht="48" customHeight="1" thickBot="1">
      <c r="A13" s="479" t="s">
        <v>334</v>
      </c>
      <c r="B13" s="479"/>
      <c r="C13" s="479"/>
      <c r="D13" s="479"/>
      <c r="E13" s="479"/>
      <c r="F13" s="480"/>
      <c r="G13" s="375">
        <f>SUBTOTAL(9,G11:G12)</f>
        <v>4620</v>
      </c>
      <c r="H13" s="359" t="s">
        <v>388</v>
      </c>
      <c r="I13" s="65">
        <f>SUBTOTAL(9,I11:I12)</f>
        <v>4620</v>
      </c>
      <c r="J13" s="360" t="s">
        <v>388</v>
      </c>
      <c r="K13" s="84">
        <f>SUBTOTAL(9,K11:K12)</f>
        <v>3920</v>
      </c>
      <c r="L13" s="361" t="s">
        <v>388</v>
      </c>
      <c r="M13" s="98">
        <f>SUBTOTAL(9,M11:M12)</f>
        <v>6240</v>
      </c>
      <c r="N13" s="468"/>
      <c r="O13" s="421">
        <f t="shared" si="1"/>
        <v>4620</v>
      </c>
      <c r="P13" s="430">
        <f t="shared" ref="P13:Q13" si="5">SUM(P11:P12)</f>
        <v>4850</v>
      </c>
      <c r="Q13" s="431">
        <f t="shared" si="5"/>
        <v>4620</v>
      </c>
    </row>
    <row r="14" spans="1:18" ht="51" customHeight="1" thickBot="1">
      <c r="A14" s="486" t="s">
        <v>19</v>
      </c>
      <c r="B14" s="487"/>
      <c r="C14" s="487"/>
      <c r="D14" s="487"/>
      <c r="E14" s="488"/>
      <c r="F14" s="488"/>
      <c r="G14" s="232">
        <f>G13+G8</f>
        <v>52620</v>
      </c>
      <c r="H14" s="206" t="s">
        <v>19</v>
      </c>
      <c r="I14" s="173">
        <f>I13+I8</f>
        <v>52620</v>
      </c>
      <c r="J14" s="207" t="s">
        <v>19</v>
      </c>
      <c r="K14" s="379">
        <f>K13+K8</f>
        <v>48620</v>
      </c>
      <c r="L14" s="208" t="s">
        <v>19</v>
      </c>
      <c r="M14" s="233">
        <f>M13+M8</f>
        <v>62240</v>
      </c>
      <c r="N14" s="468"/>
      <c r="O14" s="76">
        <f>SUM(O5+O6+O7+O11+O12)</f>
        <v>52620</v>
      </c>
      <c r="P14" s="76">
        <f>(P5+P6+P7+P11+P12)</f>
        <v>54025</v>
      </c>
      <c r="Q14" s="76">
        <f>SUM(Q5+Q6+Q7+Q11+Q12)</f>
        <v>52770</v>
      </c>
      <c r="R14" s="79"/>
    </row>
    <row r="15" spans="1:18" ht="21.75" thickBot="1">
      <c r="A15" s="489" t="s">
        <v>20</v>
      </c>
      <c r="B15" s="489"/>
      <c r="C15" s="489"/>
      <c r="D15" s="489"/>
      <c r="E15" s="489"/>
      <c r="F15" s="489"/>
      <c r="G15" s="490"/>
      <c r="H15" s="380"/>
      <c r="I15" s="288"/>
      <c r="J15" s="289"/>
      <c r="K15" s="289"/>
      <c r="L15" s="291"/>
      <c r="M15" s="381"/>
      <c r="N15" s="468"/>
      <c r="O15" s="432"/>
      <c r="P15" s="433"/>
      <c r="Q15" s="434"/>
    </row>
    <row r="16" spans="1:18" ht="16.5" thickBot="1">
      <c r="A16" s="142" t="s">
        <v>2</v>
      </c>
      <c r="B16" s="18" t="s">
        <v>3</v>
      </c>
      <c r="C16" s="18" t="s">
        <v>4</v>
      </c>
      <c r="D16" s="18" t="s">
        <v>5</v>
      </c>
      <c r="E16" s="18" t="s">
        <v>364</v>
      </c>
      <c r="F16" s="236" t="s">
        <v>7</v>
      </c>
      <c r="G16" s="237" t="s">
        <v>8</v>
      </c>
      <c r="H16" s="160" t="s">
        <v>7</v>
      </c>
      <c r="I16" s="161" t="s">
        <v>8</v>
      </c>
      <c r="J16" s="162" t="s">
        <v>7</v>
      </c>
      <c r="K16" s="394" t="s">
        <v>8</v>
      </c>
      <c r="L16" s="164" t="s">
        <v>7</v>
      </c>
      <c r="M16" s="395" t="s">
        <v>8</v>
      </c>
      <c r="N16" s="468"/>
      <c r="O16" s="421"/>
      <c r="P16" s="420"/>
      <c r="Q16" s="422"/>
    </row>
    <row r="17" spans="1:1019" ht="90">
      <c r="A17" s="368" t="s">
        <v>21</v>
      </c>
      <c r="B17" s="26" t="s">
        <v>22</v>
      </c>
      <c r="C17" s="370" t="s">
        <v>410</v>
      </c>
      <c r="D17" s="230" t="s">
        <v>23</v>
      </c>
      <c r="E17" s="231">
        <v>30</v>
      </c>
      <c r="F17" s="199">
        <v>950</v>
      </c>
      <c r="G17" s="151">
        <f t="shared" ref="G17:G26" si="6">F17*E17</f>
        <v>28500</v>
      </c>
      <c r="H17" s="152">
        <v>900</v>
      </c>
      <c r="I17" s="153">
        <f t="shared" ref="I17:I26" si="7">H17*E17</f>
        <v>27000</v>
      </c>
      <c r="J17" s="154">
        <v>1000</v>
      </c>
      <c r="K17" s="393">
        <f t="shared" ref="K17:K26" si="8">J17*E17</f>
        <v>30000</v>
      </c>
      <c r="L17" s="156">
        <v>1500</v>
      </c>
      <c r="M17" s="157">
        <f>L17*E17</f>
        <v>45000</v>
      </c>
      <c r="N17" s="468"/>
      <c r="O17" s="421">
        <f>G17</f>
        <v>28500</v>
      </c>
      <c r="P17" s="420">
        <f t="shared" si="2"/>
        <v>32625</v>
      </c>
      <c r="Q17" s="422">
        <f t="shared" si="3"/>
        <v>29250</v>
      </c>
    </row>
    <row r="18" spans="1:1019" ht="138">
      <c r="A18" s="14" t="s">
        <v>24</v>
      </c>
      <c r="B18" s="20" t="s">
        <v>25</v>
      </c>
      <c r="C18" s="358" t="s">
        <v>411</v>
      </c>
      <c r="D18" s="16" t="s">
        <v>23</v>
      </c>
      <c r="E18" s="41">
        <v>20</v>
      </c>
      <c r="F18" s="51">
        <v>700</v>
      </c>
      <c r="G18" s="53">
        <f t="shared" si="6"/>
        <v>14000</v>
      </c>
      <c r="H18" s="61">
        <v>850</v>
      </c>
      <c r="I18" s="65">
        <f t="shared" si="7"/>
        <v>17000</v>
      </c>
      <c r="J18" s="80">
        <v>980</v>
      </c>
      <c r="K18" s="84">
        <f t="shared" si="8"/>
        <v>19600</v>
      </c>
      <c r="L18" s="92">
        <v>800</v>
      </c>
      <c r="M18" s="98">
        <f t="shared" ref="M18:M26" si="9">L18*E18</f>
        <v>16000</v>
      </c>
      <c r="N18" s="468"/>
      <c r="O18" s="421">
        <f t="shared" ref="O18:O26" si="10">G18</f>
        <v>14000</v>
      </c>
      <c r="P18" s="420">
        <f t="shared" si="2"/>
        <v>16650</v>
      </c>
      <c r="Q18" s="422">
        <f t="shared" si="3"/>
        <v>16500</v>
      </c>
    </row>
    <row r="19" spans="1:1019" ht="105">
      <c r="A19" s="14" t="s">
        <v>26</v>
      </c>
      <c r="B19" s="21" t="s">
        <v>27</v>
      </c>
      <c r="C19" s="358" t="s">
        <v>412</v>
      </c>
      <c r="D19" s="16" t="s">
        <v>23</v>
      </c>
      <c r="E19" s="41">
        <v>12</v>
      </c>
      <c r="F19" s="51">
        <v>450</v>
      </c>
      <c r="G19" s="53">
        <f t="shared" si="6"/>
        <v>5400</v>
      </c>
      <c r="H19" s="61">
        <v>750</v>
      </c>
      <c r="I19" s="65">
        <f t="shared" si="7"/>
        <v>9000</v>
      </c>
      <c r="J19" s="80">
        <v>680</v>
      </c>
      <c r="K19" s="84">
        <f t="shared" si="8"/>
        <v>8160</v>
      </c>
      <c r="L19" s="92">
        <v>650</v>
      </c>
      <c r="M19" s="98">
        <f t="shared" si="9"/>
        <v>7800</v>
      </c>
      <c r="N19" s="468"/>
      <c r="O19" s="421">
        <f t="shared" si="10"/>
        <v>5400</v>
      </c>
      <c r="P19" s="420">
        <f t="shared" si="2"/>
        <v>7590</v>
      </c>
      <c r="Q19" s="422">
        <f t="shared" si="3"/>
        <v>7980</v>
      </c>
    </row>
    <row r="20" spans="1:1019" ht="45">
      <c r="A20" s="14" t="s">
        <v>28</v>
      </c>
      <c r="B20" s="22" t="s">
        <v>29</v>
      </c>
      <c r="C20" s="358" t="s">
        <v>413</v>
      </c>
      <c r="D20" s="17" t="s">
        <v>23</v>
      </c>
      <c r="E20" s="41">
        <v>5</v>
      </c>
      <c r="F20" s="51">
        <v>900</v>
      </c>
      <c r="G20" s="53">
        <f t="shared" si="6"/>
        <v>4500</v>
      </c>
      <c r="H20" s="61">
        <v>800</v>
      </c>
      <c r="I20" s="65">
        <f t="shared" si="7"/>
        <v>4000</v>
      </c>
      <c r="J20" s="80">
        <v>720</v>
      </c>
      <c r="K20" s="84">
        <f t="shared" si="8"/>
        <v>3600</v>
      </c>
      <c r="L20" s="92">
        <v>1500</v>
      </c>
      <c r="M20" s="98">
        <f t="shared" si="9"/>
        <v>7500</v>
      </c>
      <c r="N20" s="468"/>
      <c r="O20" s="421">
        <f t="shared" si="10"/>
        <v>4500</v>
      </c>
      <c r="P20" s="420">
        <f t="shared" si="2"/>
        <v>4900</v>
      </c>
      <c r="Q20" s="422">
        <f t="shared" si="3"/>
        <v>4250</v>
      </c>
    </row>
    <row r="21" spans="1:1019" ht="93">
      <c r="A21" s="14" t="s">
        <v>31</v>
      </c>
      <c r="B21" s="22" t="s">
        <v>32</v>
      </c>
      <c r="C21" s="358" t="s">
        <v>414</v>
      </c>
      <c r="D21" s="17" t="s">
        <v>23</v>
      </c>
      <c r="E21" s="41">
        <v>10</v>
      </c>
      <c r="F21" s="51">
        <v>1300</v>
      </c>
      <c r="G21" s="53">
        <f t="shared" si="6"/>
        <v>13000</v>
      </c>
      <c r="H21" s="61">
        <v>1200</v>
      </c>
      <c r="I21" s="65">
        <f t="shared" si="7"/>
        <v>12000</v>
      </c>
      <c r="J21" s="80">
        <v>1600</v>
      </c>
      <c r="K21" s="84">
        <f t="shared" si="8"/>
        <v>16000</v>
      </c>
      <c r="L21" s="92">
        <v>1800</v>
      </c>
      <c r="M21" s="98">
        <f t="shared" si="9"/>
        <v>18000</v>
      </c>
      <c r="N21" s="468"/>
      <c r="O21" s="421">
        <f t="shared" si="10"/>
        <v>13000</v>
      </c>
      <c r="P21" s="420">
        <f t="shared" si="2"/>
        <v>14750</v>
      </c>
      <c r="Q21" s="422">
        <f t="shared" si="3"/>
        <v>14500</v>
      </c>
    </row>
    <row r="22" spans="1:1019" ht="25.5">
      <c r="A22" s="14" t="s">
        <v>33</v>
      </c>
      <c r="B22" s="22" t="s">
        <v>34</v>
      </c>
      <c r="C22" s="365" t="s">
        <v>35</v>
      </c>
      <c r="D22" s="17" t="s">
        <v>36</v>
      </c>
      <c r="E22" s="41">
        <v>25</v>
      </c>
      <c r="F22" s="51">
        <v>6.3</v>
      </c>
      <c r="G22" s="53">
        <f t="shared" si="6"/>
        <v>157.5</v>
      </c>
      <c r="H22" s="61">
        <v>95</v>
      </c>
      <c r="I22" s="65">
        <f t="shared" si="7"/>
        <v>2375</v>
      </c>
      <c r="J22" s="80">
        <v>10</v>
      </c>
      <c r="K22" s="84">
        <f t="shared" si="8"/>
        <v>250</v>
      </c>
      <c r="L22" s="92">
        <v>50</v>
      </c>
      <c r="M22" s="98">
        <f t="shared" si="9"/>
        <v>1250</v>
      </c>
      <c r="N22" s="468"/>
      <c r="O22" s="421">
        <f t="shared" si="10"/>
        <v>157.5</v>
      </c>
      <c r="P22" s="420">
        <f t="shared" si="2"/>
        <v>1008.125</v>
      </c>
      <c r="Q22" s="422">
        <f t="shared" si="3"/>
        <v>750</v>
      </c>
    </row>
    <row r="23" spans="1:1019" ht="15">
      <c r="A23" s="14" t="s">
        <v>37</v>
      </c>
      <c r="B23" s="22" t="s">
        <v>38</v>
      </c>
      <c r="C23" s="365" t="s">
        <v>39</v>
      </c>
      <c r="D23" s="17" t="s">
        <v>36</v>
      </c>
      <c r="E23" s="41">
        <v>25</v>
      </c>
      <c r="F23" s="51">
        <v>4.5</v>
      </c>
      <c r="G23" s="53">
        <f t="shared" si="6"/>
        <v>112.5</v>
      </c>
      <c r="H23" s="61">
        <v>85</v>
      </c>
      <c r="I23" s="65">
        <f t="shared" si="7"/>
        <v>2125</v>
      </c>
      <c r="J23" s="80">
        <v>9</v>
      </c>
      <c r="K23" s="84">
        <f t="shared" si="8"/>
        <v>225</v>
      </c>
      <c r="L23" s="92">
        <v>50</v>
      </c>
      <c r="M23" s="98">
        <f t="shared" si="9"/>
        <v>1250</v>
      </c>
      <c r="N23" s="468"/>
      <c r="O23" s="421">
        <f t="shared" si="10"/>
        <v>112.5</v>
      </c>
      <c r="P23" s="420">
        <f t="shared" si="2"/>
        <v>928.125</v>
      </c>
      <c r="Q23" s="422">
        <f t="shared" si="3"/>
        <v>737.5</v>
      </c>
    </row>
    <row r="24" spans="1:1019" ht="25.5">
      <c r="A24" s="14" t="s">
        <v>40</v>
      </c>
      <c r="B24" s="22" t="s">
        <v>41</v>
      </c>
      <c r="C24" s="365" t="s">
        <v>42</v>
      </c>
      <c r="D24" s="17" t="s">
        <v>36</v>
      </c>
      <c r="E24" s="41">
        <v>25</v>
      </c>
      <c r="F24" s="51">
        <v>3</v>
      </c>
      <c r="G24" s="53">
        <f t="shared" si="6"/>
        <v>75</v>
      </c>
      <c r="H24" s="61">
        <v>75</v>
      </c>
      <c r="I24" s="65">
        <f t="shared" si="7"/>
        <v>1875</v>
      </c>
      <c r="J24" s="80">
        <v>9</v>
      </c>
      <c r="K24" s="84">
        <f t="shared" si="8"/>
        <v>225</v>
      </c>
      <c r="L24" s="92">
        <v>50</v>
      </c>
      <c r="M24" s="98">
        <f t="shared" si="9"/>
        <v>1250</v>
      </c>
      <c r="N24" s="468"/>
      <c r="O24" s="421">
        <f t="shared" si="10"/>
        <v>75</v>
      </c>
      <c r="P24" s="420">
        <f t="shared" si="2"/>
        <v>856.25</v>
      </c>
      <c r="Q24" s="422">
        <f t="shared" si="3"/>
        <v>737.5</v>
      </c>
    </row>
    <row r="25" spans="1:1019" ht="25.5">
      <c r="A25" s="14" t="s">
        <v>43</v>
      </c>
      <c r="B25" s="22" t="s">
        <v>44</v>
      </c>
      <c r="C25" s="365" t="s">
        <v>45</v>
      </c>
      <c r="D25" s="17" t="s">
        <v>36</v>
      </c>
      <c r="E25" s="41">
        <v>25</v>
      </c>
      <c r="F25" s="51">
        <v>6</v>
      </c>
      <c r="G25" s="53">
        <f t="shared" si="6"/>
        <v>150</v>
      </c>
      <c r="H25" s="61">
        <v>85</v>
      </c>
      <c r="I25" s="65">
        <f t="shared" si="7"/>
        <v>2125</v>
      </c>
      <c r="J25" s="80">
        <v>9</v>
      </c>
      <c r="K25" s="84">
        <f t="shared" si="8"/>
        <v>225</v>
      </c>
      <c r="L25" s="92">
        <v>50</v>
      </c>
      <c r="M25" s="98">
        <f t="shared" si="9"/>
        <v>1250</v>
      </c>
      <c r="N25" s="468"/>
      <c r="O25" s="421">
        <f t="shared" si="10"/>
        <v>150</v>
      </c>
      <c r="P25" s="420">
        <f t="shared" si="2"/>
        <v>937.5</v>
      </c>
      <c r="Q25" s="422">
        <f t="shared" si="3"/>
        <v>737.5</v>
      </c>
    </row>
    <row r="26" spans="1:1019" ht="26.25" thickBot="1">
      <c r="A26" s="34" t="s">
        <v>46</v>
      </c>
      <c r="B26" s="382" t="s">
        <v>47</v>
      </c>
      <c r="C26" s="383" t="s">
        <v>48</v>
      </c>
      <c r="D26" s="257" t="s">
        <v>36</v>
      </c>
      <c r="E26" s="258">
        <v>25</v>
      </c>
      <c r="F26" s="171">
        <v>8.6</v>
      </c>
      <c r="G26" s="53">
        <f t="shared" si="6"/>
        <v>215</v>
      </c>
      <c r="H26" s="61">
        <v>125</v>
      </c>
      <c r="I26" s="65">
        <f t="shared" si="7"/>
        <v>3125</v>
      </c>
      <c r="J26" s="80">
        <v>12</v>
      </c>
      <c r="K26" s="84">
        <f t="shared" si="8"/>
        <v>300</v>
      </c>
      <c r="L26" s="92">
        <v>100</v>
      </c>
      <c r="M26" s="98">
        <f t="shared" si="9"/>
        <v>2500</v>
      </c>
      <c r="N26" s="468"/>
      <c r="O26" s="421">
        <f t="shared" si="10"/>
        <v>215</v>
      </c>
      <c r="P26" s="430">
        <f t="shared" si="2"/>
        <v>1535</v>
      </c>
      <c r="Q26" s="431">
        <f t="shared" si="3"/>
        <v>1400</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row>
    <row r="27" spans="1:1019" ht="57" customHeight="1" thickBot="1">
      <c r="A27" s="487" t="s">
        <v>49</v>
      </c>
      <c r="B27" s="487" t="s">
        <v>50</v>
      </c>
      <c r="C27" s="487" t="s">
        <v>51</v>
      </c>
      <c r="D27" s="487"/>
      <c r="E27" s="487"/>
      <c r="F27" s="491"/>
      <c r="G27" s="384">
        <f>SUBTOTAL(9,G17:G26)</f>
        <v>66110</v>
      </c>
      <c r="H27" s="206" t="s">
        <v>49</v>
      </c>
      <c r="I27" s="173">
        <f>SUBTOTAL(9,I17:I26)</f>
        <v>80625</v>
      </c>
      <c r="J27" s="207" t="s">
        <v>49</v>
      </c>
      <c r="K27" s="385">
        <f>SUBTOTAL(9,K17:K26)</f>
        <v>78585</v>
      </c>
      <c r="L27" s="208" t="s">
        <v>49</v>
      </c>
      <c r="M27" s="59">
        <f>SUBTOTAL(9,M17:M26)</f>
        <v>101800</v>
      </c>
      <c r="N27" s="468"/>
      <c r="O27" s="76">
        <f>SUM(O17:O26)</f>
        <v>66110</v>
      </c>
      <c r="P27" s="76">
        <f t="shared" ref="P27:Q27" si="11">SUM(P17:P26)</f>
        <v>81780</v>
      </c>
      <c r="Q27" s="76">
        <f t="shared" si="11"/>
        <v>76842.5</v>
      </c>
      <c r="R27" s="78"/>
      <c r="S27" s="78"/>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row>
    <row r="28" spans="1:1019" ht="21.75" thickBot="1">
      <c r="A28" s="489" t="s">
        <v>52</v>
      </c>
      <c r="B28" s="489"/>
      <c r="C28" s="489"/>
      <c r="D28" s="489"/>
      <c r="E28" s="489"/>
      <c r="F28" s="489"/>
      <c r="G28" s="489"/>
      <c r="H28" s="288"/>
      <c r="I28" s="288"/>
      <c r="J28" s="289"/>
      <c r="K28" s="289"/>
      <c r="L28" s="386"/>
      <c r="M28" s="381"/>
      <c r="N28" s="468"/>
      <c r="O28" s="432"/>
      <c r="P28" s="433"/>
      <c r="Q28" s="434"/>
    </row>
    <row r="29" spans="1:1019" ht="16.5" thickBot="1">
      <c r="A29" s="142" t="s">
        <v>2</v>
      </c>
      <c r="B29" s="18" t="s">
        <v>3</v>
      </c>
      <c r="C29" s="18" t="s">
        <v>4</v>
      </c>
      <c r="D29" s="18" t="s">
        <v>5</v>
      </c>
      <c r="E29" s="18" t="s">
        <v>364</v>
      </c>
      <c r="F29" s="215" t="s">
        <v>7</v>
      </c>
      <c r="G29" s="18" t="s">
        <v>8</v>
      </c>
      <c r="H29" s="160" t="s">
        <v>7</v>
      </c>
      <c r="I29" s="161" t="s">
        <v>8</v>
      </c>
      <c r="J29" s="162" t="s">
        <v>7</v>
      </c>
      <c r="K29" s="394" t="s">
        <v>8</v>
      </c>
      <c r="L29" s="164" t="s">
        <v>7</v>
      </c>
      <c r="M29" s="395" t="s">
        <v>8</v>
      </c>
      <c r="N29" s="468"/>
      <c r="O29" s="421"/>
      <c r="P29" s="420"/>
      <c r="Q29" s="422"/>
    </row>
    <row r="30" spans="1:1019" ht="182.25" customHeight="1">
      <c r="A30" s="368" t="s">
        <v>53</v>
      </c>
      <c r="B30" s="369" t="s">
        <v>54</v>
      </c>
      <c r="C30" s="392" t="s">
        <v>415</v>
      </c>
      <c r="D30" s="230" t="s">
        <v>55</v>
      </c>
      <c r="E30" s="231">
        <v>4</v>
      </c>
      <c r="F30" s="199">
        <v>1100</v>
      </c>
      <c r="G30" s="151">
        <f t="shared" ref="G30:G50" si="12">F30*E30</f>
        <v>4400</v>
      </c>
      <c r="H30" s="152">
        <v>1800</v>
      </c>
      <c r="I30" s="153">
        <f t="shared" ref="I30:I50" si="13">H30*E30</f>
        <v>7200</v>
      </c>
      <c r="J30" s="154">
        <v>1800</v>
      </c>
      <c r="K30" s="393">
        <f t="shared" ref="K30:K50" si="14">J30*E30</f>
        <v>7200</v>
      </c>
      <c r="L30" s="156">
        <v>3500</v>
      </c>
      <c r="M30" s="157">
        <f>L30*E30</f>
        <v>14000</v>
      </c>
      <c r="N30" s="468"/>
      <c r="O30" s="421">
        <f>G30</f>
        <v>4400</v>
      </c>
      <c r="P30" s="420">
        <f t="shared" si="2"/>
        <v>8200</v>
      </c>
      <c r="Q30" s="422">
        <f t="shared" si="3"/>
        <v>7200</v>
      </c>
    </row>
    <row r="31" spans="1:1019" ht="142.5" customHeight="1">
      <c r="A31" s="14" t="s">
        <v>56</v>
      </c>
      <c r="B31" s="15" t="s">
        <v>57</v>
      </c>
      <c r="C31" s="367" t="s">
        <v>416</v>
      </c>
      <c r="D31" s="16" t="s">
        <v>55</v>
      </c>
      <c r="E31" s="41">
        <v>40</v>
      </c>
      <c r="F31" s="51">
        <v>750</v>
      </c>
      <c r="G31" s="53">
        <f t="shared" si="12"/>
        <v>30000</v>
      </c>
      <c r="H31" s="61">
        <v>1000</v>
      </c>
      <c r="I31" s="65">
        <f t="shared" si="13"/>
        <v>40000</v>
      </c>
      <c r="J31" s="80">
        <v>1200</v>
      </c>
      <c r="K31" s="84">
        <f t="shared" si="14"/>
        <v>48000</v>
      </c>
      <c r="L31" s="92">
        <v>2500</v>
      </c>
      <c r="M31" s="98">
        <f t="shared" ref="M31:M50" si="15">L31*E31</f>
        <v>100000</v>
      </c>
      <c r="N31" s="468"/>
      <c r="O31" s="421">
        <f t="shared" ref="O31:O50" si="16">G31</f>
        <v>30000</v>
      </c>
      <c r="P31" s="420">
        <f t="shared" si="2"/>
        <v>54500</v>
      </c>
      <c r="Q31" s="422">
        <f t="shared" si="3"/>
        <v>44000</v>
      </c>
    </row>
    <row r="32" spans="1:1019" ht="150">
      <c r="A32" s="14" t="s">
        <v>58</v>
      </c>
      <c r="B32" s="15" t="s">
        <v>59</v>
      </c>
      <c r="C32" s="367" t="s">
        <v>417</v>
      </c>
      <c r="D32" s="16" t="s">
        <v>55</v>
      </c>
      <c r="E32" s="42">
        <v>150</v>
      </c>
      <c r="F32" s="51">
        <v>180</v>
      </c>
      <c r="G32" s="53">
        <f t="shared" si="12"/>
        <v>27000</v>
      </c>
      <c r="H32" s="61">
        <v>250</v>
      </c>
      <c r="I32" s="65">
        <f t="shared" si="13"/>
        <v>37500</v>
      </c>
      <c r="J32" s="80">
        <v>280</v>
      </c>
      <c r="K32" s="84">
        <f t="shared" si="14"/>
        <v>42000</v>
      </c>
      <c r="L32" s="92">
        <v>390</v>
      </c>
      <c r="M32" s="98">
        <f t="shared" si="15"/>
        <v>58500</v>
      </c>
      <c r="N32" s="468"/>
      <c r="O32" s="421">
        <f t="shared" si="16"/>
        <v>27000</v>
      </c>
      <c r="P32" s="420">
        <f t="shared" si="2"/>
        <v>41250</v>
      </c>
      <c r="Q32" s="422">
        <f t="shared" si="3"/>
        <v>39750</v>
      </c>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row>
    <row r="33" spans="1:1019" ht="210">
      <c r="A33" s="14" t="s">
        <v>61</v>
      </c>
      <c r="B33" s="15" t="s">
        <v>62</v>
      </c>
      <c r="C33" s="367" t="s">
        <v>418</v>
      </c>
      <c r="D33" s="16" t="s">
        <v>55</v>
      </c>
      <c r="E33" s="43">
        <v>25</v>
      </c>
      <c r="F33" s="51">
        <v>220</v>
      </c>
      <c r="G33" s="53">
        <f t="shared" si="12"/>
        <v>5500</v>
      </c>
      <c r="H33" s="61">
        <v>300</v>
      </c>
      <c r="I33" s="65">
        <f t="shared" si="13"/>
        <v>7500</v>
      </c>
      <c r="J33" s="80">
        <v>320</v>
      </c>
      <c r="K33" s="84">
        <f t="shared" si="14"/>
        <v>8000</v>
      </c>
      <c r="L33" s="92">
        <v>450</v>
      </c>
      <c r="M33" s="98">
        <f t="shared" si="15"/>
        <v>11250</v>
      </c>
      <c r="N33" s="468"/>
      <c r="O33" s="421">
        <f t="shared" si="16"/>
        <v>5500</v>
      </c>
      <c r="P33" s="420">
        <f t="shared" si="2"/>
        <v>8062.5</v>
      </c>
      <c r="Q33" s="422">
        <f t="shared" si="3"/>
        <v>7750</v>
      </c>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row>
    <row r="34" spans="1:1019" ht="187.5" customHeight="1">
      <c r="A34" s="14" t="s">
        <v>63</v>
      </c>
      <c r="B34" s="15" t="s">
        <v>64</v>
      </c>
      <c r="C34" s="367" t="s">
        <v>419</v>
      </c>
      <c r="D34" s="17" t="s">
        <v>65</v>
      </c>
      <c r="E34" s="41">
        <v>150</v>
      </c>
      <c r="F34" s="51">
        <v>250</v>
      </c>
      <c r="G34" s="53">
        <f t="shared" si="12"/>
        <v>37500</v>
      </c>
      <c r="H34" s="61">
        <v>200</v>
      </c>
      <c r="I34" s="65">
        <f t="shared" si="13"/>
        <v>30000</v>
      </c>
      <c r="J34" s="80">
        <v>430</v>
      </c>
      <c r="K34" s="84">
        <f t="shared" si="14"/>
        <v>64500</v>
      </c>
      <c r="L34" s="92">
        <v>300</v>
      </c>
      <c r="M34" s="98">
        <f t="shared" si="15"/>
        <v>45000</v>
      </c>
      <c r="N34" s="468"/>
      <c r="O34" s="421">
        <f t="shared" si="16"/>
        <v>37500</v>
      </c>
      <c r="P34" s="420">
        <f t="shared" si="2"/>
        <v>44250</v>
      </c>
      <c r="Q34" s="422">
        <f t="shared" si="3"/>
        <v>41250</v>
      </c>
    </row>
    <row r="35" spans="1:1019" ht="80.25" customHeight="1">
      <c r="A35" s="14" t="s">
        <v>66</v>
      </c>
      <c r="B35" s="15" t="s">
        <v>67</v>
      </c>
      <c r="C35" s="367" t="s">
        <v>420</v>
      </c>
      <c r="D35" s="17" t="s">
        <v>68</v>
      </c>
      <c r="E35" s="41">
        <v>400</v>
      </c>
      <c r="F35" s="51">
        <v>350</v>
      </c>
      <c r="G35" s="53">
        <f t="shared" si="12"/>
        <v>140000</v>
      </c>
      <c r="H35" s="61">
        <v>300</v>
      </c>
      <c r="I35" s="65">
        <f t="shared" si="13"/>
        <v>120000</v>
      </c>
      <c r="J35" s="80">
        <v>287.5</v>
      </c>
      <c r="K35" s="84">
        <f t="shared" si="14"/>
        <v>115000</v>
      </c>
      <c r="L35" s="92">
        <v>250</v>
      </c>
      <c r="M35" s="98">
        <f t="shared" si="15"/>
        <v>100000</v>
      </c>
      <c r="N35" s="468"/>
      <c r="O35" s="421">
        <f t="shared" si="16"/>
        <v>140000</v>
      </c>
      <c r="P35" s="420">
        <f t="shared" si="2"/>
        <v>118750</v>
      </c>
      <c r="Q35" s="422">
        <f t="shared" si="3"/>
        <v>117500</v>
      </c>
    </row>
    <row r="36" spans="1:1019" ht="205.5" customHeight="1">
      <c r="A36" s="14" t="s">
        <v>69</v>
      </c>
      <c r="B36" s="15" t="s">
        <v>345</v>
      </c>
      <c r="C36" s="367" t="s">
        <v>421</v>
      </c>
      <c r="D36" s="16" t="s">
        <v>70</v>
      </c>
      <c r="E36" s="41">
        <v>110</v>
      </c>
      <c r="F36" s="51">
        <v>250</v>
      </c>
      <c r="G36" s="53">
        <f t="shared" si="12"/>
        <v>27500</v>
      </c>
      <c r="H36" s="61">
        <v>200</v>
      </c>
      <c r="I36" s="65">
        <f t="shared" si="13"/>
        <v>22000</v>
      </c>
      <c r="J36" s="80">
        <v>300</v>
      </c>
      <c r="K36" s="84">
        <f t="shared" si="14"/>
        <v>33000</v>
      </c>
      <c r="L36" s="92">
        <v>450</v>
      </c>
      <c r="M36" s="98">
        <f t="shared" si="15"/>
        <v>49500</v>
      </c>
      <c r="N36" s="468"/>
      <c r="O36" s="421">
        <f t="shared" si="16"/>
        <v>27500</v>
      </c>
      <c r="P36" s="420">
        <f t="shared" si="2"/>
        <v>33000</v>
      </c>
      <c r="Q36" s="422">
        <f t="shared" si="3"/>
        <v>30250</v>
      </c>
    </row>
    <row r="37" spans="1:1019" ht="75">
      <c r="A37" s="14" t="s">
        <v>71</v>
      </c>
      <c r="B37" s="21" t="s">
        <v>72</v>
      </c>
      <c r="C37" s="367" t="s">
        <v>422</v>
      </c>
      <c r="D37" s="16" t="s">
        <v>70</v>
      </c>
      <c r="E37" s="41">
        <v>40</v>
      </c>
      <c r="F37" s="51">
        <v>220</v>
      </c>
      <c r="G37" s="53">
        <f t="shared" si="12"/>
        <v>8800</v>
      </c>
      <c r="H37" s="61">
        <v>200</v>
      </c>
      <c r="I37" s="65">
        <f t="shared" si="13"/>
        <v>8000</v>
      </c>
      <c r="J37" s="80">
        <v>300</v>
      </c>
      <c r="K37" s="84">
        <f t="shared" si="14"/>
        <v>12000</v>
      </c>
      <c r="L37" s="92">
        <v>450</v>
      </c>
      <c r="M37" s="98">
        <f t="shared" si="15"/>
        <v>18000</v>
      </c>
      <c r="N37" s="468"/>
      <c r="O37" s="421">
        <f t="shared" si="16"/>
        <v>8800</v>
      </c>
      <c r="P37" s="420">
        <f t="shared" si="2"/>
        <v>11700</v>
      </c>
      <c r="Q37" s="422">
        <f t="shared" si="3"/>
        <v>10400</v>
      </c>
    </row>
    <row r="38" spans="1:1019" ht="75">
      <c r="A38" s="14" t="s">
        <v>73</v>
      </c>
      <c r="B38" s="20" t="s">
        <v>74</v>
      </c>
      <c r="C38" s="367" t="s">
        <v>423</v>
      </c>
      <c r="D38" s="16" t="s">
        <v>55</v>
      </c>
      <c r="E38" s="41">
        <v>20</v>
      </c>
      <c r="F38" s="51">
        <v>160</v>
      </c>
      <c r="G38" s="53">
        <f t="shared" si="12"/>
        <v>3200</v>
      </c>
      <c r="H38" s="61">
        <v>180</v>
      </c>
      <c r="I38" s="65">
        <f t="shared" si="13"/>
        <v>3600</v>
      </c>
      <c r="J38" s="80">
        <v>220</v>
      </c>
      <c r="K38" s="84">
        <f t="shared" si="14"/>
        <v>4400</v>
      </c>
      <c r="L38" s="92">
        <v>350</v>
      </c>
      <c r="M38" s="98">
        <f t="shared" si="15"/>
        <v>7000</v>
      </c>
      <c r="N38" s="468"/>
      <c r="O38" s="421">
        <f t="shared" si="16"/>
        <v>3200</v>
      </c>
      <c r="P38" s="420">
        <f t="shared" si="2"/>
        <v>4550</v>
      </c>
      <c r="Q38" s="422">
        <f t="shared" si="3"/>
        <v>4000</v>
      </c>
    </row>
    <row r="39" spans="1:1019" ht="75">
      <c r="A39" s="14" t="s">
        <v>75</v>
      </c>
      <c r="B39" s="20" t="s">
        <v>76</v>
      </c>
      <c r="C39" s="367" t="s">
        <v>424</v>
      </c>
      <c r="D39" s="16" t="s">
        <v>55</v>
      </c>
      <c r="E39" s="41">
        <v>40</v>
      </c>
      <c r="F39" s="51">
        <v>180</v>
      </c>
      <c r="G39" s="53">
        <f t="shared" si="12"/>
        <v>7200</v>
      </c>
      <c r="H39" s="61">
        <v>180</v>
      </c>
      <c r="I39" s="65">
        <f t="shared" si="13"/>
        <v>7200</v>
      </c>
      <c r="J39" s="80">
        <v>210</v>
      </c>
      <c r="K39" s="84">
        <f t="shared" si="14"/>
        <v>8400</v>
      </c>
      <c r="L39" s="92">
        <v>350</v>
      </c>
      <c r="M39" s="98">
        <f t="shared" si="15"/>
        <v>14000</v>
      </c>
      <c r="N39" s="468"/>
      <c r="O39" s="421">
        <f t="shared" si="16"/>
        <v>7200</v>
      </c>
      <c r="P39" s="420">
        <f t="shared" si="2"/>
        <v>9200</v>
      </c>
      <c r="Q39" s="422">
        <f t="shared" si="3"/>
        <v>7800</v>
      </c>
    </row>
    <row r="40" spans="1:1019" ht="162.75">
      <c r="A40" s="14" t="s">
        <v>77</v>
      </c>
      <c r="B40" s="15" t="s">
        <v>78</v>
      </c>
      <c r="C40" s="367" t="s">
        <v>425</v>
      </c>
      <c r="D40" s="16" t="s">
        <v>55</v>
      </c>
      <c r="E40" s="41">
        <v>30</v>
      </c>
      <c r="F40" s="51">
        <v>900</v>
      </c>
      <c r="G40" s="53">
        <f t="shared" si="12"/>
        <v>27000</v>
      </c>
      <c r="H40" s="61">
        <v>750</v>
      </c>
      <c r="I40" s="65">
        <f t="shared" si="13"/>
        <v>22500</v>
      </c>
      <c r="J40" s="80">
        <v>1100</v>
      </c>
      <c r="K40" s="84">
        <f t="shared" si="14"/>
        <v>33000</v>
      </c>
      <c r="L40" s="92">
        <v>2500</v>
      </c>
      <c r="M40" s="98">
        <f t="shared" si="15"/>
        <v>75000</v>
      </c>
      <c r="N40" s="468"/>
      <c r="O40" s="421">
        <f t="shared" si="16"/>
        <v>27000</v>
      </c>
      <c r="P40" s="420">
        <f t="shared" si="2"/>
        <v>39375</v>
      </c>
      <c r="Q40" s="422">
        <f t="shared" si="3"/>
        <v>30000</v>
      </c>
    </row>
    <row r="41" spans="1:1019" ht="90">
      <c r="A41" s="14" t="s">
        <v>79</v>
      </c>
      <c r="B41" s="23" t="s">
        <v>80</v>
      </c>
      <c r="C41" s="367" t="s">
        <v>426</v>
      </c>
      <c r="D41" s="17" t="s">
        <v>81</v>
      </c>
      <c r="E41" s="41">
        <v>2</v>
      </c>
      <c r="F41" s="51">
        <v>3500</v>
      </c>
      <c r="G41" s="53">
        <f t="shared" si="12"/>
        <v>7000</v>
      </c>
      <c r="H41" s="61">
        <v>2500</v>
      </c>
      <c r="I41" s="65">
        <f t="shared" si="13"/>
        <v>5000</v>
      </c>
      <c r="J41" s="80">
        <v>950</v>
      </c>
      <c r="K41" s="84">
        <f t="shared" si="14"/>
        <v>1900</v>
      </c>
      <c r="L41" s="92">
        <v>18000</v>
      </c>
      <c r="M41" s="98">
        <f t="shared" si="15"/>
        <v>36000</v>
      </c>
      <c r="N41" s="468"/>
      <c r="O41" s="421">
        <f t="shared" si="16"/>
        <v>7000</v>
      </c>
      <c r="P41" s="420">
        <f t="shared" si="2"/>
        <v>12475</v>
      </c>
      <c r="Q41" s="422">
        <f t="shared" si="3"/>
        <v>6000</v>
      </c>
    </row>
    <row r="42" spans="1:1019" ht="90">
      <c r="A42" s="14" t="s">
        <v>82</v>
      </c>
      <c r="B42" s="23" t="s">
        <v>83</v>
      </c>
      <c r="C42" s="367" t="s">
        <v>427</v>
      </c>
      <c r="D42" s="17" t="s">
        <v>81</v>
      </c>
      <c r="E42" s="41">
        <v>2</v>
      </c>
      <c r="F42" s="51">
        <v>4500</v>
      </c>
      <c r="G42" s="53">
        <f t="shared" si="12"/>
        <v>9000</v>
      </c>
      <c r="H42" s="61">
        <v>4000</v>
      </c>
      <c r="I42" s="65">
        <f t="shared" si="13"/>
        <v>8000</v>
      </c>
      <c r="J42" s="80">
        <v>1150</v>
      </c>
      <c r="K42" s="84">
        <f t="shared" si="14"/>
        <v>2300</v>
      </c>
      <c r="L42" s="92">
        <v>22000</v>
      </c>
      <c r="M42" s="98">
        <f t="shared" si="15"/>
        <v>44000</v>
      </c>
      <c r="N42" s="468"/>
      <c r="O42" s="421">
        <f t="shared" si="16"/>
        <v>9000</v>
      </c>
      <c r="P42" s="420">
        <f t="shared" si="2"/>
        <v>15825</v>
      </c>
      <c r="Q42" s="422">
        <f t="shared" si="3"/>
        <v>8500</v>
      </c>
    </row>
    <row r="43" spans="1:1019" ht="90">
      <c r="A43" s="14" t="s">
        <v>342</v>
      </c>
      <c r="B43" s="24" t="s">
        <v>85</v>
      </c>
      <c r="C43" s="367" t="s">
        <v>86</v>
      </c>
      <c r="D43" s="17" t="s">
        <v>55</v>
      </c>
      <c r="E43" s="41">
        <v>30</v>
      </c>
      <c r="F43" s="51">
        <v>140</v>
      </c>
      <c r="G43" s="53">
        <f t="shared" si="12"/>
        <v>4200</v>
      </c>
      <c r="H43" s="61">
        <v>180</v>
      </c>
      <c r="I43" s="65">
        <f t="shared" si="13"/>
        <v>5400</v>
      </c>
      <c r="J43" s="80">
        <v>285</v>
      </c>
      <c r="K43" s="84">
        <f t="shared" si="14"/>
        <v>8550</v>
      </c>
      <c r="L43" s="92">
        <v>350</v>
      </c>
      <c r="M43" s="98">
        <f t="shared" si="15"/>
        <v>10500</v>
      </c>
      <c r="N43" s="468"/>
      <c r="O43" s="421">
        <f t="shared" si="16"/>
        <v>4200</v>
      </c>
      <c r="P43" s="420">
        <f t="shared" si="2"/>
        <v>7162.5</v>
      </c>
      <c r="Q43" s="422">
        <f t="shared" si="3"/>
        <v>6975</v>
      </c>
    </row>
    <row r="44" spans="1:1019" ht="45">
      <c r="A44" s="14" t="s">
        <v>84</v>
      </c>
      <c r="B44" s="24" t="s">
        <v>88</v>
      </c>
      <c r="C44" s="367" t="s">
        <v>89</v>
      </c>
      <c r="D44" s="17" t="s">
        <v>55</v>
      </c>
      <c r="E44" s="41">
        <v>5</v>
      </c>
      <c r="F44" s="51">
        <v>350</v>
      </c>
      <c r="G44" s="53">
        <f t="shared" si="12"/>
        <v>1750</v>
      </c>
      <c r="H44" s="61">
        <v>300</v>
      </c>
      <c r="I44" s="65">
        <f t="shared" si="13"/>
        <v>1500</v>
      </c>
      <c r="J44" s="80">
        <v>350</v>
      </c>
      <c r="K44" s="84">
        <f t="shared" si="14"/>
        <v>1750</v>
      </c>
      <c r="L44" s="92">
        <v>450</v>
      </c>
      <c r="M44" s="98">
        <f t="shared" si="15"/>
        <v>2250</v>
      </c>
      <c r="N44" s="468"/>
      <c r="O44" s="421">
        <f t="shared" si="16"/>
        <v>1750</v>
      </c>
      <c r="P44" s="420">
        <f t="shared" si="2"/>
        <v>1812.5</v>
      </c>
      <c r="Q44" s="422">
        <f t="shared" si="3"/>
        <v>1750</v>
      </c>
    </row>
    <row r="45" spans="1:1019" ht="409.5">
      <c r="A45" s="14" t="s">
        <v>343</v>
      </c>
      <c r="B45" s="24" t="s">
        <v>91</v>
      </c>
      <c r="C45" s="367" t="s">
        <v>92</v>
      </c>
      <c r="D45" s="17" t="s">
        <v>55</v>
      </c>
      <c r="E45" s="41">
        <v>20</v>
      </c>
      <c r="F45" s="51">
        <v>500</v>
      </c>
      <c r="G45" s="53">
        <f t="shared" si="12"/>
        <v>10000</v>
      </c>
      <c r="H45" s="61">
        <v>350</v>
      </c>
      <c r="I45" s="65">
        <f t="shared" si="13"/>
        <v>7000</v>
      </c>
      <c r="J45" s="80">
        <v>450</v>
      </c>
      <c r="K45" s="84">
        <f t="shared" si="14"/>
        <v>9000</v>
      </c>
      <c r="L45" s="92">
        <v>650</v>
      </c>
      <c r="M45" s="98">
        <f t="shared" si="15"/>
        <v>13000</v>
      </c>
      <c r="N45" s="468"/>
      <c r="O45" s="421">
        <f t="shared" si="16"/>
        <v>10000</v>
      </c>
      <c r="P45" s="420">
        <f t="shared" si="2"/>
        <v>9750</v>
      </c>
      <c r="Q45" s="422">
        <f t="shared" si="3"/>
        <v>9500</v>
      </c>
    </row>
    <row r="46" spans="1:1019" ht="135">
      <c r="A46" s="14" t="s">
        <v>344</v>
      </c>
      <c r="B46" s="24" t="s">
        <v>94</v>
      </c>
      <c r="C46" s="367" t="s">
        <v>95</v>
      </c>
      <c r="D46" s="17" t="s">
        <v>55</v>
      </c>
      <c r="E46" s="41">
        <v>20</v>
      </c>
      <c r="F46" s="51">
        <v>350</v>
      </c>
      <c r="G46" s="53">
        <f t="shared" si="12"/>
        <v>7000</v>
      </c>
      <c r="H46" s="61">
        <v>300</v>
      </c>
      <c r="I46" s="65">
        <f t="shared" si="13"/>
        <v>6000</v>
      </c>
      <c r="J46" s="80">
        <v>350</v>
      </c>
      <c r="K46" s="84">
        <f t="shared" si="14"/>
        <v>7000</v>
      </c>
      <c r="L46" s="92">
        <v>450</v>
      </c>
      <c r="M46" s="98">
        <f t="shared" si="15"/>
        <v>9000</v>
      </c>
      <c r="N46" s="468"/>
      <c r="O46" s="421">
        <f t="shared" si="16"/>
        <v>7000</v>
      </c>
      <c r="P46" s="420">
        <f t="shared" si="2"/>
        <v>7250</v>
      </c>
      <c r="Q46" s="422">
        <f t="shared" si="3"/>
        <v>7000</v>
      </c>
    </row>
    <row r="47" spans="1:1019" ht="60">
      <c r="A47" s="14" t="s">
        <v>87</v>
      </c>
      <c r="B47" s="24" t="s">
        <v>97</v>
      </c>
      <c r="C47" s="367" t="s">
        <v>98</v>
      </c>
      <c r="D47" s="17" t="s">
        <v>55</v>
      </c>
      <c r="E47" s="41">
        <v>30</v>
      </c>
      <c r="F47" s="51">
        <v>260</v>
      </c>
      <c r="G47" s="53">
        <f t="shared" si="12"/>
        <v>7800</v>
      </c>
      <c r="H47" s="61">
        <v>200</v>
      </c>
      <c r="I47" s="65">
        <f t="shared" si="13"/>
        <v>6000</v>
      </c>
      <c r="J47" s="80">
        <v>250</v>
      </c>
      <c r="K47" s="84">
        <f t="shared" si="14"/>
        <v>7500</v>
      </c>
      <c r="L47" s="92">
        <v>450</v>
      </c>
      <c r="M47" s="98">
        <f t="shared" si="15"/>
        <v>13500</v>
      </c>
      <c r="N47" s="468"/>
      <c r="O47" s="421">
        <f t="shared" si="16"/>
        <v>7800</v>
      </c>
      <c r="P47" s="420">
        <f t="shared" si="2"/>
        <v>8700</v>
      </c>
      <c r="Q47" s="422">
        <f t="shared" si="3"/>
        <v>7650</v>
      </c>
    </row>
    <row r="48" spans="1:1019" ht="75">
      <c r="A48" s="14" t="s">
        <v>90</v>
      </c>
      <c r="B48" s="24" t="s">
        <v>99</v>
      </c>
      <c r="C48" s="367" t="s">
        <v>428</v>
      </c>
      <c r="D48" s="17" t="s">
        <v>100</v>
      </c>
      <c r="E48" s="41">
        <v>200</v>
      </c>
      <c r="F48" s="51">
        <v>65</v>
      </c>
      <c r="G48" s="53">
        <f t="shared" si="12"/>
        <v>13000</v>
      </c>
      <c r="H48" s="61">
        <v>150</v>
      </c>
      <c r="I48" s="65">
        <f t="shared" si="13"/>
        <v>30000</v>
      </c>
      <c r="J48" s="80">
        <v>240</v>
      </c>
      <c r="K48" s="84">
        <f t="shared" si="14"/>
        <v>48000</v>
      </c>
      <c r="L48" s="92">
        <v>250</v>
      </c>
      <c r="M48" s="98">
        <f t="shared" si="15"/>
        <v>50000</v>
      </c>
      <c r="N48" s="468"/>
      <c r="O48" s="421">
        <f t="shared" si="16"/>
        <v>13000</v>
      </c>
      <c r="P48" s="420">
        <f t="shared" si="2"/>
        <v>35250</v>
      </c>
      <c r="Q48" s="422">
        <f t="shared" si="3"/>
        <v>39000</v>
      </c>
    </row>
    <row r="49" spans="1:1018" ht="180" customHeight="1">
      <c r="A49" s="14" t="s">
        <v>93</v>
      </c>
      <c r="B49" s="23" t="s">
        <v>101</v>
      </c>
      <c r="C49" s="367" t="s">
        <v>102</v>
      </c>
      <c r="D49" s="17" t="s">
        <v>100</v>
      </c>
      <c r="E49" s="41">
        <v>40</v>
      </c>
      <c r="F49" s="51">
        <v>85</v>
      </c>
      <c r="G49" s="53">
        <f t="shared" si="12"/>
        <v>3400</v>
      </c>
      <c r="H49" s="61">
        <v>250</v>
      </c>
      <c r="I49" s="65">
        <f t="shared" si="13"/>
        <v>10000</v>
      </c>
      <c r="J49" s="80">
        <v>240</v>
      </c>
      <c r="K49" s="84">
        <f t="shared" si="14"/>
        <v>9600</v>
      </c>
      <c r="L49" s="92">
        <v>250</v>
      </c>
      <c r="M49" s="98">
        <f t="shared" si="15"/>
        <v>10000</v>
      </c>
      <c r="N49" s="468"/>
      <c r="O49" s="421">
        <f t="shared" si="16"/>
        <v>3400</v>
      </c>
      <c r="P49" s="420">
        <f t="shared" si="2"/>
        <v>8250</v>
      </c>
      <c r="Q49" s="422">
        <f t="shared" si="3"/>
        <v>9800</v>
      </c>
    </row>
    <row r="50" spans="1:1018" ht="30.75" thickBot="1">
      <c r="A50" s="34" t="s">
        <v>96</v>
      </c>
      <c r="B50" s="387" t="s">
        <v>103</v>
      </c>
      <c r="C50" s="388" t="s">
        <v>429</v>
      </c>
      <c r="D50" s="257" t="s">
        <v>55</v>
      </c>
      <c r="E50" s="258">
        <v>12</v>
      </c>
      <c r="F50" s="171">
        <v>280</v>
      </c>
      <c r="G50" s="53">
        <f t="shared" si="12"/>
        <v>3360</v>
      </c>
      <c r="H50" s="61">
        <v>250</v>
      </c>
      <c r="I50" s="65">
        <f t="shared" si="13"/>
        <v>3000</v>
      </c>
      <c r="J50" s="80">
        <v>240</v>
      </c>
      <c r="K50" s="84">
        <f t="shared" si="14"/>
        <v>2880</v>
      </c>
      <c r="L50" s="92">
        <v>450</v>
      </c>
      <c r="M50" s="98">
        <f t="shared" si="15"/>
        <v>5400</v>
      </c>
      <c r="N50" s="468"/>
      <c r="O50" s="421">
        <f t="shared" si="16"/>
        <v>3360</v>
      </c>
      <c r="P50" s="430">
        <f t="shared" si="2"/>
        <v>3660</v>
      </c>
      <c r="Q50" s="431">
        <f t="shared" si="3"/>
        <v>3180</v>
      </c>
    </row>
    <row r="51" spans="1:1018" ht="45.75" thickBot="1">
      <c r="A51" s="487" t="s">
        <v>104</v>
      </c>
      <c r="B51" s="487" t="s">
        <v>50</v>
      </c>
      <c r="C51" s="487" t="s">
        <v>51</v>
      </c>
      <c r="D51" s="487"/>
      <c r="E51" s="487"/>
      <c r="F51" s="491"/>
      <c r="G51" s="384">
        <f>SUBTOTAL(9,G30:G50)</f>
        <v>384610</v>
      </c>
      <c r="H51" s="69" t="s">
        <v>104</v>
      </c>
      <c r="I51" s="65">
        <f>SUBTOTAL(9,I30:I50)</f>
        <v>387400</v>
      </c>
      <c r="J51" s="85" t="s">
        <v>104</v>
      </c>
      <c r="K51" s="84">
        <f>SUBTOTAL(9,K30:K50)</f>
        <v>473980</v>
      </c>
      <c r="L51" s="94" t="s">
        <v>104</v>
      </c>
      <c r="M51" s="98">
        <f>SUBTOTAL(9,M30:M50)</f>
        <v>685900</v>
      </c>
      <c r="N51" s="468"/>
      <c r="O51" s="76">
        <f>SUM(O30:O50)</f>
        <v>384610</v>
      </c>
      <c r="P51" s="76">
        <f t="shared" ref="P51:Q51" si="17">SUM(P30:P50)</f>
        <v>482972.5</v>
      </c>
      <c r="Q51" s="76">
        <f t="shared" si="17"/>
        <v>439255</v>
      </c>
      <c r="R51" s="79"/>
    </row>
    <row r="52" spans="1:1018" ht="27" thickBot="1">
      <c r="A52" s="492" t="s">
        <v>105</v>
      </c>
      <c r="B52" s="492"/>
      <c r="C52" s="492"/>
      <c r="D52" s="492"/>
      <c r="E52" s="492"/>
      <c r="F52" s="492"/>
      <c r="G52" s="493"/>
      <c r="H52" s="377"/>
      <c r="I52" s="362"/>
      <c r="J52" s="363"/>
      <c r="K52" s="363"/>
      <c r="L52" s="366"/>
      <c r="M52" s="364"/>
      <c r="N52" s="468"/>
      <c r="O52" s="432"/>
      <c r="P52" s="433"/>
      <c r="Q52" s="434"/>
    </row>
    <row r="53" spans="1:1018" ht="32.25" customHeight="1" thickBot="1">
      <c r="A53" s="448" t="s">
        <v>335</v>
      </c>
      <c r="B53" s="448"/>
      <c r="C53" s="448"/>
      <c r="D53" s="448"/>
      <c r="E53" s="448"/>
      <c r="F53" s="448"/>
      <c r="G53" s="449"/>
      <c r="H53" s="390"/>
      <c r="I53" s="311"/>
      <c r="J53" s="312"/>
      <c r="K53" s="312"/>
      <c r="L53" s="366"/>
      <c r="M53" s="364"/>
      <c r="N53" s="468"/>
      <c r="O53" s="421"/>
      <c r="P53" s="420"/>
      <c r="Q53" s="422"/>
    </row>
    <row r="54" spans="1:1018" ht="16.5" thickBot="1">
      <c r="A54" s="142" t="s">
        <v>2</v>
      </c>
      <c r="B54" s="18" t="s">
        <v>3</v>
      </c>
      <c r="C54" s="18" t="s">
        <v>4</v>
      </c>
      <c r="D54" s="18" t="s">
        <v>5</v>
      </c>
      <c r="E54" s="18" t="s">
        <v>364</v>
      </c>
      <c r="F54" s="215" t="s">
        <v>7</v>
      </c>
      <c r="G54" s="18" t="s">
        <v>8</v>
      </c>
      <c r="H54" s="160" t="s">
        <v>7</v>
      </c>
      <c r="I54" s="161" t="s">
        <v>8</v>
      </c>
      <c r="J54" s="162" t="s">
        <v>7</v>
      </c>
      <c r="K54" s="394" t="s">
        <v>8</v>
      </c>
      <c r="L54" s="164" t="s">
        <v>7</v>
      </c>
      <c r="M54" s="395" t="s">
        <v>8</v>
      </c>
      <c r="N54" s="468"/>
      <c r="O54" s="421"/>
      <c r="P54" s="420"/>
      <c r="Q54" s="422"/>
    </row>
    <row r="55" spans="1:1018" ht="409.5" customHeight="1">
      <c r="A55" s="368" t="s">
        <v>346</v>
      </c>
      <c r="B55" s="391" t="s">
        <v>107</v>
      </c>
      <c r="C55" s="392" t="s">
        <v>435</v>
      </c>
      <c r="D55" s="210" t="s">
        <v>108</v>
      </c>
      <c r="E55" s="210">
        <v>1000</v>
      </c>
      <c r="F55" s="199">
        <v>85</v>
      </c>
      <c r="G55" s="151">
        <f t="shared" ref="G55:G65" si="18">F55*E55</f>
        <v>85000</v>
      </c>
      <c r="H55" s="152">
        <v>75</v>
      </c>
      <c r="I55" s="153">
        <f t="shared" ref="I55:I65" si="19">H55*E55</f>
        <v>75000</v>
      </c>
      <c r="J55" s="154">
        <v>98</v>
      </c>
      <c r="K55" s="393">
        <f t="shared" ref="K55:K65" si="20">J55*E55</f>
        <v>98000</v>
      </c>
      <c r="L55" s="156">
        <v>65</v>
      </c>
      <c r="M55" s="157">
        <f>L55*E55</f>
        <v>65000</v>
      </c>
      <c r="N55" s="468"/>
      <c r="O55" s="421">
        <f>G55</f>
        <v>85000</v>
      </c>
      <c r="P55" s="420">
        <f t="shared" si="2"/>
        <v>80750</v>
      </c>
      <c r="Q55" s="422">
        <f t="shared" si="3"/>
        <v>80000</v>
      </c>
    </row>
    <row r="56" spans="1:1018" ht="409.5">
      <c r="A56" s="14" t="s">
        <v>106</v>
      </c>
      <c r="B56" s="17" t="s">
        <v>110</v>
      </c>
      <c r="C56" s="367" t="s">
        <v>436</v>
      </c>
      <c r="D56" s="17" t="s">
        <v>108</v>
      </c>
      <c r="E56" s="17">
        <v>1640</v>
      </c>
      <c r="F56" s="51">
        <v>75</v>
      </c>
      <c r="G56" s="53">
        <f t="shared" si="18"/>
        <v>123000</v>
      </c>
      <c r="H56" s="61">
        <v>90</v>
      </c>
      <c r="I56" s="65">
        <f t="shared" si="19"/>
        <v>147600</v>
      </c>
      <c r="J56" s="80">
        <v>126.9</v>
      </c>
      <c r="K56" s="84">
        <f t="shared" si="20"/>
        <v>208116</v>
      </c>
      <c r="L56" s="92">
        <v>75</v>
      </c>
      <c r="M56" s="98">
        <f t="shared" ref="M56:M65" si="21">L56*E56</f>
        <v>123000</v>
      </c>
      <c r="N56" s="468"/>
      <c r="O56" s="421">
        <f t="shared" ref="O56:O65" si="22">G56</f>
        <v>123000</v>
      </c>
      <c r="P56" s="420">
        <f t="shared" si="2"/>
        <v>150429</v>
      </c>
      <c r="Q56" s="422">
        <f t="shared" si="3"/>
        <v>135300</v>
      </c>
    </row>
    <row r="57" spans="1:1018" ht="243.75" customHeight="1">
      <c r="A57" s="14" t="s">
        <v>109</v>
      </c>
      <c r="B57" s="48" t="s">
        <v>112</v>
      </c>
      <c r="C57" s="367" t="s">
        <v>437</v>
      </c>
      <c r="D57" s="17" t="s">
        <v>108</v>
      </c>
      <c r="E57" s="17">
        <v>600</v>
      </c>
      <c r="F57" s="51">
        <v>65</v>
      </c>
      <c r="G57" s="53">
        <f t="shared" si="18"/>
        <v>39000</v>
      </c>
      <c r="H57" s="61">
        <v>65</v>
      </c>
      <c r="I57" s="65">
        <f t="shared" si="19"/>
        <v>39000</v>
      </c>
      <c r="J57" s="80">
        <v>85</v>
      </c>
      <c r="K57" s="84">
        <f t="shared" si="20"/>
        <v>51000</v>
      </c>
      <c r="L57" s="92">
        <v>55</v>
      </c>
      <c r="M57" s="98">
        <f t="shared" si="21"/>
        <v>33000</v>
      </c>
      <c r="N57" s="468"/>
      <c r="O57" s="421">
        <f t="shared" si="22"/>
        <v>39000</v>
      </c>
      <c r="P57" s="420">
        <f t="shared" si="2"/>
        <v>40500</v>
      </c>
      <c r="Q57" s="422">
        <f t="shared" si="3"/>
        <v>39000</v>
      </c>
    </row>
    <row r="58" spans="1:1018" ht="409.5">
      <c r="A58" s="14" t="s">
        <v>111</v>
      </c>
      <c r="B58" s="48" t="s">
        <v>114</v>
      </c>
      <c r="C58" s="367" t="s">
        <v>438</v>
      </c>
      <c r="D58" s="17" t="s">
        <v>108</v>
      </c>
      <c r="E58" s="17">
        <v>3000</v>
      </c>
      <c r="F58" s="51">
        <v>30</v>
      </c>
      <c r="G58" s="53">
        <f t="shared" si="18"/>
        <v>90000</v>
      </c>
      <c r="H58" s="61">
        <v>32.5</v>
      </c>
      <c r="I58" s="65">
        <f t="shared" si="19"/>
        <v>97500</v>
      </c>
      <c r="J58" s="80">
        <v>32</v>
      </c>
      <c r="K58" s="84">
        <f t="shared" si="20"/>
        <v>96000</v>
      </c>
      <c r="L58" s="92">
        <v>40</v>
      </c>
      <c r="M58" s="98">
        <f t="shared" si="21"/>
        <v>120000</v>
      </c>
      <c r="N58" s="468"/>
      <c r="O58" s="421">
        <f t="shared" si="22"/>
        <v>90000</v>
      </c>
      <c r="P58" s="420">
        <f t="shared" si="2"/>
        <v>100875</v>
      </c>
      <c r="Q58" s="422">
        <f t="shared" si="3"/>
        <v>96750</v>
      </c>
    </row>
    <row r="59" spans="1:1018" ht="409.5">
      <c r="A59" s="14" t="s">
        <v>347</v>
      </c>
      <c r="B59" s="48" t="s">
        <v>116</v>
      </c>
      <c r="C59" s="367" t="s">
        <v>439</v>
      </c>
      <c r="D59" s="17" t="s">
        <v>108</v>
      </c>
      <c r="E59" s="17">
        <v>3000</v>
      </c>
      <c r="F59" s="51">
        <v>35</v>
      </c>
      <c r="G59" s="53">
        <f t="shared" si="18"/>
        <v>105000</v>
      </c>
      <c r="H59" s="61">
        <v>35</v>
      </c>
      <c r="I59" s="65">
        <f t="shared" si="19"/>
        <v>105000</v>
      </c>
      <c r="J59" s="80">
        <v>36</v>
      </c>
      <c r="K59" s="84">
        <f t="shared" si="20"/>
        <v>108000</v>
      </c>
      <c r="L59" s="92">
        <v>50</v>
      </c>
      <c r="M59" s="98">
        <f t="shared" si="21"/>
        <v>150000</v>
      </c>
      <c r="N59" s="468"/>
      <c r="O59" s="421">
        <f t="shared" si="22"/>
        <v>105000</v>
      </c>
      <c r="P59" s="420">
        <f t="shared" si="2"/>
        <v>117000</v>
      </c>
      <c r="Q59" s="422">
        <f t="shared" si="3"/>
        <v>106500</v>
      </c>
    </row>
    <row r="60" spans="1:1018" ht="229.5" customHeight="1">
      <c r="A60" s="14" t="s">
        <v>113</v>
      </c>
      <c r="B60" s="48" t="s">
        <v>118</v>
      </c>
      <c r="C60" s="367" t="s">
        <v>440</v>
      </c>
      <c r="D60" s="17" t="s">
        <v>108</v>
      </c>
      <c r="E60" s="17">
        <v>400</v>
      </c>
      <c r="F60" s="51">
        <v>20</v>
      </c>
      <c r="G60" s="53">
        <f t="shared" si="18"/>
        <v>8000</v>
      </c>
      <c r="H60" s="61">
        <v>18</v>
      </c>
      <c r="I60" s="65">
        <f t="shared" si="19"/>
        <v>7200</v>
      </c>
      <c r="J60" s="80">
        <v>24</v>
      </c>
      <c r="K60" s="84">
        <f t="shared" si="20"/>
        <v>9600</v>
      </c>
      <c r="L60" s="92">
        <v>25</v>
      </c>
      <c r="M60" s="98">
        <f t="shared" si="21"/>
        <v>10000</v>
      </c>
      <c r="N60" s="468"/>
      <c r="O60" s="421">
        <f t="shared" si="22"/>
        <v>8000</v>
      </c>
      <c r="P60" s="420">
        <f t="shared" si="2"/>
        <v>8700</v>
      </c>
      <c r="Q60" s="422">
        <f t="shared" si="3"/>
        <v>8800</v>
      </c>
    </row>
    <row r="61" spans="1:1018" ht="30">
      <c r="A61" s="14" t="s">
        <v>115</v>
      </c>
      <c r="B61" s="17" t="s">
        <v>120</v>
      </c>
      <c r="C61" s="367" t="s">
        <v>121</v>
      </c>
      <c r="D61" s="17" t="s">
        <v>5</v>
      </c>
      <c r="E61" s="17">
        <v>500</v>
      </c>
      <c r="F61" s="51">
        <v>6</v>
      </c>
      <c r="G61" s="53">
        <f t="shared" si="18"/>
        <v>3000</v>
      </c>
      <c r="H61" s="61">
        <v>5</v>
      </c>
      <c r="I61" s="65">
        <f t="shared" si="19"/>
        <v>2500</v>
      </c>
      <c r="J61" s="80">
        <v>5</v>
      </c>
      <c r="K61" s="84">
        <f t="shared" si="20"/>
        <v>2500</v>
      </c>
      <c r="L61" s="92">
        <v>10</v>
      </c>
      <c r="M61" s="98">
        <f t="shared" si="21"/>
        <v>5000</v>
      </c>
      <c r="N61" s="468"/>
      <c r="O61" s="421">
        <f t="shared" si="22"/>
        <v>3000</v>
      </c>
      <c r="P61" s="420">
        <f t="shared" si="2"/>
        <v>3250</v>
      </c>
      <c r="Q61" s="422">
        <f t="shared" si="3"/>
        <v>2750</v>
      </c>
    </row>
    <row r="62" spans="1:1018" ht="85.5">
      <c r="A62" s="14" t="s">
        <v>117</v>
      </c>
      <c r="B62" s="40" t="s">
        <v>123</v>
      </c>
      <c r="C62" s="367" t="s">
        <v>434</v>
      </c>
      <c r="D62" s="17" t="s">
        <v>5</v>
      </c>
      <c r="E62" s="17">
        <v>200</v>
      </c>
      <c r="F62" s="51">
        <v>55</v>
      </c>
      <c r="G62" s="53">
        <f t="shared" si="18"/>
        <v>11000</v>
      </c>
      <c r="H62" s="61">
        <v>25</v>
      </c>
      <c r="I62" s="65">
        <f t="shared" si="19"/>
        <v>5000</v>
      </c>
      <c r="J62" s="88">
        <v>30</v>
      </c>
      <c r="K62" s="84">
        <f t="shared" si="20"/>
        <v>6000</v>
      </c>
      <c r="L62" s="92">
        <v>30</v>
      </c>
      <c r="M62" s="98">
        <f t="shared" si="21"/>
        <v>6000</v>
      </c>
      <c r="N62" s="468"/>
      <c r="O62" s="421">
        <f t="shared" si="22"/>
        <v>11000</v>
      </c>
      <c r="P62" s="420">
        <f t="shared" si="2"/>
        <v>7000</v>
      </c>
      <c r="Q62" s="422">
        <f t="shared" si="3"/>
        <v>6000</v>
      </c>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row>
    <row r="63" spans="1:1018" ht="135">
      <c r="A63" s="14" t="s">
        <v>119</v>
      </c>
      <c r="B63" s="48" t="s">
        <v>125</v>
      </c>
      <c r="C63" s="367" t="s">
        <v>126</v>
      </c>
      <c r="D63" s="17" t="s">
        <v>127</v>
      </c>
      <c r="E63" s="17">
        <v>100</v>
      </c>
      <c r="F63" s="51">
        <v>26</v>
      </c>
      <c r="G63" s="53">
        <f t="shared" si="18"/>
        <v>2600</v>
      </c>
      <c r="H63" s="61">
        <v>30</v>
      </c>
      <c r="I63" s="65">
        <f t="shared" si="19"/>
        <v>3000</v>
      </c>
      <c r="J63" s="80">
        <v>30.4</v>
      </c>
      <c r="K63" s="84">
        <f t="shared" si="20"/>
        <v>3040</v>
      </c>
      <c r="L63" s="92">
        <v>25</v>
      </c>
      <c r="M63" s="98">
        <f t="shared" si="21"/>
        <v>2500</v>
      </c>
      <c r="N63" s="468"/>
      <c r="O63" s="421">
        <f t="shared" si="22"/>
        <v>2600</v>
      </c>
      <c r="P63" s="420">
        <f t="shared" si="2"/>
        <v>2785</v>
      </c>
      <c r="Q63" s="422">
        <f t="shared" si="3"/>
        <v>2800</v>
      </c>
    </row>
    <row r="64" spans="1:1018" ht="150">
      <c r="A64" s="14" t="s">
        <v>122</v>
      </c>
      <c r="B64" s="47" t="s">
        <v>129</v>
      </c>
      <c r="C64" s="367" t="s">
        <v>130</v>
      </c>
      <c r="D64" s="17" t="s">
        <v>127</v>
      </c>
      <c r="E64" s="17">
        <v>30</v>
      </c>
      <c r="F64" s="51">
        <v>26</v>
      </c>
      <c r="G64" s="53">
        <f t="shared" si="18"/>
        <v>780</v>
      </c>
      <c r="H64" s="61">
        <v>20</v>
      </c>
      <c r="I64" s="65">
        <f t="shared" si="19"/>
        <v>600</v>
      </c>
      <c r="J64" s="80">
        <v>30.4</v>
      </c>
      <c r="K64" s="84">
        <f t="shared" si="20"/>
        <v>912</v>
      </c>
      <c r="L64" s="92">
        <v>25</v>
      </c>
      <c r="M64" s="98">
        <f t="shared" si="21"/>
        <v>750</v>
      </c>
      <c r="N64" s="468"/>
      <c r="O64" s="421">
        <f t="shared" si="22"/>
        <v>780</v>
      </c>
      <c r="P64" s="420">
        <f t="shared" si="2"/>
        <v>760.5</v>
      </c>
      <c r="Q64" s="422">
        <f t="shared" si="3"/>
        <v>765</v>
      </c>
    </row>
    <row r="65" spans="1:18" ht="135.75" thickBot="1">
      <c r="A65" s="34" t="s">
        <v>348</v>
      </c>
      <c r="B65" s="389" t="s">
        <v>132</v>
      </c>
      <c r="C65" s="388" t="s">
        <v>441</v>
      </c>
      <c r="D65" s="25" t="s">
        <v>108</v>
      </c>
      <c r="E65" s="25">
        <v>800</v>
      </c>
      <c r="F65" s="54">
        <v>16</v>
      </c>
      <c r="G65" s="53">
        <f t="shared" si="18"/>
        <v>12800</v>
      </c>
      <c r="H65" s="61">
        <v>18.5</v>
      </c>
      <c r="I65" s="65">
        <f t="shared" si="19"/>
        <v>14800</v>
      </c>
      <c r="J65" s="89">
        <v>25</v>
      </c>
      <c r="K65" s="84">
        <f t="shared" si="20"/>
        <v>20000</v>
      </c>
      <c r="L65" s="95">
        <v>40</v>
      </c>
      <c r="M65" s="98">
        <f t="shared" si="21"/>
        <v>32000</v>
      </c>
      <c r="N65" s="468"/>
      <c r="O65" s="421">
        <f t="shared" si="22"/>
        <v>12800</v>
      </c>
      <c r="P65" s="430">
        <f t="shared" si="2"/>
        <v>19900</v>
      </c>
      <c r="Q65" s="431">
        <f t="shared" si="3"/>
        <v>17400</v>
      </c>
    </row>
    <row r="66" spans="1:18" ht="72.75" customHeight="1" thickBot="1">
      <c r="A66" s="440" t="s">
        <v>133</v>
      </c>
      <c r="B66" s="441" t="s">
        <v>50</v>
      </c>
      <c r="C66" s="441" t="s">
        <v>51</v>
      </c>
      <c r="D66" s="441"/>
      <c r="E66" s="441"/>
      <c r="F66" s="442"/>
      <c r="G66" s="384">
        <f>SUBTOTAL(9,G55:G65)</f>
        <v>480180</v>
      </c>
      <c r="H66" s="69" t="s">
        <v>133</v>
      </c>
      <c r="I66" s="65">
        <f>SUBTOTAL(9,I55:I65)</f>
        <v>497200</v>
      </c>
      <c r="J66" s="85" t="s">
        <v>133</v>
      </c>
      <c r="K66" s="84">
        <f>SUBTOTAL(9,K55:K65)</f>
        <v>603168</v>
      </c>
      <c r="L66" s="94" t="s">
        <v>133</v>
      </c>
      <c r="M66" s="98">
        <f>SUBTOTAL(9,M55:M65)</f>
        <v>547250</v>
      </c>
      <c r="N66" s="468"/>
      <c r="O66" s="76">
        <f>SUM(O55:O65)</f>
        <v>480180</v>
      </c>
      <c r="P66" s="76">
        <f t="shared" ref="P66" si="23">SUM(P55:P65)</f>
        <v>531949.5</v>
      </c>
      <c r="Q66" s="76">
        <f>SUM(Q55:Q65)</f>
        <v>496065</v>
      </c>
    </row>
    <row r="67" spans="1:18" ht="29.25" customHeight="1" thickBot="1">
      <c r="A67" s="450" t="s">
        <v>336</v>
      </c>
      <c r="B67" s="451"/>
      <c r="C67" s="451"/>
      <c r="D67" s="451"/>
      <c r="E67" s="451"/>
      <c r="F67" s="451"/>
      <c r="G67" s="452"/>
      <c r="H67" s="390"/>
      <c r="I67" s="311"/>
      <c r="J67" s="312"/>
      <c r="K67" s="312"/>
      <c r="L67" s="364"/>
      <c r="M67" s="364"/>
      <c r="N67" s="468"/>
      <c r="O67" s="432"/>
      <c r="P67" s="433"/>
      <c r="Q67" s="434"/>
    </row>
    <row r="68" spans="1:18" ht="16.5" thickBot="1">
      <c r="A68" s="142" t="s">
        <v>2</v>
      </c>
      <c r="B68" s="18" t="s">
        <v>3</v>
      </c>
      <c r="C68" s="18" t="s">
        <v>4</v>
      </c>
      <c r="D68" s="18" t="s">
        <v>5</v>
      </c>
      <c r="E68" s="18" t="s">
        <v>364</v>
      </c>
      <c r="F68" s="215" t="s">
        <v>7</v>
      </c>
      <c r="G68" s="18" t="s">
        <v>8</v>
      </c>
      <c r="H68" s="160" t="s">
        <v>7</v>
      </c>
      <c r="I68" s="161" t="s">
        <v>8</v>
      </c>
      <c r="J68" s="162" t="s">
        <v>7</v>
      </c>
      <c r="K68" s="394" t="s">
        <v>8</v>
      </c>
      <c r="L68" s="164" t="s">
        <v>7</v>
      </c>
      <c r="M68" s="395" t="s">
        <v>8</v>
      </c>
      <c r="N68" s="468"/>
      <c r="O68" s="421"/>
      <c r="P68" s="420"/>
      <c r="Q68" s="422"/>
    </row>
    <row r="69" spans="1:18" ht="409.5" customHeight="1">
      <c r="A69" s="368" t="s">
        <v>124</v>
      </c>
      <c r="B69" s="391" t="s">
        <v>107</v>
      </c>
      <c r="C69" s="392" t="s">
        <v>430</v>
      </c>
      <c r="D69" s="210" t="s">
        <v>108</v>
      </c>
      <c r="E69" s="210">
        <v>380</v>
      </c>
      <c r="F69" s="199">
        <v>95</v>
      </c>
      <c r="G69" s="151">
        <f t="shared" ref="G69:G76" si="24">F69*E69</f>
        <v>36100</v>
      </c>
      <c r="H69" s="152">
        <v>90</v>
      </c>
      <c r="I69" s="153">
        <f t="shared" ref="I69:I76" si="25">H69*E69</f>
        <v>34200</v>
      </c>
      <c r="J69" s="154">
        <v>115.9</v>
      </c>
      <c r="K69" s="393">
        <f t="shared" ref="K69:K76" si="26">J69*E69</f>
        <v>44042</v>
      </c>
      <c r="L69" s="156">
        <v>90</v>
      </c>
      <c r="M69" s="157">
        <f>L69*E69</f>
        <v>34200</v>
      </c>
      <c r="N69" s="468"/>
      <c r="O69" s="421">
        <f>G69</f>
        <v>36100</v>
      </c>
      <c r="P69" s="420">
        <f t="shared" si="2"/>
        <v>37135.5</v>
      </c>
      <c r="Q69" s="422">
        <f t="shared" si="3"/>
        <v>35150</v>
      </c>
    </row>
    <row r="70" spans="1:18" ht="227.25" customHeight="1">
      <c r="A70" s="14" t="s">
        <v>128</v>
      </c>
      <c r="B70" s="48" t="s">
        <v>112</v>
      </c>
      <c r="C70" s="367" t="s">
        <v>431</v>
      </c>
      <c r="D70" s="17" t="s">
        <v>108</v>
      </c>
      <c r="E70" s="17">
        <v>500</v>
      </c>
      <c r="F70" s="51">
        <v>75</v>
      </c>
      <c r="G70" s="53">
        <f t="shared" si="24"/>
        <v>37500</v>
      </c>
      <c r="H70" s="61">
        <v>65</v>
      </c>
      <c r="I70" s="65">
        <f t="shared" si="25"/>
        <v>32500</v>
      </c>
      <c r="J70" s="80">
        <v>90</v>
      </c>
      <c r="K70" s="84">
        <f t="shared" si="26"/>
        <v>45000</v>
      </c>
      <c r="L70" s="92">
        <v>60</v>
      </c>
      <c r="M70" s="98">
        <f t="shared" ref="M70:M76" si="27">L70*E70</f>
        <v>30000</v>
      </c>
      <c r="N70" s="468"/>
      <c r="O70" s="421">
        <f t="shared" ref="O70:O76" si="28">G70</f>
        <v>37500</v>
      </c>
      <c r="P70" s="420">
        <f t="shared" ref="P70:P132" si="29">AVERAGE(K70,I70,G70,M70)</f>
        <v>36250</v>
      </c>
      <c r="Q70" s="422">
        <f t="shared" ref="Q70:Q132" si="30">MEDIAN(K70,I70,G70,M70)</f>
        <v>35000</v>
      </c>
    </row>
    <row r="71" spans="1:18" ht="409.5">
      <c r="A71" s="14" t="s">
        <v>131</v>
      </c>
      <c r="B71" s="48" t="s">
        <v>136</v>
      </c>
      <c r="C71" s="367" t="s">
        <v>432</v>
      </c>
      <c r="D71" s="17" t="s">
        <v>108</v>
      </c>
      <c r="E71" s="17">
        <v>800</v>
      </c>
      <c r="F71" s="51">
        <v>35</v>
      </c>
      <c r="G71" s="53">
        <f t="shared" si="24"/>
        <v>28000</v>
      </c>
      <c r="H71" s="61">
        <v>40</v>
      </c>
      <c r="I71" s="65">
        <f t="shared" si="25"/>
        <v>32000</v>
      </c>
      <c r="J71" s="80">
        <v>41</v>
      </c>
      <c r="K71" s="84">
        <f t="shared" si="26"/>
        <v>32800</v>
      </c>
      <c r="L71" s="92">
        <v>55</v>
      </c>
      <c r="M71" s="98">
        <f t="shared" si="27"/>
        <v>44000</v>
      </c>
      <c r="N71" s="468"/>
      <c r="O71" s="421">
        <f t="shared" si="28"/>
        <v>28000</v>
      </c>
      <c r="P71" s="420">
        <f t="shared" si="29"/>
        <v>34200</v>
      </c>
      <c r="Q71" s="422">
        <f t="shared" si="30"/>
        <v>32400</v>
      </c>
    </row>
    <row r="72" spans="1:18" ht="222" customHeight="1">
      <c r="A72" s="14" t="s">
        <v>349</v>
      </c>
      <c r="B72" s="48" t="s">
        <v>118</v>
      </c>
      <c r="C72" s="367" t="s">
        <v>433</v>
      </c>
      <c r="D72" s="17" t="s">
        <v>108</v>
      </c>
      <c r="E72" s="17">
        <v>150</v>
      </c>
      <c r="F72" s="51">
        <v>30</v>
      </c>
      <c r="G72" s="53">
        <f t="shared" si="24"/>
        <v>4500</v>
      </c>
      <c r="H72" s="61">
        <v>25</v>
      </c>
      <c r="I72" s="65">
        <f t="shared" si="25"/>
        <v>3750</v>
      </c>
      <c r="J72" s="80">
        <v>30</v>
      </c>
      <c r="K72" s="84">
        <f t="shared" si="26"/>
        <v>4500</v>
      </c>
      <c r="L72" s="92">
        <v>40</v>
      </c>
      <c r="M72" s="98">
        <f t="shared" si="27"/>
        <v>6000</v>
      </c>
      <c r="N72" s="468"/>
      <c r="O72" s="421">
        <f t="shared" si="28"/>
        <v>4500</v>
      </c>
      <c r="P72" s="420">
        <f t="shared" si="29"/>
        <v>4687.5</v>
      </c>
      <c r="Q72" s="422">
        <f t="shared" si="30"/>
        <v>4500</v>
      </c>
    </row>
    <row r="73" spans="1:18" ht="30">
      <c r="A73" s="14" t="s">
        <v>134</v>
      </c>
      <c r="B73" s="17" t="s">
        <v>120</v>
      </c>
      <c r="C73" s="367" t="s">
        <v>121</v>
      </c>
      <c r="D73" s="17" t="s">
        <v>5</v>
      </c>
      <c r="E73" s="17">
        <v>160</v>
      </c>
      <c r="F73" s="51">
        <v>6</v>
      </c>
      <c r="G73" s="53">
        <f t="shared" si="24"/>
        <v>960</v>
      </c>
      <c r="H73" s="61">
        <v>6</v>
      </c>
      <c r="I73" s="65">
        <f t="shared" si="25"/>
        <v>960</v>
      </c>
      <c r="J73" s="80">
        <v>6</v>
      </c>
      <c r="K73" s="84">
        <f t="shared" si="26"/>
        <v>960</v>
      </c>
      <c r="L73" s="92">
        <v>20</v>
      </c>
      <c r="M73" s="98">
        <f t="shared" si="27"/>
        <v>3200</v>
      </c>
      <c r="N73" s="468"/>
      <c r="O73" s="421">
        <f t="shared" si="28"/>
        <v>960</v>
      </c>
      <c r="P73" s="420">
        <f t="shared" si="29"/>
        <v>1520</v>
      </c>
      <c r="Q73" s="422">
        <f t="shared" si="30"/>
        <v>960</v>
      </c>
    </row>
    <row r="74" spans="1:18" ht="102.75">
      <c r="A74" s="14" t="s">
        <v>350</v>
      </c>
      <c r="B74" s="40" t="s">
        <v>123</v>
      </c>
      <c r="C74" s="367" t="s">
        <v>509</v>
      </c>
      <c r="D74" s="17" t="s">
        <v>5</v>
      </c>
      <c r="E74" s="17">
        <v>40</v>
      </c>
      <c r="F74" s="51">
        <v>65</v>
      </c>
      <c r="G74" s="53">
        <f t="shared" si="24"/>
        <v>2600</v>
      </c>
      <c r="H74" s="61">
        <v>30</v>
      </c>
      <c r="I74" s="65">
        <f t="shared" si="25"/>
        <v>1200</v>
      </c>
      <c r="J74" s="88">
        <v>35</v>
      </c>
      <c r="K74" s="84">
        <f t="shared" si="26"/>
        <v>1400</v>
      </c>
      <c r="L74" s="92">
        <v>45</v>
      </c>
      <c r="M74" s="98">
        <f t="shared" si="27"/>
        <v>1800</v>
      </c>
      <c r="N74" s="468"/>
      <c r="O74" s="421">
        <f t="shared" si="28"/>
        <v>2600</v>
      </c>
      <c r="P74" s="420">
        <f t="shared" si="29"/>
        <v>1750</v>
      </c>
      <c r="Q74" s="422">
        <f t="shared" si="30"/>
        <v>1600</v>
      </c>
    </row>
    <row r="75" spans="1:18" ht="135">
      <c r="A75" s="14" t="s">
        <v>135</v>
      </c>
      <c r="B75" s="48" t="s">
        <v>125</v>
      </c>
      <c r="C75" s="367" t="s">
        <v>126</v>
      </c>
      <c r="D75" s="17" t="s">
        <v>127</v>
      </c>
      <c r="E75" s="17">
        <v>30</v>
      </c>
      <c r="F75" s="51">
        <v>30</v>
      </c>
      <c r="G75" s="53">
        <f t="shared" si="24"/>
        <v>900</v>
      </c>
      <c r="H75" s="61">
        <v>35</v>
      </c>
      <c r="I75" s="65">
        <f t="shared" si="25"/>
        <v>1050</v>
      </c>
      <c r="J75" s="80">
        <v>32.5</v>
      </c>
      <c r="K75" s="84">
        <f t="shared" si="26"/>
        <v>975</v>
      </c>
      <c r="L75" s="92">
        <v>30</v>
      </c>
      <c r="M75" s="98">
        <f t="shared" si="27"/>
        <v>900</v>
      </c>
      <c r="N75" s="468"/>
      <c r="O75" s="421">
        <f t="shared" si="28"/>
        <v>900</v>
      </c>
      <c r="P75" s="420">
        <f t="shared" si="29"/>
        <v>956.25</v>
      </c>
      <c r="Q75" s="422">
        <f t="shared" si="30"/>
        <v>937.5</v>
      </c>
    </row>
    <row r="76" spans="1:18" ht="150.75" thickBot="1">
      <c r="A76" s="34" t="s">
        <v>351</v>
      </c>
      <c r="B76" s="389" t="s">
        <v>129</v>
      </c>
      <c r="C76" s="388" t="s">
        <v>130</v>
      </c>
      <c r="D76" s="257" t="s">
        <v>127</v>
      </c>
      <c r="E76" s="257">
        <v>20</v>
      </c>
      <c r="F76" s="171">
        <v>30</v>
      </c>
      <c r="G76" s="53">
        <f t="shared" si="24"/>
        <v>600</v>
      </c>
      <c r="H76" s="61">
        <v>25</v>
      </c>
      <c r="I76" s="65">
        <f t="shared" si="25"/>
        <v>500</v>
      </c>
      <c r="J76" s="80">
        <v>32.5</v>
      </c>
      <c r="K76" s="84">
        <f t="shared" si="26"/>
        <v>650</v>
      </c>
      <c r="L76" s="92">
        <v>30</v>
      </c>
      <c r="M76" s="98">
        <f t="shared" si="27"/>
        <v>600</v>
      </c>
      <c r="N76" s="468"/>
      <c r="O76" s="421">
        <f t="shared" si="28"/>
        <v>600</v>
      </c>
      <c r="P76" s="420">
        <f t="shared" si="29"/>
        <v>587.5</v>
      </c>
      <c r="Q76" s="422">
        <f t="shared" si="30"/>
        <v>600</v>
      </c>
    </row>
    <row r="77" spans="1:18" ht="75.75" thickBot="1">
      <c r="A77" s="453" t="s">
        <v>137</v>
      </c>
      <c r="B77" s="454" t="s">
        <v>50</v>
      </c>
      <c r="C77" s="454" t="s">
        <v>51</v>
      </c>
      <c r="D77" s="454"/>
      <c r="E77" s="454"/>
      <c r="F77" s="455"/>
      <c r="G77" s="384">
        <f>SUBTOTAL(9,G69:G76)</f>
        <v>111160</v>
      </c>
      <c r="H77" s="67" t="s">
        <v>390</v>
      </c>
      <c r="I77" s="59">
        <f t="shared" ref="I77" si="31">SUBTOTAL(9,I69:I76)</f>
        <v>106160</v>
      </c>
      <c r="J77" s="86" t="s">
        <v>390</v>
      </c>
      <c r="K77" s="90">
        <f>SUBTOTAL(9,K69:K76)</f>
        <v>130327</v>
      </c>
      <c r="L77" s="94" t="s">
        <v>390</v>
      </c>
      <c r="M77" s="59">
        <f>SUBTOTAL(9,M69:M76)</f>
        <v>120700</v>
      </c>
      <c r="N77" s="468"/>
      <c r="O77" s="429">
        <f>SUM(O69:O76)</f>
        <v>111160</v>
      </c>
      <c r="P77" s="430">
        <f t="shared" ref="P77:Q77" si="32">SUM(P69:P76)</f>
        <v>117086.75</v>
      </c>
      <c r="Q77" s="431">
        <f t="shared" si="32"/>
        <v>111147.5</v>
      </c>
    </row>
    <row r="78" spans="1:18" ht="57.75" customHeight="1" thickBot="1">
      <c r="A78" s="456" t="s">
        <v>398</v>
      </c>
      <c r="B78" s="457" t="s">
        <v>50</v>
      </c>
      <c r="C78" s="457" t="s">
        <v>51</v>
      </c>
      <c r="D78" s="457"/>
      <c r="E78" s="457"/>
      <c r="F78" s="458"/>
      <c r="G78" s="68">
        <f>G77+G66</f>
        <v>591340</v>
      </c>
      <c r="H78" s="206" t="s">
        <v>398</v>
      </c>
      <c r="I78" s="173">
        <f>I77+I66</f>
        <v>603360</v>
      </c>
      <c r="J78" s="207" t="s">
        <v>398</v>
      </c>
      <c r="K78" s="399">
        <f>K77+K66</f>
        <v>733495</v>
      </c>
      <c r="L78" s="208" t="s">
        <v>398</v>
      </c>
      <c r="M78" s="220">
        <f>M77+M66</f>
        <v>667950</v>
      </c>
      <c r="N78" s="468"/>
      <c r="O78" s="76">
        <f>O66+O77</f>
        <v>591340</v>
      </c>
      <c r="P78" s="76">
        <f t="shared" ref="P78:Q78" si="33">P66+P77</f>
        <v>649036.25</v>
      </c>
      <c r="Q78" s="76">
        <f t="shared" si="33"/>
        <v>607212.5</v>
      </c>
      <c r="R78" s="79"/>
    </row>
    <row r="79" spans="1:18" ht="27" thickBot="1">
      <c r="A79" s="464" t="s">
        <v>138</v>
      </c>
      <c r="B79" s="465"/>
      <c r="C79" s="465"/>
      <c r="D79" s="465"/>
      <c r="E79" s="465"/>
      <c r="F79" s="465"/>
      <c r="G79" s="466"/>
      <c r="H79" s="400"/>
      <c r="I79" s="288"/>
      <c r="J79" s="289"/>
      <c r="K79" s="289"/>
      <c r="L79" s="291"/>
      <c r="M79" s="381"/>
      <c r="N79" s="468"/>
      <c r="O79" s="432"/>
      <c r="P79" s="433"/>
      <c r="Q79" s="434"/>
    </row>
    <row r="80" spans="1:18" ht="16.5" thickBot="1">
      <c r="A80" s="142" t="s">
        <v>2</v>
      </c>
      <c r="B80" s="18" t="s">
        <v>3</v>
      </c>
      <c r="C80" s="18" t="s">
        <v>4</v>
      </c>
      <c r="D80" s="18" t="s">
        <v>5</v>
      </c>
      <c r="E80" s="18" t="s">
        <v>364</v>
      </c>
      <c r="F80" s="274" t="s">
        <v>7</v>
      </c>
      <c r="G80" s="275" t="s">
        <v>8</v>
      </c>
      <c r="H80" s="160" t="s">
        <v>7</v>
      </c>
      <c r="I80" s="161" t="s">
        <v>8</v>
      </c>
      <c r="J80" s="202" t="s">
        <v>7</v>
      </c>
      <c r="K80" s="397" t="s">
        <v>8</v>
      </c>
      <c r="L80" s="204" t="s">
        <v>7</v>
      </c>
      <c r="M80" s="398" t="s">
        <v>8</v>
      </c>
      <c r="N80" s="468"/>
      <c r="O80" s="421"/>
      <c r="P80" s="420"/>
      <c r="Q80" s="422"/>
    </row>
    <row r="81" spans="1:1019" ht="75">
      <c r="A81" s="368" t="s">
        <v>139</v>
      </c>
      <c r="B81" s="26" t="s">
        <v>337</v>
      </c>
      <c r="C81" s="392" t="s">
        <v>140</v>
      </c>
      <c r="D81" s="396" t="s">
        <v>141</v>
      </c>
      <c r="E81" s="210">
        <v>250</v>
      </c>
      <c r="F81" s="199">
        <v>65</v>
      </c>
      <c r="G81" s="151">
        <f t="shared" ref="G81:G96" si="34">F81*E81</f>
        <v>16250</v>
      </c>
      <c r="H81" s="152">
        <v>90</v>
      </c>
      <c r="I81" s="153">
        <f t="shared" ref="I81:I96" si="35">H81*E81</f>
        <v>22500</v>
      </c>
      <c r="J81" s="154">
        <v>116</v>
      </c>
      <c r="K81" s="393">
        <f t="shared" ref="K81:K96" si="36">J81*E81</f>
        <v>29000</v>
      </c>
      <c r="L81" s="156">
        <v>450</v>
      </c>
      <c r="M81" s="157">
        <f>L81*E81</f>
        <v>112500</v>
      </c>
      <c r="N81" s="468"/>
      <c r="O81" s="421">
        <f>G81</f>
        <v>16250</v>
      </c>
      <c r="P81" s="420">
        <f t="shared" si="29"/>
        <v>45062.5</v>
      </c>
      <c r="Q81" s="422">
        <f t="shared" si="30"/>
        <v>25750</v>
      </c>
    </row>
    <row r="82" spans="1:1019" ht="75">
      <c r="A82" s="14" t="s">
        <v>352</v>
      </c>
      <c r="B82" s="20" t="s">
        <v>338</v>
      </c>
      <c r="C82" s="367" t="s">
        <v>143</v>
      </c>
      <c r="D82" s="27" t="s">
        <v>144</v>
      </c>
      <c r="E82" s="17">
        <v>73</v>
      </c>
      <c r="F82" s="51">
        <v>60</v>
      </c>
      <c r="G82" s="53">
        <f t="shared" si="34"/>
        <v>4380</v>
      </c>
      <c r="H82" s="61">
        <v>100</v>
      </c>
      <c r="I82" s="65">
        <f t="shared" si="35"/>
        <v>7300</v>
      </c>
      <c r="J82" s="80">
        <v>49</v>
      </c>
      <c r="K82" s="84">
        <f t="shared" si="36"/>
        <v>3577</v>
      </c>
      <c r="L82" s="92">
        <v>5000</v>
      </c>
      <c r="M82" s="98">
        <f t="shared" ref="M82:M96" si="37">L82*E82</f>
        <v>365000</v>
      </c>
      <c r="N82" s="468"/>
      <c r="O82" s="421">
        <f t="shared" ref="O82:O96" si="38">G82</f>
        <v>4380</v>
      </c>
      <c r="P82" s="420">
        <f t="shared" si="29"/>
        <v>95064.25</v>
      </c>
      <c r="Q82" s="422">
        <f t="shared" si="30"/>
        <v>5840</v>
      </c>
    </row>
    <row r="83" spans="1:1019" ht="75">
      <c r="A83" s="14" t="s">
        <v>142</v>
      </c>
      <c r="B83" s="15" t="s">
        <v>146</v>
      </c>
      <c r="C83" s="367" t="s">
        <v>147</v>
      </c>
      <c r="D83" s="16" t="s">
        <v>148</v>
      </c>
      <c r="E83" s="29">
        <v>50</v>
      </c>
      <c r="F83" s="51">
        <v>65</v>
      </c>
      <c r="G83" s="53">
        <f t="shared" si="34"/>
        <v>3250</v>
      </c>
      <c r="H83" s="61">
        <v>100</v>
      </c>
      <c r="I83" s="65">
        <f t="shared" si="35"/>
        <v>5000</v>
      </c>
      <c r="J83" s="80">
        <v>49</v>
      </c>
      <c r="K83" s="84">
        <f t="shared" si="36"/>
        <v>2450</v>
      </c>
      <c r="L83" s="92">
        <v>350</v>
      </c>
      <c r="M83" s="98">
        <f t="shared" si="37"/>
        <v>17500</v>
      </c>
      <c r="N83" s="468"/>
      <c r="O83" s="421">
        <f t="shared" si="38"/>
        <v>3250</v>
      </c>
      <c r="P83" s="420">
        <f t="shared" si="29"/>
        <v>7050</v>
      </c>
      <c r="Q83" s="422">
        <f t="shared" si="30"/>
        <v>4125</v>
      </c>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c r="AMA83" s="2"/>
      <c r="AMB83" s="2"/>
      <c r="AMC83" s="2"/>
      <c r="AMD83" s="2"/>
      <c r="AME83" s="2"/>
    </row>
    <row r="84" spans="1:1019" ht="105">
      <c r="A84" s="14" t="s">
        <v>145</v>
      </c>
      <c r="B84" s="20" t="s">
        <v>150</v>
      </c>
      <c r="C84" s="367" t="s">
        <v>151</v>
      </c>
      <c r="D84" s="28" t="s">
        <v>5</v>
      </c>
      <c r="E84" s="17">
        <v>1610</v>
      </c>
      <c r="F84" s="51">
        <v>8</v>
      </c>
      <c r="G84" s="53">
        <f t="shared" si="34"/>
        <v>12880</v>
      </c>
      <c r="H84" s="61">
        <v>12</v>
      </c>
      <c r="I84" s="65">
        <f t="shared" si="35"/>
        <v>19320</v>
      </c>
      <c r="J84" s="80">
        <v>5.32</v>
      </c>
      <c r="K84" s="84">
        <f t="shared" si="36"/>
        <v>8565.2000000000007</v>
      </c>
      <c r="L84" s="92">
        <v>10</v>
      </c>
      <c r="M84" s="98">
        <f t="shared" si="37"/>
        <v>16100</v>
      </c>
      <c r="N84" s="468"/>
      <c r="O84" s="421">
        <f t="shared" si="38"/>
        <v>12880</v>
      </c>
      <c r="P84" s="420">
        <f t="shared" si="29"/>
        <v>14216.3</v>
      </c>
      <c r="Q84" s="422">
        <f t="shared" si="30"/>
        <v>14490</v>
      </c>
    </row>
    <row r="85" spans="1:1019" ht="119.25" customHeight="1">
      <c r="A85" s="14" t="s">
        <v>149</v>
      </c>
      <c r="B85" s="20" t="s">
        <v>153</v>
      </c>
      <c r="C85" s="367" t="s">
        <v>154</v>
      </c>
      <c r="D85" s="28" t="s">
        <v>5</v>
      </c>
      <c r="E85" s="17">
        <v>6000</v>
      </c>
      <c r="F85" s="51">
        <v>12</v>
      </c>
      <c r="G85" s="53">
        <f t="shared" si="34"/>
        <v>72000</v>
      </c>
      <c r="H85" s="61">
        <v>18</v>
      </c>
      <c r="I85" s="65">
        <f t="shared" si="35"/>
        <v>108000</v>
      </c>
      <c r="J85" s="80">
        <v>9.52</v>
      </c>
      <c r="K85" s="84">
        <f t="shared" si="36"/>
        <v>57120</v>
      </c>
      <c r="L85" s="92">
        <v>15</v>
      </c>
      <c r="M85" s="98">
        <f t="shared" si="37"/>
        <v>90000</v>
      </c>
      <c r="N85" s="468"/>
      <c r="O85" s="421">
        <f t="shared" si="38"/>
        <v>72000</v>
      </c>
      <c r="P85" s="420">
        <f t="shared" si="29"/>
        <v>81780</v>
      </c>
      <c r="Q85" s="422">
        <f t="shared" si="30"/>
        <v>81000</v>
      </c>
    </row>
    <row r="86" spans="1:1019" ht="60">
      <c r="A86" s="14" t="s">
        <v>152</v>
      </c>
      <c r="B86" s="20" t="s">
        <v>156</v>
      </c>
      <c r="C86" s="367" t="s">
        <v>318</v>
      </c>
      <c r="D86" s="28" t="s">
        <v>5</v>
      </c>
      <c r="E86" s="17">
        <v>400</v>
      </c>
      <c r="F86" s="51">
        <v>14</v>
      </c>
      <c r="G86" s="53">
        <f t="shared" si="34"/>
        <v>5600</v>
      </c>
      <c r="H86" s="61">
        <v>4.5</v>
      </c>
      <c r="I86" s="65">
        <f t="shared" si="35"/>
        <v>1800</v>
      </c>
      <c r="J86" s="80">
        <v>12.46</v>
      </c>
      <c r="K86" s="84">
        <f t="shared" si="36"/>
        <v>4984</v>
      </c>
      <c r="L86" s="92">
        <v>5</v>
      </c>
      <c r="M86" s="98">
        <f t="shared" si="37"/>
        <v>2000</v>
      </c>
      <c r="N86" s="468"/>
      <c r="O86" s="421">
        <f t="shared" si="38"/>
        <v>5600</v>
      </c>
      <c r="P86" s="420">
        <f t="shared" si="29"/>
        <v>3596</v>
      </c>
      <c r="Q86" s="422">
        <f t="shared" si="30"/>
        <v>3492</v>
      </c>
    </row>
    <row r="87" spans="1:1019" ht="30">
      <c r="A87" s="14" t="s">
        <v>353</v>
      </c>
      <c r="B87" s="20" t="s">
        <v>158</v>
      </c>
      <c r="C87" s="367" t="s">
        <v>159</v>
      </c>
      <c r="D87" s="28" t="s">
        <v>5</v>
      </c>
      <c r="E87" s="17">
        <v>2000</v>
      </c>
      <c r="F87" s="51">
        <v>3</v>
      </c>
      <c r="G87" s="53">
        <f t="shared" si="34"/>
        <v>6000</v>
      </c>
      <c r="H87" s="61">
        <v>2</v>
      </c>
      <c r="I87" s="65">
        <f t="shared" si="35"/>
        <v>4000</v>
      </c>
      <c r="J87" s="80">
        <v>3.4</v>
      </c>
      <c r="K87" s="84">
        <f t="shared" si="36"/>
        <v>6800</v>
      </c>
      <c r="L87" s="92">
        <v>2</v>
      </c>
      <c r="M87" s="98">
        <f t="shared" si="37"/>
        <v>4000</v>
      </c>
      <c r="N87" s="468"/>
      <c r="O87" s="421">
        <f t="shared" si="38"/>
        <v>6000</v>
      </c>
      <c r="P87" s="420">
        <f t="shared" si="29"/>
        <v>5200</v>
      </c>
      <c r="Q87" s="422">
        <f t="shared" si="30"/>
        <v>5000</v>
      </c>
    </row>
    <row r="88" spans="1:1019" ht="130.5" customHeight="1">
      <c r="A88" s="14" t="s">
        <v>155</v>
      </c>
      <c r="B88" s="20" t="s">
        <v>321</v>
      </c>
      <c r="C88" s="367" t="s">
        <v>320</v>
      </c>
      <c r="D88" s="28" t="s">
        <v>5</v>
      </c>
      <c r="E88" s="17">
        <v>5500</v>
      </c>
      <c r="F88" s="51">
        <v>6.5</v>
      </c>
      <c r="G88" s="53">
        <f t="shared" si="34"/>
        <v>35750</v>
      </c>
      <c r="H88" s="61">
        <v>3.5</v>
      </c>
      <c r="I88" s="65">
        <f t="shared" si="35"/>
        <v>19250</v>
      </c>
      <c r="J88" s="80">
        <v>6.86</v>
      </c>
      <c r="K88" s="84">
        <f t="shared" si="36"/>
        <v>37730</v>
      </c>
      <c r="L88" s="92">
        <v>4</v>
      </c>
      <c r="M88" s="98">
        <f t="shared" si="37"/>
        <v>22000</v>
      </c>
      <c r="N88" s="468"/>
      <c r="O88" s="421">
        <f t="shared" si="38"/>
        <v>35750</v>
      </c>
      <c r="P88" s="420">
        <f t="shared" si="29"/>
        <v>28682.5</v>
      </c>
      <c r="Q88" s="422">
        <f t="shared" si="30"/>
        <v>28875</v>
      </c>
    </row>
    <row r="89" spans="1:1019" ht="45">
      <c r="A89" s="14" t="s">
        <v>157</v>
      </c>
      <c r="B89" s="48" t="s">
        <v>162</v>
      </c>
      <c r="C89" s="367" t="s">
        <v>442</v>
      </c>
      <c r="D89" s="28" t="s">
        <v>5</v>
      </c>
      <c r="E89" s="17">
        <v>7800</v>
      </c>
      <c r="F89" s="51">
        <v>7.5</v>
      </c>
      <c r="G89" s="53">
        <f t="shared" si="34"/>
        <v>58500</v>
      </c>
      <c r="H89" s="61">
        <v>12</v>
      </c>
      <c r="I89" s="65">
        <f t="shared" si="35"/>
        <v>93600</v>
      </c>
      <c r="J89" s="80">
        <v>7.56</v>
      </c>
      <c r="K89" s="84">
        <f t="shared" si="36"/>
        <v>58968</v>
      </c>
      <c r="L89" s="92">
        <v>15</v>
      </c>
      <c r="M89" s="98">
        <f t="shared" si="37"/>
        <v>117000</v>
      </c>
      <c r="N89" s="468"/>
      <c r="O89" s="421">
        <f t="shared" si="38"/>
        <v>58500</v>
      </c>
      <c r="P89" s="420">
        <f t="shared" si="29"/>
        <v>82017</v>
      </c>
      <c r="Q89" s="422">
        <f t="shared" si="30"/>
        <v>76284</v>
      </c>
    </row>
    <row r="90" spans="1:1019" ht="90">
      <c r="A90" s="14" t="s">
        <v>160</v>
      </c>
      <c r="B90" s="15" t="s">
        <v>319</v>
      </c>
      <c r="C90" s="367" t="s">
        <v>443</v>
      </c>
      <c r="D90" s="28" t="s">
        <v>5</v>
      </c>
      <c r="E90" s="17">
        <v>210</v>
      </c>
      <c r="F90" s="51">
        <v>40</v>
      </c>
      <c r="G90" s="53">
        <f t="shared" si="34"/>
        <v>8400</v>
      </c>
      <c r="H90" s="61">
        <v>75</v>
      </c>
      <c r="I90" s="65">
        <f t="shared" si="35"/>
        <v>15750</v>
      </c>
      <c r="J90" s="80">
        <v>89.6</v>
      </c>
      <c r="K90" s="84">
        <f t="shared" si="36"/>
        <v>18816</v>
      </c>
      <c r="L90" s="92">
        <v>80</v>
      </c>
      <c r="M90" s="98">
        <f t="shared" si="37"/>
        <v>16800</v>
      </c>
      <c r="N90" s="468"/>
      <c r="O90" s="421">
        <f t="shared" si="38"/>
        <v>8400</v>
      </c>
      <c r="P90" s="420">
        <f t="shared" si="29"/>
        <v>14941.5</v>
      </c>
      <c r="Q90" s="422">
        <f t="shared" si="30"/>
        <v>16275</v>
      </c>
    </row>
    <row r="91" spans="1:1019" ht="75">
      <c r="A91" s="14" t="s">
        <v>354</v>
      </c>
      <c r="B91" s="48" t="s">
        <v>165</v>
      </c>
      <c r="C91" s="367" t="s">
        <v>444</v>
      </c>
      <c r="D91" s="29" t="s">
        <v>5</v>
      </c>
      <c r="E91" s="17">
        <v>1000</v>
      </c>
      <c r="F91" s="51">
        <v>7.8</v>
      </c>
      <c r="G91" s="53">
        <f t="shared" si="34"/>
        <v>7800</v>
      </c>
      <c r="H91" s="61">
        <v>3.5</v>
      </c>
      <c r="I91" s="65">
        <f t="shared" si="35"/>
        <v>3500</v>
      </c>
      <c r="J91" s="80">
        <v>3.35</v>
      </c>
      <c r="K91" s="84">
        <f t="shared" si="36"/>
        <v>3350</v>
      </c>
      <c r="L91" s="92">
        <v>10</v>
      </c>
      <c r="M91" s="98">
        <f t="shared" si="37"/>
        <v>10000</v>
      </c>
      <c r="N91" s="468"/>
      <c r="O91" s="421">
        <f t="shared" si="38"/>
        <v>7800</v>
      </c>
      <c r="P91" s="420">
        <f t="shared" si="29"/>
        <v>6162.5</v>
      </c>
      <c r="Q91" s="422">
        <f t="shared" si="30"/>
        <v>5650</v>
      </c>
    </row>
    <row r="92" spans="1:1019" ht="105">
      <c r="A92" s="14" t="s">
        <v>161</v>
      </c>
      <c r="B92" s="15" t="s">
        <v>167</v>
      </c>
      <c r="C92" s="367" t="s">
        <v>168</v>
      </c>
      <c r="D92" s="16" t="s">
        <v>5</v>
      </c>
      <c r="E92" s="29">
        <v>6200</v>
      </c>
      <c r="F92" s="51">
        <v>5</v>
      </c>
      <c r="G92" s="53">
        <f t="shared" si="34"/>
        <v>31000</v>
      </c>
      <c r="H92" s="61">
        <v>4.5</v>
      </c>
      <c r="I92" s="65">
        <f t="shared" si="35"/>
        <v>27900</v>
      </c>
      <c r="J92" s="80">
        <v>3.08</v>
      </c>
      <c r="K92" s="84">
        <f t="shared" si="36"/>
        <v>19096</v>
      </c>
      <c r="L92" s="92">
        <v>5</v>
      </c>
      <c r="M92" s="98">
        <f t="shared" si="37"/>
        <v>31000</v>
      </c>
      <c r="N92" s="468"/>
      <c r="O92" s="421">
        <f t="shared" si="38"/>
        <v>31000</v>
      </c>
      <c r="P92" s="420">
        <f t="shared" si="29"/>
        <v>27249</v>
      </c>
      <c r="Q92" s="422">
        <f t="shared" si="30"/>
        <v>29450</v>
      </c>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2"/>
      <c r="VB92" s="2"/>
      <c r="VC92" s="2"/>
      <c r="VD92" s="2"/>
      <c r="VE92" s="2"/>
      <c r="VF92" s="2"/>
      <c r="VG92" s="2"/>
      <c r="VH92" s="2"/>
      <c r="VI92" s="2"/>
      <c r="VJ92" s="2"/>
      <c r="VK92" s="2"/>
      <c r="VL92" s="2"/>
      <c r="VM92" s="2"/>
      <c r="VN92" s="2"/>
      <c r="VO92" s="2"/>
      <c r="VP92" s="2"/>
      <c r="VQ92" s="2"/>
      <c r="VR92" s="2"/>
      <c r="VS92" s="2"/>
      <c r="VT92" s="2"/>
      <c r="VU92" s="2"/>
      <c r="VV92" s="2"/>
      <c r="VW92" s="2"/>
      <c r="VX92" s="2"/>
      <c r="VY92" s="2"/>
      <c r="VZ92" s="2"/>
      <c r="WA92" s="2"/>
      <c r="WB92" s="2"/>
      <c r="WC92" s="2"/>
      <c r="WD92" s="2"/>
      <c r="WE92" s="2"/>
      <c r="WF92" s="2"/>
      <c r="WG92" s="2"/>
      <c r="WH92" s="2"/>
      <c r="WI92" s="2"/>
      <c r="WJ92" s="2"/>
      <c r="WK92" s="2"/>
      <c r="WL92" s="2"/>
      <c r="WM92" s="2"/>
      <c r="WN92" s="2"/>
      <c r="WO92" s="2"/>
      <c r="WP92" s="2"/>
      <c r="WQ92" s="2"/>
      <c r="WR92" s="2"/>
      <c r="WS92" s="2"/>
      <c r="WT92" s="2"/>
      <c r="WU92" s="2"/>
      <c r="WV92" s="2"/>
      <c r="WW92" s="2"/>
      <c r="WX92" s="2"/>
      <c r="WY92" s="2"/>
      <c r="WZ92" s="2"/>
      <c r="XA92" s="2"/>
      <c r="XB92" s="2"/>
      <c r="XC92" s="2"/>
      <c r="XD92" s="2"/>
      <c r="XE92" s="2"/>
      <c r="XF92" s="2"/>
      <c r="XG92" s="2"/>
      <c r="XH92" s="2"/>
      <c r="XI92" s="2"/>
      <c r="XJ92" s="2"/>
      <c r="XK92" s="2"/>
      <c r="XL92" s="2"/>
      <c r="XM92" s="2"/>
      <c r="XN92" s="2"/>
      <c r="XO92" s="2"/>
      <c r="XP92" s="2"/>
      <c r="XQ92" s="2"/>
      <c r="XR92" s="2"/>
      <c r="XS92" s="2"/>
      <c r="XT92" s="2"/>
      <c r="XU92" s="2"/>
      <c r="XV92" s="2"/>
      <c r="XW92" s="2"/>
      <c r="XX92" s="2"/>
      <c r="XY92" s="2"/>
      <c r="XZ92" s="2"/>
      <c r="YA92" s="2"/>
      <c r="YB92" s="2"/>
      <c r="YC92" s="2"/>
      <c r="YD92" s="2"/>
      <c r="YE92" s="2"/>
      <c r="YF92" s="2"/>
      <c r="YG92" s="2"/>
      <c r="YH92" s="2"/>
      <c r="YI92" s="2"/>
      <c r="YJ92" s="2"/>
      <c r="YK92" s="2"/>
      <c r="YL92" s="2"/>
      <c r="YM92" s="2"/>
      <c r="YN92" s="2"/>
      <c r="YO92" s="2"/>
      <c r="YP92" s="2"/>
      <c r="YQ92" s="2"/>
      <c r="YR92" s="2"/>
      <c r="YS92" s="2"/>
      <c r="YT92" s="2"/>
      <c r="YU92" s="2"/>
      <c r="YV92" s="2"/>
      <c r="YW92" s="2"/>
      <c r="YX92" s="2"/>
      <c r="YY92" s="2"/>
      <c r="YZ92" s="2"/>
      <c r="ZA92" s="2"/>
      <c r="ZB92" s="2"/>
      <c r="ZC92" s="2"/>
      <c r="ZD92" s="2"/>
      <c r="ZE92" s="2"/>
      <c r="ZF92" s="2"/>
      <c r="ZG92" s="2"/>
      <c r="ZH92" s="2"/>
      <c r="ZI92" s="2"/>
      <c r="ZJ92" s="2"/>
      <c r="ZK92" s="2"/>
      <c r="ZL92" s="2"/>
      <c r="ZM92" s="2"/>
      <c r="ZN92" s="2"/>
      <c r="ZO92" s="2"/>
      <c r="ZP92" s="2"/>
      <c r="ZQ92" s="2"/>
      <c r="ZR92" s="2"/>
      <c r="ZS92" s="2"/>
      <c r="ZT92" s="2"/>
      <c r="ZU92" s="2"/>
      <c r="ZV92" s="2"/>
      <c r="ZW92" s="2"/>
      <c r="ZX92" s="2"/>
      <c r="ZY92" s="2"/>
      <c r="ZZ92" s="2"/>
      <c r="AAA92" s="2"/>
      <c r="AAB92" s="2"/>
      <c r="AAC92" s="2"/>
      <c r="AAD92" s="2"/>
      <c r="AAE92" s="2"/>
      <c r="AAF92" s="2"/>
      <c r="AAG92" s="2"/>
      <c r="AAH92" s="2"/>
      <c r="AAI92" s="2"/>
      <c r="AAJ92" s="2"/>
      <c r="AAK92" s="2"/>
      <c r="AAL92" s="2"/>
      <c r="AAM92" s="2"/>
      <c r="AAN92" s="2"/>
      <c r="AAO92" s="2"/>
      <c r="AAP92" s="2"/>
      <c r="AAQ92" s="2"/>
      <c r="AAR92" s="2"/>
      <c r="AAS92" s="2"/>
      <c r="AAT92" s="2"/>
      <c r="AAU92" s="2"/>
      <c r="AAV92" s="2"/>
      <c r="AAW92" s="2"/>
      <c r="AAX92" s="2"/>
      <c r="AAY92" s="2"/>
      <c r="AAZ92" s="2"/>
      <c r="ABA92" s="2"/>
      <c r="ABB92" s="2"/>
      <c r="ABC92" s="2"/>
      <c r="ABD92" s="2"/>
      <c r="ABE92" s="2"/>
      <c r="ABF92" s="2"/>
      <c r="ABG92" s="2"/>
      <c r="ABH92" s="2"/>
      <c r="ABI92" s="2"/>
      <c r="ABJ92" s="2"/>
      <c r="ABK92" s="2"/>
      <c r="ABL92" s="2"/>
      <c r="ABM92" s="2"/>
      <c r="ABN92" s="2"/>
      <c r="ABO92" s="2"/>
      <c r="ABP92" s="2"/>
      <c r="ABQ92" s="2"/>
      <c r="ABR92" s="2"/>
      <c r="ABS92" s="2"/>
      <c r="ABT92" s="2"/>
      <c r="ABU92" s="2"/>
      <c r="ABV92" s="2"/>
      <c r="ABW92" s="2"/>
      <c r="ABX92" s="2"/>
      <c r="ABY92" s="2"/>
      <c r="ABZ92" s="2"/>
      <c r="ACA92" s="2"/>
      <c r="ACB92" s="2"/>
      <c r="ACC92" s="2"/>
      <c r="ACD92" s="2"/>
      <c r="ACE92" s="2"/>
      <c r="ACF92" s="2"/>
      <c r="ACG92" s="2"/>
      <c r="ACH92" s="2"/>
      <c r="ACI92" s="2"/>
      <c r="ACJ92" s="2"/>
      <c r="ACK92" s="2"/>
      <c r="ACL92" s="2"/>
      <c r="ACM92" s="2"/>
      <c r="ACN92" s="2"/>
      <c r="ACO92" s="2"/>
      <c r="ACP92" s="2"/>
      <c r="ACQ92" s="2"/>
      <c r="ACR92" s="2"/>
      <c r="ACS92" s="2"/>
      <c r="ACT92" s="2"/>
      <c r="ACU92" s="2"/>
      <c r="ACV92" s="2"/>
      <c r="ACW92" s="2"/>
      <c r="ACX92" s="2"/>
      <c r="ACY92" s="2"/>
      <c r="ACZ92" s="2"/>
      <c r="ADA92" s="2"/>
      <c r="ADB92" s="2"/>
      <c r="ADC92" s="2"/>
      <c r="ADD92" s="2"/>
      <c r="ADE92" s="2"/>
      <c r="ADF92" s="2"/>
      <c r="ADG92" s="2"/>
      <c r="ADH92" s="2"/>
      <c r="ADI92" s="2"/>
      <c r="ADJ92" s="2"/>
      <c r="ADK92" s="2"/>
      <c r="ADL92" s="2"/>
      <c r="ADM92" s="2"/>
      <c r="ADN92" s="2"/>
      <c r="ADO92" s="2"/>
      <c r="ADP92" s="2"/>
      <c r="ADQ92" s="2"/>
      <c r="ADR92" s="2"/>
      <c r="ADS92" s="2"/>
      <c r="ADT92" s="2"/>
      <c r="ADU92" s="2"/>
      <c r="ADV92" s="2"/>
      <c r="ADW92" s="2"/>
      <c r="ADX92" s="2"/>
      <c r="ADY92" s="2"/>
      <c r="ADZ92" s="2"/>
      <c r="AEA92" s="2"/>
      <c r="AEB92" s="2"/>
      <c r="AEC92" s="2"/>
      <c r="AED92" s="2"/>
      <c r="AEE92" s="2"/>
      <c r="AEF92" s="2"/>
      <c r="AEG92" s="2"/>
      <c r="AEH92" s="2"/>
      <c r="AEI92" s="2"/>
      <c r="AEJ92" s="2"/>
      <c r="AEK92" s="2"/>
      <c r="AEL92" s="2"/>
      <c r="AEM92" s="2"/>
      <c r="AEN92" s="2"/>
      <c r="AEO92" s="2"/>
      <c r="AEP92" s="2"/>
      <c r="AEQ92" s="2"/>
      <c r="AER92" s="2"/>
      <c r="AES92" s="2"/>
      <c r="AET92" s="2"/>
      <c r="AEU92" s="2"/>
      <c r="AEV92" s="2"/>
      <c r="AEW92" s="2"/>
      <c r="AEX92" s="2"/>
      <c r="AEY92" s="2"/>
      <c r="AEZ92" s="2"/>
      <c r="AFA92" s="2"/>
      <c r="AFB92" s="2"/>
      <c r="AFC92" s="2"/>
      <c r="AFD92" s="2"/>
      <c r="AFE92" s="2"/>
      <c r="AFF92" s="2"/>
      <c r="AFG92" s="2"/>
      <c r="AFH92" s="2"/>
      <c r="AFI92" s="2"/>
      <c r="AFJ92" s="2"/>
      <c r="AFK92" s="2"/>
      <c r="AFL92" s="2"/>
      <c r="AFM92" s="2"/>
      <c r="AFN92" s="2"/>
      <c r="AFO92" s="2"/>
      <c r="AFP92" s="2"/>
      <c r="AFQ92" s="2"/>
      <c r="AFR92" s="2"/>
      <c r="AFS92" s="2"/>
      <c r="AFT92" s="2"/>
      <c r="AFU92" s="2"/>
      <c r="AFV92" s="2"/>
      <c r="AFW92" s="2"/>
      <c r="AFX92" s="2"/>
      <c r="AFY92" s="2"/>
      <c r="AFZ92" s="2"/>
      <c r="AGA92" s="2"/>
      <c r="AGB92" s="2"/>
      <c r="AGC92" s="2"/>
      <c r="AGD92" s="2"/>
      <c r="AGE92" s="2"/>
      <c r="AGF92" s="2"/>
      <c r="AGG92" s="2"/>
      <c r="AGH92" s="2"/>
      <c r="AGI92" s="2"/>
      <c r="AGJ92" s="2"/>
      <c r="AGK92" s="2"/>
      <c r="AGL92" s="2"/>
      <c r="AGM92" s="2"/>
      <c r="AGN92" s="2"/>
      <c r="AGO92" s="2"/>
      <c r="AGP92" s="2"/>
      <c r="AGQ92" s="2"/>
      <c r="AGR92" s="2"/>
      <c r="AGS92" s="2"/>
      <c r="AGT92" s="2"/>
      <c r="AGU92" s="2"/>
      <c r="AGV92" s="2"/>
      <c r="AGW92" s="2"/>
      <c r="AGX92" s="2"/>
      <c r="AGY92" s="2"/>
      <c r="AGZ92" s="2"/>
      <c r="AHA92" s="2"/>
      <c r="AHB92" s="2"/>
      <c r="AHC92" s="2"/>
      <c r="AHD92" s="2"/>
      <c r="AHE92" s="2"/>
      <c r="AHF92" s="2"/>
      <c r="AHG92" s="2"/>
      <c r="AHH92" s="2"/>
      <c r="AHI92" s="2"/>
      <c r="AHJ92" s="2"/>
      <c r="AHK92" s="2"/>
      <c r="AHL92" s="2"/>
      <c r="AHM92" s="2"/>
      <c r="AHN92" s="2"/>
      <c r="AHO92" s="2"/>
      <c r="AHP92" s="2"/>
      <c r="AHQ92" s="2"/>
      <c r="AHR92" s="2"/>
      <c r="AHS92" s="2"/>
      <c r="AHT92" s="2"/>
      <c r="AHU92" s="2"/>
      <c r="AHV92" s="2"/>
      <c r="AHW92" s="2"/>
      <c r="AHX92" s="2"/>
      <c r="AHY92" s="2"/>
      <c r="AHZ92" s="2"/>
      <c r="AIA92" s="2"/>
      <c r="AIB92" s="2"/>
      <c r="AIC92" s="2"/>
      <c r="AID92" s="2"/>
      <c r="AIE92" s="2"/>
      <c r="AIF92" s="2"/>
      <c r="AIG92" s="2"/>
      <c r="AIH92" s="2"/>
      <c r="AII92" s="2"/>
      <c r="AIJ92" s="2"/>
      <c r="AIK92" s="2"/>
      <c r="AIL92" s="2"/>
      <c r="AIM92" s="2"/>
      <c r="AIN92" s="2"/>
      <c r="AIO92" s="2"/>
      <c r="AIP92" s="2"/>
      <c r="AIQ92" s="2"/>
      <c r="AIR92" s="2"/>
      <c r="AIS92" s="2"/>
      <c r="AIT92" s="2"/>
      <c r="AIU92" s="2"/>
      <c r="AIV92" s="2"/>
      <c r="AIW92" s="2"/>
      <c r="AIX92" s="2"/>
      <c r="AIY92" s="2"/>
      <c r="AIZ92" s="2"/>
      <c r="AJA92" s="2"/>
      <c r="AJB92" s="2"/>
      <c r="AJC92" s="2"/>
      <c r="AJD92" s="2"/>
      <c r="AJE92" s="2"/>
      <c r="AJF92" s="2"/>
      <c r="AJG92" s="2"/>
      <c r="AJH92" s="2"/>
      <c r="AJI92" s="2"/>
      <c r="AJJ92" s="2"/>
      <c r="AJK92" s="2"/>
      <c r="AJL92" s="2"/>
      <c r="AJM92" s="2"/>
      <c r="AJN92" s="2"/>
      <c r="AJO92" s="2"/>
      <c r="AJP92" s="2"/>
      <c r="AJQ92" s="2"/>
      <c r="AJR92" s="2"/>
      <c r="AJS92" s="2"/>
      <c r="AJT92" s="2"/>
      <c r="AJU92" s="2"/>
      <c r="AJV92" s="2"/>
      <c r="AJW92" s="2"/>
      <c r="AJX92" s="2"/>
      <c r="AJY92" s="2"/>
      <c r="AJZ92" s="2"/>
      <c r="AKA92" s="2"/>
      <c r="AKB92" s="2"/>
      <c r="AKC92" s="2"/>
      <c r="AKD92" s="2"/>
      <c r="AKE92" s="2"/>
      <c r="AKF92" s="2"/>
      <c r="AKG92" s="2"/>
      <c r="AKH92" s="2"/>
      <c r="AKI92" s="2"/>
      <c r="AKJ92" s="2"/>
      <c r="AKK92" s="2"/>
      <c r="AKL92" s="2"/>
      <c r="AKM92" s="2"/>
      <c r="AKN92" s="2"/>
      <c r="AKO92" s="2"/>
      <c r="AKP92" s="2"/>
      <c r="AKQ92" s="2"/>
      <c r="AKR92" s="2"/>
      <c r="AKS92" s="2"/>
      <c r="AKT92" s="2"/>
      <c r="AKU92" s="2"/>
      <c r="AKV92" s="2"/>
      <c r="AKW92" s="2"/>
      <c r="AKX92" s="2"/>
      <c r="AKY92" s="2"/>
      <c r="AKZ92" s="2"/>
      <c r="ALA92" s="2"/>
      <c r="ALB92" s="2"/>
      <c r="ALC92" s="2"/>
      <c r="ALD92" s="2"/>
      <c r="ALE92" s="2"/>
      <c r="ALF92" s="2"/>
      <c r="ALG92" s="2"/>
      <c r="ALH92" s="2"/>
      <c r="ALI92" s="2"/>
      <c r="ALJ92" s="2"/>
      <c r="ALK92" s="2"/>
      <c r="ALL92" s="2"/>
      <c r="ALM92" s="2"/>
      <c r="ALN92" s="2"/>
      <c r="ALO92" s="2"/>
      <c r="ALP92" s="2"/>
      <c r="ALQ92" s="2"/>
      <c r="ALR92" s="2"/>
      <c r="ALS92" s="2"/>
      <c r="ALT92" s="2"/>
      <c r="ALU92" s="2"/>
      <c r="ALV92" s="2"/>
      <c r="ALW92" s="2"/>
      <c r="ALX92" s="2"/>
      <c r="ALY92" s="2"/>
      <c r="ALZ92" s="2"/>
      <c r="AMA92" s="2"/>
      <c r="AMB92" s="2"/>
      <c r="AMC92" s="2"/>
      <c r="AMD92" s="2"/>
      <c r="AME92" s="2"/>
    </row>
    <row r="93" spans="1:1019" ht="90">
      <c r="A93" s="14" t="s">
        <v>163</v>
      </c>
      <c r="B93" s="48" t="s">
        <v>170</v>
      </c>
      <c r="C93" s="367" t="s">
        <v>445</v>
      </c>
      <c r="D93" s="17" t="s">
        <v>5</v>
      </c>
      <c r="E93" s="17">
        <v>800</v>
      </c>
      <c r="F93" s="51">
        <v>7.5</v>
      </c>
      <c r="G93" s="53">
        <f t="shared" si="34"/>
        <v>6000</v>
      </c>
      <c r="H93" s="61">
        <v>4.99</v>
      </c>
      <c r="I93" s="65">
        <f t="shared" si="35"/>
        <v>3992</v>
      </c>
      <c r="J93" s="80">
        <v>9.52</v>
      </c>
      <c r="K93" s="84">
        <f t="shared" si="36"/>
        <v>7616</v>
      </c>
      <c r="L93" s="92">
        <v>20</v>
      </c>
      <c r="M93" s="98">
        <f t="shared" si="37"/>
        <v>16000</v>
      </c>
      <c r="N93" s="468"/>
      <c r="O93" s="421">
        <f t="shared" si="38"/>
        <v>6000</v>
      </c>
      <c r="P93" s="420">
        <f t="shared" si="29"/>
        <v>8402</v>
      </c>
      <c r="Q93" s="422">
        <f t="shared" si="30"/>
        <v>6808</v>
      </c>
    </row>
    <row r="94" spans="1:1019" ht="120">
      <c r="A94" s="14" t="s">
        <v>164</v>
      </c>
      <c r="B94" s="15" t="s">
        <v>171</v>
      </c>
      <c r="C94" s="367" t="s">
        <v>172</v>
      </c>
      <c r="D94" s="16" t="s">
        <v>5</v>
      </c>
      <c r="E94" s="29">
        <v>20000</v>
      </c>
      <c r="F94" s="51">
        <v>4.5</v>
      </c>
      <c r="G94" s="53">
        <f t="shared" si="34"/>
        <v>90000</v>
      </c>
      <c r="H94" s="61">
        <v>8.5</v>
      </c>
      <c r="I94" s="65">
        <f t="shared" si="35"/>
        <v>170000</v>
      </c>
      <c r="J94" s="80">
        <v>5.04</v>
      </c>
      <c r="K94" s="84">
        <f t="shared" si="36"/>
        <v>100800</v>
      </c>
      <c r="L94" s="92">
        <v>10</v>
      </c>
      <c r="M94" s="98">
        <f t="shared" si="37"/>
        <v>200000</v>
      </c>
      <c r="N94" s="468"/>
      <c r="O94" s="421">
        <f t="shared" si="38"/>
        <v>90000</v>
      </c>
      <c r="P94" s="420">
        <f t="shared" si="29"/>
        <v>140200</v>
      </c>
      <c r="Q94" s="422">
        <f t="shared" si="30"/>
        <v>135400</v>
      </c>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c r="AJY94" s="2"/>
      <c r="AJZ94" s="2"/>
      <c r="AKA94" s="2"/>
      <c r="AKB94" s="2"/>
      <c r="AKC94" s="2"/>
      <c r="AKD94" s="2"/>
      <c r="AKE94" s="2"/>
      <c r="AKF94" s="2"/>
      <c r="AKG94" s="2"/>
      <c r="AKH94" s="2"/>
      <c r="AKI94" s="2"/>
      <c r="AKJ94" s="2"/>
      <c r="AKK94" s="2"/>
      <c r="AKL94" s="2"/>
      <c r="AKM94" s="2"/>
      <c r="AKN94" s="2"/>
      <c r="AKO94" s="2"/>
      <c r="AKP94" s="2"/>
      <c r="AKQ94" s="2"/>
      <c r="AKR94" s="2"/>
      <c r="AKS94" s="2"/>
      <c r="AKT94" s="2"/>
      <c r="AKU94" s="2"/>
      <c r="AKV94" s="2"/>
      <c r="AKW94" s="2"/>
      <c r="AKX94" s="2"/>
      <c r="AKY94" s="2"/>
      <c r="AKZ94" s="2"/>
      <c r="ALA94" s="2"/>
      <c r="ALB94" s="2"/>
      <c r="ALC94" s="2"/>
      <c r="ALD94" s="2"/>
      <c r="ALE94" s="2"/>
      <c r="ALF94" s="2"/>
      <c r="ALG94" s="2"/>
      <c r="ALH94" s="2"/>
      <c r="ALI94" s="2"/>
      <c r="ALJ94" s="2"/>
      <c r="ALK94" s="2"/>
      <c r="ALL94" s="2"/>
      <c r="ALM94" s="2"/>
      <c r="ALN94" s="2"/>
      <c r="ALO94" s="2"/>
      <c r="ALP94" s="2"/>
      <c r="ALQ94" s="2"/>
      <c r="ALR94" s="2"/>
      <c r="ALS94" s="2"/>
      <c r="ALT94" s="2"/>
      <c r="ALU94" s="2"/>
      <c r="ALV94" s="2"/>
      <c r="ALW94" s="2"/>
      <c r="ALX94" s="2"/>
      <c r="ALY94" s="2"/>
      <c r="ALZ94" s="2"/>
      <c r="AMA94" s="2"/>
      <c r="AMB94" s="2"/>
      <c r="AMC94" s="2"/>
      <c r="AMD94" s="2"/>
      <c r="AME94" s="2"/>
    </row>
    <row r="95" spans="1:1019" ht="135">
      <c r="A95" s="14" t="s">
        <v>166</v>
      </c>
      <c r="B95" s="48" t="s">
        <v>173</v>
      </c>
      <c r="C95" s="367" t="s">
        <v>446</v>
      </c>
      <c r="D95" s="17" t="s">
        <v>5</v>
      </c>
      <c r="E95" s="29">
        <v>10</v>
      </c>
      <c r="F95" s="51">
        <v>120</v>
      </c>
      <c r="G95" s="53">
        <f t="shared" si="34"/>
        <v>1200</v>
      </c>
      <c r="H95" s="61">
        <v>100</v>
      </c>
      <c r="I95" s="65">
        <f t="shared" si="35"/>
        <v>1000</v>
      </c>
      <c r="J95" s="80">
        <v>144</v>
      </c>
      <c r="K95" s="84">
        <f t="shared" si="36"/>
        <v>1440</v>
      </c>
      <c r="L95" s="92">
        <v>500</v>
      </c>
      <c r="M95" s="98">
        <f t="shared" si="37"/>
        <v>5000</v>
      </c>
      <c r="N95" s="468"/>
      <c r="O95" s="421">
        <f t="shared" si="38"/>
        <v>1200</v>
      </c>
      <c r="P95" s="420">
        <f t="shared" si="29"/>
        <v>2160</v>
      </c>
      <c r="Q95" s="422">
        <f t="shared" si="30"/>
        <v>1320</v>
      </c>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c r="AJY95" s="2"/>
      <c r="AJZ95" s="2"/>
      <c r="AKA95" s="2"/>
      <c r="AKB95" s="2"/>
      <c r="AKC95" s="2"/>
      <c r="AKD95" s="2"/>
      <c r="AKE95" s="2"/>
      <c r="AKF95" s="2"/>
      <c r="AKG95" s="2"/>
      <c r="AKH95" s="2"/>
      <c r="AKI95" s="2"/>
      <c r="AKJ95" s="2"/>
      <c r="AKK95" s="2"/>
      <c r="AKL95" s="2"/>
      <c r="AKM95" s="2"/>
      <c r="AKN95" s="2"/>
      <c r="AKO95" s="2"/>
      <c r="AKP95" s="2"/>
      <c r="AKQ95" s="2"/>
      <c r="AKR95" s="2"/>
      <c r="AKS95" s="2"/>
      <c r="AKT95" s="2"/>
      <c r="AKU95" s="2"/>
      <c r="AKV95" s="2"/>
      <c r="AKW95" s="2"/>
      <c r="AKX95" s="2"/>
      <c r="AKY95" s="2"/>
      <c r="AKZ95" s="2"/>
      <c r="ALA95" s="2"/>
      <c r="ALB95" s="2"/>
      <c r="ALC95" s="2"/>
      <c r="ALD95" s="2"/>
      <c r="ALE95" s="2"/>
      <c r="ALF95" s="2"/>
      <c r="ALG95" s="2"/>
      <c r="ALH95" s="2"/>
      <c r="ALI95" s="2"/>
      <c r="ALJ95" s="2"/>
      <c r="ALK95" s="2"/>
      <c r="ALL95" s="2"/>
      <c r="ALM95" s="2"/>
      <c r="ALN95" s="2"/>
      <c r="ALO95" s="2"/>
      <c r="ALP95" s="2"/>
      <c r="ALQ95" s="2"/>
      <c r="ALR95" s="2"/>
      <c r="ALS95" s="2"/>
      <c r="ALT95" s="2"/>
      <c r="ALU95" s="2"/>
      <c r="ALV95" s="2"/>
      <c r="ALW95" s="2"/>
      <c r="ALX95" s="2"/>
      <c r="ALY95" s="2"/>
      <c r="ALZ95" s="2"/>
      <c r="AMA95" s="2"/>
      <c r="AMB95" s="2"/>
      <c r="AMC95" s="2"/>
      <c r="AMD95" s="2"/>
      <c r="AME95" s="2"/>
    </row>
    <row r="96" spans="1:1019" ht="150.75" thickBot="1">
      <c r="A96" s="34" t="s">
        <v>169</v>
      </c>
      <c r="B96" s="401" t="s">
        <v>174</v>
      </c>
      <c r="C96" s="388" t="s">
        <v>447</v>
      </c>
      <c r="D96" s="257" t="s">
        <v>5</v>
      </c>
      <c r="E96" s="217">
        <v>1000</v>
      </c>
      <c r="F96" s="171">
        <v>22</v>
      </c>
      <c r="G96" s="53">
        <f t="shared" si="34"/>
        <v>22000</v>
      </c>
      <c r="H96" s="61">
        <v>25</v>
      </c>
      <c r="I96" s="65">
        <f t="shared" si="35"/>
        <v>25000</v>
      </c>
      <c r="J96" s="80">
        <v>32</v>
      </c>
      <c r="K96" s="84">
        <f t="shared" si="36"/>
        <v>32000</v>
      </c>
      <c r="L96" s="92">
        <v>35</v>
      </c>
      <c r="M96" s="98">
        <f t="shared" si="37"/>
        <v>35000</v>
      </c>
      <c r="N96" s="468"/>
      <c r="O96" s="421">
        <f t="shared" si="38"/>
        <v>22000</v>
      </c>
      <c r="P96" s="430">
        <f t="shared" si="29"/>
        <v>28500</v>
      </c>
      <c r="Q96" s="431">
        <f t="shared" si="30"/>
        <v>28500</v>
      </c>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c r="AJY96" s="2"/>
      <c r="AJZ96" s="2"/>
      <c r="AKA96" s="2"/>
      <c r="AKB96" s="2"/>
      <c r="AKC96" s="2"/>
      <c r="AKD96" s="2"/>
      <c r="AKE96" s="2"/>
      <c r="AKF96" s="2"/>
      <c r="AKG96" s="2"/>
      <c r="AKH96" s="2"/>
      <c r="AKI96" s="2"/>
      <c r="AKJ96" s="2"/>
      <c r="AKK96" s="2"/>
      <c r="AKL96" s="2"/>
      <c r="AKM96" s="2"/>
      <c r="AKN96" s="2"/>
      <c r="AKO96" s="2"/>
      <c r="AKP96" s="2"/>
      <c r="AKQ96" s="2"/>
      <c r="AKR96" s="2"/>
      <c r="AKS96" s="2"/>
      <c r="AKT96" s="2"/>
      <c r="AKU96" s="2"/>
      <c r="AKV96" s="2"/>
      <c r="AKW96" s="2"/>
      <c r="AKX96" s="2"/>
      <c r="AKY96" s="2"/>
      <c r="AKZ96" s="2"/>
      <c r="ALA96" s="2"/>
      <c r="ALB96" s="2"/>
      <c r="ALC96" s="2"/>
      <c r="ALD96" s="2"/>
      <c r="ALE96" s="2"/>
      <c r="ALF96" s="2"/>
      <c r="ALG96" s="2"/>
      <c r="ALH96" s="2"/>
      <c r="ALI96" s="2"/>
      <c r="ALJ96" s="2"/>
      <c r="ALK96" s="2"/>
      <c r="ALL96" s="2"/>
      <c r="ALM96" s="2"/>
      <c r="ALN96" s="2"/>
      <c r="ALO96" s="2"/>
      <c r="ALP96" s="2"/>
      <c r="ALQ96" s="2"/>
      <c r="ALR96" s="2"/>
      <c r="ALS96" s="2"/>
      <c r="ALT96" s="2"/>
      <c r="ALU96" s="2"/>
      <c r="ALV96" s="2"/>
      <c r="ALW96" s="2"/>
      <c r="ALX96" s="2"/>
      <c r="ALY96" s="2"/>
      <c r="ALZ96" s="2"/>
      <c r="AMA96" s="2"/>
      <c r="AMB96" s="2"/>
      <c r="AMC96" s="2"/>
      <c r="AMD96" s="2"/>
      <c r="AME96" s="2"/>
    </row>
    <row r="97" spans="1:18" ht="30.75" thickBot="1">
      <c r="A97" s="440" t="s">
        <v>175</v>
      </c>
      <c r="B97" s="441" t="s">
        <v>50</v>
      </c>
      <c r="C97" s="441" t="s">
        <v>51</v>
      </c>
      <c r="D97" s="441"/>
      <c r="E97" s="441"/>
      <c r="F97" s="442"/>
      <c r="G97" s="384">
        <f>SUBTOTAL(9,G81:G96)</f>
        <v>381010</v>
      </c>
      <c r="H97" s="206" t="s">
        <v>175</v>
      </c>
      <c r="I97" s="173">
        <f>SUBTOTAL(9,I81:I96)</f>
        <v>527912</v>
      </c>
      <c r="J97" s="207" t="s">
        <v>175</v>
      </c>
      <c r="K97" s="402">
        <f>SUBTOTAL(9,K81:K96)</f>
        <v>392312.2</v>
      </c>
      <c r="L97" s="208" t="s">
        <v>175</v>
      </c>
      <c r="M97" s="59">
        <f>SUBTOTAL(9,M81:M96)</f>
        <v>1059900</v>
      </c>
      <c r="N97" s="468"/>
      <c r="O97" s="76">
        <f>SUM(O81:O96)</f>
        <v>381010</v>
      </c>
      <c r="P97" s="76">
        <f t="shared" ref="P97:Q97" si="39">SUM(P81:P96)</f>
        <v>590283.55000000005</v>
      </c>
      <c r="Q97" s="76">
        <f t="shared" si="39"/>
        <v>468259</v>
      </c>
      <c r="R97" s="79"/>
    </row>
    <row r="98" spans="1:18" ht="27" thickBot="1">
      <c r="A98" s="460" t="s">
        <v>176</v>
      </c>
      <c r="B98" s="461"/>
      <c r="C98" s="461"/>
      <c r="D98" s="461"/>
      <c r="E98" s="461"/>
      <c r="F98" s="461"/>
      <c r="G98" s="462"/>
      <c r="H98" s="288"/>
      <c r="I98" s="288"/>
      <c r="J98" s="289"/>
      <c r="K98" s="289"/>
      <c r="L98" s="291"/>
      <c r="M98" s="381"/>
      <c r="N98" s="468"/>
      <c r="O98" s="432"/>
      <c r="P98" s="433"/>
      <c r="Q98" s="434"/>
    </row>
    <row r="99" spans="1:18" ht="16.5" thickBot="1">
      <c r="A99" s="142" t="s">
        <v>2</v>
      </c>
      <c r="B99" s="18" t="s">
        <v>3</v>
      </c>
      <c r="C99" s="18" t="s">
        <v>4</v>
      </c>
      <c r="D99" s="18" t="s">
        <v>5</v>
      </c>
      <c r="E99" s="18" t="s">
        <v>364</v>
      </c>
      <c r="F99" s="215" t="s">
        <v>7</v>
      </c>
      <c r="G99" s="18" t="s">
        <v>8</v>
      </c>
      <c r="H99" s="160" t="s">
        <v>7</v>
      </c>
      <c r="I99" s="161" t="s">
        <v>8</v>
      </c>
      <c r="J99" s="162" t="s">
        <v>7</v>
      </c>
      <c r="K99" s="394" t="s">
        <v>8</v>
      </c>
      <c r="L99" s="164" t="s">
        <v>7</v>
      </c>
      <c r="M99" s="395" t="s">
        <v>8</v>
      </c>
      <c r="N99" s="468"/>
      <c r="O99" s="421"/>
      <c r="P99" s="420"/>
      <c r="Q99" s="422"/>
    </row>
    <row r="100" spans="1:18" ht="45">
      <c r="A100" s="368" t="s">
        <v>177</v>
      </c>
      <c r="B100" s="391" t="s">
        <v>323</v>
      </c>
      <c r="C100" s="392" t="s">
        <v>448</v>
      </c>
      <c r="D100" s="210" t="s">
        <v>322</v>
      </c>
      <c r="E100" s="210">
        <v>450</v>
      </c>
      <c r="F100" s="199">
        <v>15</v>
      </c>
      <c r="G100" s="211">
        <f t="shared" ref="G100:G132" si="40">F100*E100</f>
        <v>6750</v>
      </c>
      <c r="H100" s="152">
        <v>18</v>
      </c>
      <c r="I100" s="212">
        <f t="shared" ref="I100:I132" si="41">H100*E100</f>
        <v>8100</v>
      </c>
      <c r="J100" s="154">
        <v>28</v>
      </c>
      <c r="K100" s="403">
        <f t="shared" ref="K100:K132" si="42">J100*E100</f>
        <v>12600</v>
      </c>
      <c r="L100" s="156">
        <v>50</v>
      </c>
      <c r="M100" s="214">
        <f>L100*E100</f>
        <v>22500</v>
      </c>
      <c r="N100" s="468"/>
      <c r="O100" s="421">
        <f>G100</f>
        <v>6750</v>
      </c>
      <c r="P100" s="420">
        <f t="shared" si="29"/>
        <v>12487.5</v>
      </c>
      <c r="Q100" s="422">
        <f t="shared" si="30"/>
        <v>10350</v>
      </c>
    </row>
    <row r="101" spans="1:18" ht="33" customHeight="1">
      <c r="A101" s="14" t="s">
        <v>179</v>
      </c>
      <c r="B101" s="48" t="s">
        <v>180</v>
      </c>
      <c r="C101" s="367" t="s">
        <v>449</v>
      </c>
      <c r="D101" s="17" t="s">
        <v>181</v>
      </c>
      <c r="E101" s="17">
        <v>10</v>
      </c>
      <c r="F101" s="51">
        <v>300</v>
      </c>
      <c r="G101" s="56">
        <f t="shared" si="40"/>
        <v>3000</v>
      </c>
      <c r="H101" s="61">
        <v>100</v>
      </c>
      <c r="I101" s="66">
        <f t="shared" si="41"/>
        <v>1000</v>
      </c>
      <c r="J101" s="80">
        <v>210</v>
      </c>
      <c r="K101" s="87">
        <f t="shared" si="42"/>
        <v>2100</v>
      </c>
      <c r="L101" s="92">
        <v>2000</v>
      </c>
      <c r="M101" s="100">
        <f t="shared" ref="M101:M132" si="43">L101*E101</f>
        <v>20000</v>
      </c>
      <c r="N101" s="468"/>
      <c r="O101" s="421">
        <f t="shared" ref="O101:O132" si="44">G101</f>
        <v>3000</v>
      </c>
      <c r="P101" s="420">
        <f t="shared" si="29"/>
        <v>6525</v>
      </c>
      <c r="Q101" s="422">
        <f t="shared" si="30"/>
        <v>2550</v>
      </c>
    </row>
    <row r="102" spans="1:18" ht="225">
      <c r="A102" s="14" t="s">
        <v>355</v>
      </c>
      <c r="B102" s="49" t="s">
        <v>183</v>
      </c>
      <c r="C102" s="367" t="s">
        <v>450</v>
      </c>
      <c r="D102" s="29" t="s">
        <v>184</v>
      </c>
      <c r="E102" s="17">
        <v>500</v>
      </c>
      <c r="F102" s="51">
        <v>95</v>
      </c>
      <c r="G102" s="56">
        <f t="shared" si="40"/>
        <v>47500</v>
      </c>
      <c r="H102" s="61">
        <v>350</v>
      </c>
      <c r="I102" s="66">
        <f t="shared" si="41"/>
        <v>175000</v>
      </c>
      <c r="J102" s="80">
        <v>330</v>
      </c>
      <c r="K102" s="87">
        <f t="shared" si="42"/>
        <v>165000</v>
      </c>
      <c r="L102" s="92">
        <v>500</v>
      </c>
      <c r="M102" s="100">
        <f t="shared" si="43"/>
        <v>250000</v>
      </c>
      <c r="N102" s="468"/>
      <c r="O102" s="421">
        <f t="shared" si="44"/>
        <v>47500</v>
      </c>
      <c r="P102" s="420">
        <f t="shared" si="29"/>
        <v>159375</v>
      </c>
      <c r="Q102" s="422">
        <f t="shared" si="30"/>
        <v>170000</v>
      </c>
    </row>
    <row r="103" spans="1:18" ht="30">
      <c r="A103" s="14" t="s">
        <v>182</v>
      </c>
      <c r="B103" s="30" t="s">
        <v>324</v>
      </c>
      <c r="C103" s="367" t="s">
        <v>451</v>
      </c>
      <c r="D103" s="28" t="s">
        <v>181</v>
      </c>
      <c r="E103" s="17">
        <v>80</v>
      </c>
      <c r="F103" s="51">
        <v>90</v>
      </c>
      <c r="G103" s="56">
        <f t="shared" si="40"/>
        <v>7200</v>
      </c>
      <c r="H103" s="61">
        <v>120</v>
      </c>
      <c r="I103" s="66">
        <f t="shared" si="41"/>
        <v>9600</v>
      </c>
      <c r="J103" s="80">
        <v>120</v>
      </c>
      <c r="K103" s="87">
        <f t="shared" si="42"/>
        <v>9600</v>
      </c>
      <c r="L103" s="92">
        <v>350</v>
      </c>
      <c r="M103" s="100">
        <f t="shared" si="43"/>
        <v>28000</v>
      </c>
      <c r="N103" s="468"/>
      <c r="O103" s="421">
        <f t="shared" si="44"/>
        <v>7200</v>
      </c>
      <c r="P103" s="420">
        <f t="shared" si="29"/>
        <v>13600</v>
      </c>
      <c r="Q103" s="422">
        <f t="shared" si="30"/>
        <v>9600</v>
      </c>
    </row>
    <row r="104" spans="1:18" ht="75">
      <c r="A104" s="14" t="s">
        <v>356</v>
      </c>
      <c r="B104" s="49" t="s">
        <v>187</v>
      </c>
      <c r="C104" s="367" t="s">
        <v>452</v>
      </c>
      <c r="D104" s="29" t="s">
        <v>181</v>
      </c>
      <c r="E104" s="17">
        <v>100</v>
      </c>
      <c r="F104" s="51">
        <v>65</v>
      </c>
      <c r="G104" s="56">
        <f t="shared" si="40"/>
        <v>6500</v>
      </c>
      <c r="H104" s="61">
        <v>70</v>
      </c>
      <c r="I104" s="66">
        <f t="shared" si="41"/>
        <v>7000</v>
      </c>
      <c r="J104" s="80">
        <v>85</v>
      </c>
      <c r="K104" s="87">
        <f t="shared" si="42"/>
        <v>8500</v>
      </c>
      <c r="L104" s="92">
        <v>200</v>
      </c>
      <c r="M104" s="100">
        <f t="shared" si="43"/>
        <v>20000</v>
      </c>
      <c r="N104" s="468"/>
      <c r="O104" s="421">
        <f t="shared" si="44"/>
        <v>6500</v>
      </c>
      <c r="P104" s="420">
        <f t="shared" si="29"/>
        <v>10500</v>
      </c>
      <c r="Q104" s="422">
        <f t="shared" si="30"/>
        <v>7750</v>
      </c>
    </row>
    <row r="105" spans="1:18" ht="30">
      <c r="A105" s="14" t="s">
        <v>185</v>
      </c>
      <c r="B105" s="30" t="s">
        <v>189</v>
      </c>
      <c r="C105" s="367" t="s">
        <v>453</v>
      </c>
      <c r="D105" s="29" t="s">
        <v>181</v>
      </c>
      <c r="E105" s="17">
        <v>700</v>
      </c>
      <c r="F105" s="51">
        <v>11</v>
      </c>
      <c r="G105" s="56">
        <f t="shared" si="40"/>
        <v>7700</v>
      </c>
      <c r="H105" s="61">
        <v>22.5</v>
      </c>
      <c r="I105" s="66">
        <f t="shared" si="41"/>
        <v>15750</v>
      </c>
      <c r="J105" s="80">
        <v>65</v>
      </c>
      <c r="K105" s="87">
        <f t="shared" si="42"/>
        <v>45500</v>
      </c>
      <c r="L105" s="92">
        <v>35</v>
      </c>
      <c r="M105" s="100">
        <f t="shared" si="43"/>
        <v>24500</v>
      </c>
      <c r="N105" s="468"/>
      <c r="O105" s="421">
        <f t="shared" si="44"/>
        <v>7700</v>
      </c>
      <c r="P105" s="420">
        <f t="shared" si="29"/>
        <v>23362.5</v>
      </c>
      <c r="Q105" s="422">
        <f t="shared" si="30"/>
        <v>20125</v>
      </c>
    </row>
    <row r="106" spans="1:18" ht="30">
      <c r="A106" s="14" t="s">
        <v>357</v>
      </c>
      <c r="B106" s="49" t="s">
        <v>191</v>
      </c>
      <c r="C106" s="367" t="s">
        <v>454</v>
      </c>
      <c r="D106" s="29" t="s">
        <v>181</v>
      </c>
      <c r="E106" s="17">
        <v>120</v>
      </c>
      <c r="F106" s="51">
        <v>13</v>
      </c>
      <c r="G106" s="56">
        <f t="shared" si="40"/>
        <v>1560</v>
      </c>
      <c r="H106" s="61">
        <v>25</v>
      </c>
      <c r="I106" s="66">
        <f t="shared" si="41"/>
        <v>3000</v>
      </c>
      <c r="J106" s="80">
        <v>75</v>
      </c>
      <c r="K106" s="87">
        <f t="shared" si="42"/>
        <v>9000</v>
      </c>
      <c r="L106" s="92">
        <v>50</v>
      </c>
      <c r="M106" s="100">
        <f t="shared" si="43"/>
        <v>6000</v>
      </c>
      <c r="N106" s="468"/>
      <c r="O106" s="421">
        <f t="shared" si="44"/>
        <v>1560</v>
      </c>
      <c r="P106" s="420">
        <f t="shared" si="29"/>
        <v>4890</v>
      </c>
      <c r="Q106" s="422">
        <f t="shared" si="30"/>
        <v>4500</v>
      </c>
    </row>
    <row r="107" spans="1:18" ht="45">
      <c r="A107" s="14" t="s">
        <v>358</v>
      </c>
      <c r="B107" s="49" t="s">
        <v>193</v>
      </c>
      <c r="C107" s="367" t="s">
        <v>455</v>
      </c>
      <c r="D107" s="29" t="s">
        <v>181</v>
      </c>
      <c r="E107" s="17">
        <v>120</v>
      </c>
      <c r="F107" s="51">
        <v>15</v>
      </c>
      <c r="G107" s="56">
        <f t="shared" si="40"/>
        <v>1800</v>
      </c>
      <c r="H107" s="61">
        <v>26</v>
      </c>
      <c r="I107" s="66">
        <f t="shared" si="41"/>
        <v>3120</v>
      </c>
      <c r="J107" s="80">
        <v>85</v>
      </c>
      <c r="K107" s="87">
        <f t="shared" si="42"/>
        <v>10200</v>
      </c>
      <c r="L107" s="92">
        <v>120</v>
      </c>
      <c r="M107" s="100">
        <f t="shared" si="43"/>
        <v>14400</v>
      </c>
      <c r="N107" s="468"/>
      <c r="O107" s="421">
        <f t="shared" si="44"/>
        <v>1800</v>
      </c>
      <c r="P107" s="420">
        <f t="shared" si="29"/>
        <v>7380</v>
      </c>
      <c r="Q107" s="422">
        <f t="shared" si="30"/>
        <v>6660</v>
      </c>
    </row>
    <row r="108" spans="1:18" ht="45">
      <c r="A108" s="14" t="s">
        <v>186</v>
      </c>
      <c r="B108" s="14" t="s">
        <v>195</v>
      </c>
      <c r="C108" s="367" t="s">
        <v>456</v>
      </c>
      <c r="D108" s="29" t="s">
        <v>181</v>
      </c>
      <c r="E108" s="17">
        <v>400</v>
      </c>
      <c r="F108" s="51">
        <v>12</v>
      </c>
      <c r="G108" s="56">
        <f t="shared" si="40"/>
        <v>4800</v>
      </c>
      <c r="H108" s="61">
        <v>25</v>
      </c>
      <c r="I108" s="66">
        <f t="shared" si="41"/>
        <v>10000</v>
      </c>
      <c r="J108" s="80">
        <v>58</v>
      </c>
      <c r="K108" s="87">
        <f t="shared" si="42"/>
        <v>23200</v>
      </c>
      <c r="L108" s="92">
        <v>50</v>
      </c>
      <c r="M108" s="100">
        <f t="shared" si="43"/>
        <v>20000</v>
      </c>
      <c r="N108" s="468"/>
      <c r="O108" s="421">
        <f t="shared" si="44"/>
        <v>4800</v>
      </c>
      <c r="P108" s="420">
        <f t="shared" si="29"/>
        <v>14500</v>
      </c>
      <c r="Q108" s="422">
        <f t="shared" si="30"/>
        <v>15000</v>
      </c>
    </row>
    <row r="109" spans="1:18" ht="45">
      <c r="A109" s="14" t="s">
        <v>359</v>
      </c>
      <c r="B109" s="31" t="s">
        <v>197</v>
      </c>
      <c r="C109" s="367" t="s">
        <v>457</v>
      </c>
      <c r="D109" s="27" t="s">
        <v>198</v>
      </c>
      <c r="E109" s="17">
        <v>50</v>
      </c>
      <c r="F109" s="51">
        <v>220</v>
      </c>
      <c r="G109" s="56">
        <f t="shared" si="40"/>
        <v>11000</v>
      </c>
      <c r="H109" s="61">
        <v>350</v>
      </c>
      <c r="I109" s="66">
        <f t="shared" si="41"/>
        <v>17500</v>
      </c>
      <c r="J109" s="80">
        <v>260</v>
      </c>
      <c r="K109" s="87">
        <f t="shared" si="42"/>
        <v>13000</v>
      </c>
      <c r="L109" s="92">
        <v>350</v>
      </c>
      <c r="M109" s="100">
        <f t="shared" si="43"/>
        <v>17500</v>
      </c>
      <c r="N109" s="468"/>
      <c r="O109" s="421">
        <f t="shared" si="44"/>
        <v>11000</v>
      </c>
      <c r="P109" s="420">
        <f t="shared" si="29"/>
        <v>14750</v>
      </c>
      <c r="Q109" s="422">
        <f t="shared" si="30"/>
        <v>15250</v>
      </c>
    </row>
    <row r="110" spans="1:18" ht="45">
      <c r="A110" s="14" t="s">
        <v>360</v>
      </c>
      <c r="B110" s="30" t="s">
        <v>200</v>
      </c>
      <c r="C110" s="367" t="s">
        <v>201</v>
      </c>
      <c r="D110" s="29" t="s">
        <v>181</v>
      </c>
      <c r="E110" s="17">
        <v>10</v>
      </c>
      <c r="F110" s="51">
        <v>250</v>
      </c>
      <c r="G110" s="56">
        <f t="shared" si="40"/>
        <v>2500</v>
      </c>
      <c r="H110" s="61">
        <v>350</v>
      </c>
      <c r="I110" s="66">
        <f t="shared" si="41"/>
        <v>3500</v>
      </c>
      <c r="J110" s="80">
        <v>210</v>
      </c>
      <c r="K110" s="87">
        <f t="shared" si="42"/>
        <v>2100</v>
      </c>
      <c r="L110" s="92">
        <v>450</v>
      </c>
      <c r="M110" s="100">
        <f t="shared" si="43"/>
        <v>4500</v>
      </c>
      <c r="N110" s="468"/>
      <c r="O110" s="421">
        <f t="shared" si="44"/>
        <v>2500</v>
      </c>
      <c r="P110" s="420">
        <f t="shared" si="29"/>
        <v>3150</v>
      </c>
      <c r="Q110" s="422">
        <f t="shared" si="30"/>
        <v>3000</v>
      </c>
    </row>
    <row r="111" spans="1:18" ht="45">
      <c r="A111" s="14" t="s">
        <v>188</v>
      </c>
      <c r="B111" s="30" t="s">
        <v>203</v>
      </c>
      <c r="C111" s="367" t="s">
        <v>458</v>
      </c>
      <c r="D111" s="28" t="s">
        <v>11</v>
      </c>
      <c r="E111" s="17">
        <v>50</v>
      </c>
      <c r="F111" s="51">
        <v>50</v>
      </c>
      <c r="G111" s="56">
        <f t="shared" si="40"/>
        <v>2500</v>
      </c>
      <c r="H111" s="61">
        <v>65</v>
      </c>
      <c r="I111" s="66">
        <f t="shared" si="41"/>
        <v>3250</v>
      </c>
      <c r="J111" s="80">
        <v>80</v>
      </c>
      <c r="K111" s="87">
        <f t="shared" si="42"/>
        <v>4000</v>
      </c>
      <c r="L111" s="92">
        <v>250</v>
      </c>
      <c r="M111" s="100">
        <f t="shared" si="43"/>
        <v>12500</v>
      </c>
      <c r="N111" s="468"/>
      <c r="O111" s="421">
        <f t="shared" si="44"/>
        <v>2500</v>
      </c>
      <c r="P111" s="420">
        <f t="shared" si="29"/>
        <v>5562.5</v>
      </c>
      <c r="Q111" s="422">
        <f t="shared" si="30"/>
        <v>3625</v>
      </c>
    </row>
    <row r="112" spans="1:18" ht="30">
      <c r="A112" s="14" t="s">
        <v>190</v>
      </c>
      <c r="B112" s="14" t="s">
        <v>339</v>
      </c>
      <c r="C112" s="367" t="s">
        <v>459</v>
      </c>
      <c r="D112" s="28" t="s">
        <v>11</v>
      </c>
      <c r="E112" s="17">
        <v>100</v>
      </c>
      <c r="F112" s="51">
        <v>35</v>
      </c>
      <c r="G112" s="56">
        <f t="shared" si="40"/>
        <v>3500</v>
      </c>
      <c r="H112" s="61">
        <v>25</v>
      </c>
      <c r="I112" s="66">
        <f t="shared" si="41"/>
        <v>2500</v>
      </c>
      <c r="J112" s="80">
        <v>30</v>
      </c>
      <c r="K112" s="87">
        <f t="shared" si="42"/>
        <v>3000</v>
      </c>
      <c r="L112" s="92">
        <v>100</v>
      </c>
      <c r="M112" s="100">
        <f t="shared" si="43"/>
        <v>10000</v>
      </c>
      <c r="N112" s="468"/>
      <c r="O112" s="421">
        <f t="shared" si="44"/>
        <v>3500</v>
      </c>
      <c r="P112" s="420">
        <f t="shared" si="29"/>
        <v>4750</v>
      </c>
      <c r="Q112" s="422">
        <f t="shared" si="30"/>
        <v>3250</v>
      </c>
    </row>
    <row r="113" spans="1:17" ht="45">
      <c r="A113" s="14" t="s">
        <v>192</v>
      </c>
      <c r="B113" s="32" t="s">
        <v>340</v>
      </c>
      <c r="C113" s="367" t="s">
        <v>460</v>
      </c>
      <c r="D113" s="28" t="s">
        <v>178</v>
      </c>
      <c r="E113" s="17">
        <v>200</v>
      </c>
      <c r="F113" s="51">
        <v>35</v>
      </c>
      <c r="G113" s="56">
        <f t="shared" si="40"/>
        <v>7000</v>
      </c>
      <c r="H113" s="61">
        <v>95</v>
      </c>
      <c r="I113" s="66">
        <f t="shared" si="41"/>
        <v>19000</v>
      </c>
      <c r="J113" s="80">
        <v>130</v>
      </c>
      <c r="K113" s="87">
        <f t="shared" si="42"/>
        <v>26000</v>
      </c>
      <c r="L113" s="92">
        <v>150</v>
      </c>
      <c r="M113" s="100">
        <f t="shared" si="43"/>
        <v>30000</v>
      </c>
      <c r="N113" s="468"/>
      <c r="O113" s="421">
        <f t="shared" si="44"/>
        <v>7000</v>
      </c>
      <c r="P113" s="420">
        <f t="shared" si="29"/>
        <v>20500</v>
      </c>
      <c r="Q113" s="422">
        <f t="shared" si="30"/>
        <v>22500</v>
      </c>
    </row>
    <row r="114" spans="1:17" ht="45">
      <c r="A114" s="14" t="s">
        <v>194</v>
      </c>
      <c r="B114" s="14" t="s">
        <v>341</v>
      </c>
      <c r="C114" s="367" t="s">
        <v>461</v>
      </c>
      <c r="D114" s="28" t="s">
        <v>178</v>
      </c>
      <c r="E114" s="17">
        <v>50</v>
      </c>
      <c r="F114" s="51">
        <v>55</v>
      </c>
      <c r="G114" s="56">
        <f t="shared" si="40"/>
        <v>2750</v>
      </c>
      <c r="H114" s="61">
        <v>100</v>
      </c>
      <c r="I114" s="66">
        <f t="shared" si="41"/>
        <v>5000</v>
      </c>
      <c r="J114" s="80">
        <v>120</v>
      </c>
      <c r="K114" s="87">
        <f t="shared" si="42"/>
        <v>6000</v>
      </c>
      <c r="L114" s="92">
        <v>350</v>
      </c>
      <c r="M114" s="100">
        <f t="shared" si="43"/>
        <v>17500</v>
      </c>
      <c r="N114" s="468"/>
      <c r="O114" s="421">
        <f t="shared" si="44"/>
        <v>2750</v>
      </c>
      <c r="P114" s="420">
        <f t="shared" si="29"/>
        <v>7812.5</v>
      </c>
      <c r="Q114" s="422">
        <f t="shared" si="30"/>
        <v>5500</v>
      </c>
    </row>
    <row r="115" spans="1:17" ht="45">
      <c r="A115" s="14" t="s">
        <v>361</v>
      </c>
      <c r="B115" s="33" t="s">
        <v>207</v>
      </c>
      <c r="C115" s="367" t="s">
        <v>462</v>
      </c>
      <c r="D115" s="29" t="s">
        <v>11</v>
      </c>
      <c r="E115" s="17">
        <v>100</v>
      </c>
      <c r="F115" s="51">
        <v>45</v>
      </c>
      <c r="G115" s="56">
        <f t="shared" si="40"/>
        <v>4500</v>
      </c>
      <c r="H115" s="61">
        <v>75</v>
      </c>
      <c r="I115" s="66">
        <f t="shared" si="41"/>
        <v>7500</v>
      </c>
      <c r="J115" s="80">
        <v>85</v>
      </c>
      <c r="K115" s="87">
        <f t="shared" si="42"/>
        <v>8500</v>
      </c>
      <c r="L115" s="92">
        <v>250</v>
      </c>
      <c r="M115" s="100">
        <f t="shared" si="43"/>
        <v>25000</v>
      </c>
      <c r="N115" s="468"/>
      <c r="O115" s="421">
        <f t="shared" si="44"/>
        <v>4500</v>
      </c>
      <c r="P115" s="420">
        <f t="shared" si="29"/>
        <v>11375</v>
      </c>
      <c r="Q115" s="422">
        <f t="shared" si="30"/>
        <v>8000</v>
      </c>
    </row>
    <row r="116" spans="1:17" ht="60">
      <c r="A116" s="14" t="s">
        <v>362</v>
      </c>
      <c r="B116" s="49" t="s">
        <v>209</v>
      </c>
      <c r="C116" s="367" t="s">
        <v>463</v>
      </c>
      <c r="D116" s="29" t="s">
        <v>11</v>
      </c>
      <c r="E116" s="17">
        <v>100</v>
      </c>
      <c r="F116" s="51">
        <v>80</v>
      </c>
      <c r="G116" s="56">
        <f t="shared" si="40"/>
        <v>8000</v>
      </c>
      <c r="H116" s="61">
        <v>60</v>
      </c>
      <c r="I116" s="66">
        <f t="shared" si="41"/>
        <v>6000</v>
      </c>
      <c r="J116" s="80">
        <v>90</v>
      </c>
      <c r="K116" s="87">
        <f t="shared" si="42"/>
        <v>9000</v>
      </c>
      <c r="L116" s="92">
        <v>500</v>
      </c>
      <c r="M116" s="100">
        <f t="shared" si="43"/>
        <v>50000</v>
      </c>
      <c r="N116" s="468"/>
      <c r="O116" s="421">
        <f t="shared" si="44"/>
        <v>8000</v>
      </c>
      <c r="P116" s="420">
        <f t="shared" si="29"/>
        <v>18250</v>
      </c>
      <c r="Q116" s="422">
        <f t="shared" si="30"/>
        <v>8500</v>
      </c>
    </row>
    <row r="117" spans="1:17" ht="45">
      <c r="A117" s="14" t="s">
        <v>196</v>
      </c>
      <c r="B117" s="49" t="s">
        <v>211</v>
      </c>
      <c r="C117" s="367" t="s">
        <v>464</v>
      </c>
      <c r="D117" s="29" t="s">
        <v>11</v>
      </c>
      <c r="E117" s="17">
        <v>100</v>
      </c>
      <c r="F117" s="51">
        <v>35</v>
      </c>
      <c r="G117" s="56">
        <f t="shared" si="40"/>
        <v>3500</v>
      </c>
      <c r="H117" s="61">
        <v>70</v>
      </c>
      <c r="I117" s="66">
        <f t="shared" si="41"/>
        <v>7000</v>
      </c>
      <c r="J117" s="80">
        <v>95</v>
      </c>
      <c r="K117" s="87">
        <f t="shared" si="42"/>
        <v>9500</v>
      </c>
      <c r="L117" s="92">
        <v>350</v>
      </c>
      <c r="M117" s="100">
        <f t="shared" si="43"/>
        <v>35000</v>
      </c>
      <c r="N117" s="468"/>
      <c r="O117" s="421">
        <f t="shared" si="44"/>
        <v>3500</v>
      </c>
      <c r="P117" s="420">
        <f t="shared" si="29"/>
        <v>13750</v>
      </c>
      <c r="Q117" s="422">
        <f t="shared" si="30"/>
        <v>8250</v>
      </c>
    </row>
    <row r="118" spans="1:17" ht="30">
      <c r="A118" s="14" t="s">
        <v>199</v>
      </c>
      <c r="B118" s="14" t="s">
        <v>213</v>
      </c>
      <c r="C118" s="367" t="s">
        <v>465</v>
      </c>
      <c r="D118" s="28" t="s">
        <v>11</v>
      </c>
      <c r="E118" s="17">
        <v>30</v>
      </c>
      <c r="F118" s="51">
        <v>45</v>
      </c>
      <c r="G118" s="56">
        <f t="shared" si="40"/>
        <v>1350</v>
      </c>
      <c r="H118" s="61">
        <v>200</v>
      </c>
      <c r="I118" s="66">
        <f t="shared" si="41"/>
        <v>6000</v>
      </c>
      <c r="J118" s="80">
        <v>100</v>
      </c>
      <c r="K118" s="87">
        <f t="shared" si="42"/>
        <v>3000</v>
      </c>
      <c r="L118" s="92">
        <v>800</v>
      </c>
      <c r="M118" s="100">
        <f t="shared" si="43"/>
        <v>24000</v>
      </c>
      <c r="N118" s="468"/>
      <c r="O118" s="421">
        <f t="shared" si="44"/>
        <v>1350</v>
      </c>
      <c r="P118" s="420">
        <f t="shared" si="29"/>
        <v>8587.5</v>
      </c>
      <c r="Q118" s="422">
        <f t="shared" si="30"/>
        <v>4500</v>
      </c>
    </row>
    <row r="119" spans="1:17" ht="90">
      <c r="A119" s="14" t="s">
        <v>202</v>
      </c>
      <c r="B119" s="14" t="s">
        <v>215</v>
      </c>
      <c r="C119" s="367" t="s">
        <v>466</v>
      </c>
      <c r="D119" s="28" t="s">
        <v>11</v>
      </c>
      <c r="E119" s="17">
        <v>60</v>
      </c>
      <c r="F119" s="51">
        <v>100</v>
      </c>
      <c r="G119" s="56">
        <f t="shared" si="40"/>
        <v>6000</v>
      </c>
      <c r="H119" s="61">
        <v>45</v>
      </c>
      <c r="I119" s="66">
        <f t="shared" si="41"/>
        <v>2700</v>
      </c>
      <c r="J119" s="80">
        <v>90</v>
      </c>
      <c r="K119" s="87">
        <f t="shared" si="42"/>
        <v>5400</v>
      </c>
      <c r="L119" s="92">
        <v>250</v>
      </c>
      <c r="M119" s="100">
        <f t="shared" si="43"/>
        <v>15000</v>
      </c>
      <c r="N119" s="468"/>
      <c r="O119" s="421">
        <f t="shared" si="44"/>
        <v>6000</v>
      </c>
      <c r="P119" s="420">
        <f t="shared" si="29"/>
        <v>7275</v>
      </c>
      <c r="Q119" s="422">
        <f t="shared" si="30"/>
        <v>5700</v>
      </c>
    </row>
    <row r="120" spans="1:17" ht="60">
      <c r="A120" s="14" t="s">
        <v>204</v>
      </c>
      <c r="B120" s="34" t="s">
        <v>217</v>
      </c>
      <c r="C120" s="367" t="s">
        <v>467</v>
      </c>
      <c r="D120" s="35" t="s">
        <v>218</v>
      </c>
      <c r="E120" s="17">
        <v>500</v>
      </c>
      <c r="F120" s="51">
        <v>35</v>
      </c>
      <c r="G120" s="56">
        <f t="shared" si="40"/>
        <v>17500</v>
      </c>
      <c r="H120" s="61">
        <v>120</v>
      </c>
      <c r="I120" s="66">
        <f t="shared" si="41"/>
        <v>60000</v>
      </c>
      <c r="J120" s="80">
        <v>135</v>
      </c>
      <c r="K120" s="87">
        <f t="shared" si="42"/>
        <v>67500</v>
      </c>
      <c r="L120" s="92">
        <v>150</v>
      </c>
      <c r="M120" s="100">
        <f t="shared" si="43"/>
        <v>75000</v>
      </c>
      <c r="N120" s="468"/>
      <c r="O120" s="421">
        <f t="shared" si="44"/>
        <v>17500</v>
      </c>
      <c r="P120" s="420">
        <f t="shared" si="29"/>
        <v>55000</v>
      </c>
      <c r="Q120" s="422">
        <f t="shared" si="30"/>
        <v>63750</v>
      </c>
    </row>
    <row r="121" spans="1:17" ht="30">
      <c r="A121" s="14" t="s">
        <v>205</v>
      </c>
      <c r="B121" s="49" t="s">
        <v>220</v>
      </c>
      <c r="C121" s="367" t="s">
        <v>221</v>
      </c>
      <c r="D121" s="29" t="s">
        <v>181</v>
      </c>
      <c r="E121" s="17">
        <v>70</v>
      </c>
      <c r="F121" s="51">
        <v>80</v>
      </c>
      <c r="G121" s="56">
        <f t="shared" si="40"/>
        <v>5600</v>
      </c>
      <c r="H121" s="61">
        <v>80</v>
      </c>
      <c r="I121" s="66">
        <f t="shared" si="41"/>
        <v>5600</v>
      </c>
      <c r="J121" s="80">
        <v>70</v>
      </c>
      <c r="K121" s="87">
        <f t="shared" si="42"/>
        <v>4900</v>
      </c>
      <c r="L121" s="92">
        <v>200</v>
      </c>
      <c r="M121" s="100">
        <f t="shared" si="43"/>
        <v>14000</v>
      </c>
      <c r="N121" s="468"/>
      <c r="O121" s="421">
        <f t="shared" si="44"/>
        <v>5600</v>
      </c>
      <c r="P121" s="420">
        <f t="shared" si="29"/>
        <v>7525</v>
      </c>
      <c r="Q121" s="422">
        <f t="shared" si="30"/>
        <v>5600</v>
      </c>
    </row>
    <row r="122" spans="1:17" ht="90">
      <c r="A122" s="14" t="s">
        <v>206</v>
      </c>
      <c r="B122" s="49" t="s">
        <v>223</v>
      </c>
      <c r="C122" s="367" t="s">
        <v>224</v>
      </c>
      <c r="D122" s="29" t="s">
        <v>181</v>
      </c>
      <c r="E122" s="17">
        <v>30</v>
      </c>
      <c r="F122" s="51">
        <v>200</v>
      </c>
      <c r="G122" s="56">
        <f t="shared" si="40"/>
        <v>6000</v>
      </c>
      <c r="H122" s="61">
        <v>250</v>
      </c>
      <c r="I122" s="66">
        <f t="shared" si="41"/>
        <v>7500</v>
      </c>
      <c r="J122" s="80">
        <v>90</v>
      </c>
      <c r="K122" s="87">
        <f t="shared" si="42"/>
        <v>2700</v>
      </c>
      <c r="L122" s="92">
        <v>200</v>
      </c>
      <c r="M122" s="100">
        <f t="shared" si="43"/>
        <v>6000</v>
      </c>
      <c r="N122" s="468"/>
      <c r="O122" s="421">
        <f t="shared" si="44"/>
        <v>6000</v>
      </c>
      <c r="P122" s="420">
        <f t="shared" si="29"/>
        <v>5550</v>
      </c>
      <c r="Q122" s="422">
        <f t="shared" si="30"/>
        <v>6000</v>
      </c>
    </row>
    <row r="123" spans="1:17" ht="30">
      <c r="A123" s="14" t="s">
        <v>325</v>
      </c>
      <c r="B123" s="49" t="s">
        <v>226</v>
      </c>
      <c r="C123" s="367" t="s">
        <v>468</v>
      </c>
      <c r="D123" s="29" t="s">
        <v>181</v>
      </c>
      <c r="E123" s="17">
        <v>20</v>
      </c>
      <c r="F123" s="51">
        <v>50</v>
      </c>
      <c r="G123" s="56">
        <f t="shared" si="40"/>
        <v>1000</v>
      </c>
      <c r="H123" s="61">
        <v>30</v>
      </c>
      <c r="I123" s="66">
        <f t="shared" si="41"/>
        <v>600</v>
      </c>
      <c r="J123" s="80">
        <v>40</v>
      </c>
      <c r="K123" s="87">
        <f t="shared" si="42"/>
        <v>800</v>
      </c>
      <c r="L123" s="92">
        <v>150</v>
      </c>
      <c r="M123" s="100">
        <f t="shared" si="43"/>
        <v>3000</v>
      </c>
      <c r="N123" s="468"/>
      <c r="O123" s="421">
        <f t="shared" si="44"/>
        <v>1000</v>
      </c>
      <c r="P123" s="420">
        <f t="shared" si="29"/>
        <v>1350</v>
      </c>
      <c r="Q123" s="422">
        <f t="shared" si="30"/>
        <v>900</v>
      </c>
    </row>
    <row r="124" spans="1:17" ht="30">
      <c r="A124" s="14" t="s">
        <v>363</v>
      </c>
      <c r="B124" s="49" t="s">
        <v>227</v>
      </c>
      <c r="C124" s="367" t="s">
        <v>469</v>
      </c>
      <c r="D124" s="29" t="s">
        <v>181</v>
      </c>
      <c r="E124" s="17">
        <v>50</v>
      </c>
      <c r="F124" s="51">
        <v>65</v>
      </c>
      <c r="G124" s="56">
        <f t="shared" si="40"/>
        <v>3250</v>
      </c>
      <c r="H124" s="61">
        <v>65</v>
      </c>
      <c r="I124" s="66">
        <f t="shared" si="41"/>
        <v>3250</v>
      </c>
      <c r="J124" s="80">
        <v>60</v>
      </c>
      <c r="K124" s="87">
        <f t="shared" si="42"/>
        <v>3000</v>
      </c>
      <c r="L124" s="92">
        <v>250</v>
      </c>
      <c r="M124" s="100">
        <f t="shared" si="43"/>
        <v>12500</v>
      </c>
      <c r="N124" s="468"/>
      <c r="O124" s="421">
        <f t="shared" si="44"/>
        <v>3250</v>
      </c>
      <c r="P124" s="420">
        <f t="shared" si="29"/>
        <v>5500</v>
      </c>
      <c r="Q124" s="422">
        <f t="shared" si="30"/>
        <v>3250</v>
      </c>
    </row>
    <row r="125" spans="1:17" ht="15">
      <c r="A125" s="14" t="s">
        <v>208</v>
      </c>
      <c r="B125" s="49" t="s">
        <v>228</v>
      </c>
      <c r="C125" s="367" t="s">
        <v>470</v>
      </c>
      <c r="D125" s="29" t="s">
        <v>181</v>
      </c>
      <c r="E125" s="17">
        <v>25</v>
      </c>
      <c r="F125" s="51">
        <v>80</v>
      </c>
      <c r="G125" s="56">
        <f t="shared" si="40"/>
        <v>2000</v>
      </c>
      <c r="H125" s="61">
        <v>120</v>
      </c>
      <c r="I125" s="66">
        <f t="shared" si="41"/>
        <v>3000</v>
      </c>
      <c r="J125" s="80">
        <v>110</v>
      </c>
      <c r="K125" s="87">
        <f t="shared" si="42"/>
        <v>2750</v>
      </c>
      <c r="L125" s="92">
        <v>200</v>
      </c>
      <c r="M125" s="100">
        <f t="shared" si="43"/>
        <v>5000</v>
      </c>
      <c r="N125" s="468"/>
      <c r="O125" s="421">
        <f t="shared" si="44"/>
        <v>2000</v>
      </c>
      <c r="P125" s="420">
        <f t="shared" si="29"/>
        <v>3187.5</v>
      </c>
      <c r="Q125" s="422">
        <f t="shared" si="30"/>
        <v>2875</v>
      </c>
    </row>
    <row r="126" spans="1:17" ht="30">
      <c r="A126" s="14" t="s">
        <v>210</v>
      </c>
      <c r="B126" s="49" t="s">
        <v>229</v>
      </c>
      <c r="C126" s="367" t="s">
        <v>230</v>
      </c>
      <c r="D126" s="29" t="s">
        <v>181</v>
      </c>
      <c r="E126" s="17">
        <v>90</v>
      </c>
      <c r="F126" s="51">
        <v>45</v>
      </c>
      <c r="G126" s="56">
        <f t="shared" si="40"/>
        <v>4050</v>
      </c>
      <c r="H126" s="61">
        <v>90</v>
      </c>
      <c r="I126" s="66">
        <f t="shared" si="41"/>
        <v>8100</v>
      </c>
      <c r="J126" s="80">
        <v>85</v>
      </c>
      <c r="K126" s="87">
        <f t="shared" si="42"/>
        <v>7650</v>
      </c>
      <c r="L126" s="92">
        <v>100</v>
      </c>
      <c r="M126" s="100">
        <f t="shared" si="43"/>
        <v>9000</v>
      </c>
      <c r="N126" s="468"/>
      <c r="O126" s="421">
        <f t="shared" si="44"/>
        <v>4050</v>
      </c>
      <c r="P126" s="420">
        <f t="shared" si="29"/>
        <v>7200</v>
      </c>
      <c r="Q126" s="422">
        <f t="shared" si="30"/>
        <v>7875</v>
      </c>
    </row>
    <row r="127" spans="1:17" ht="30">
      <c r="A127" s="14" t="s">
        <v>212</v>
      </c>
      <c r="B127" s="49" t="s">
        <v>328</v>
      </c>
      <c r="C127" s="367" t="s">
        <v>330</v>
      </c>
      <c r="D127" s="29" t="s">
        <v>329</v>
      </c>
      <c r="E127" s="17">
        <v>20</v>
      </c>
      <c r="F127" s="51">
        <v>35</v>
      </c>
      <c r="G127" s="56">
        <f t="shared" si="40"/>
        <v>700</v>
      </c>
      <c r="H127" s="61">
        <v>200</v>
      </c>
      <c r="I127" s="66">
        <f t="shared" si="41"/>
        <v>4000</v>
      </c>
      <c r="J127" s="80">
        <v>135</v>
      </c>
      <c r="K127" s="87">
        <f t="shared" si="42"/>
        <v>2700</v>
      </c>
      <c r="L127" s="92">
        <v>250</v>
      </c>
      <c r="M127" s="100">
        <f t="shared" si="43"/>
        <v>5000</v>
      </c>
      <c r="N127" s="468"/>
      <c r="O127" s="421">
        <f t="shared" si="44"/>
        <v>700</v>
      </c>
      <c r="P127" s="420">
        <f t="shared" si="29"/>
        <v>3100</v>
      </c>
      <c r="Q127" s="422">
        <f t="shared" si="30"/>
        <v>3350</v>
      </c>
    </row>
    <row r="128" spans="1:17" ht="45">
      <c r="A128" s="14" t="s">
        <v>214</v>
      </c>
      <c r="B128" s="49" t="s">
        <v>231</v>
      </c>
      <c r="C128" s="367" t="s">
        <v>471</v>
      </c>
      <c r="D128" s="29" t="s">
        <v>181</v>
      </c>
      <c r="E128" s="17">
        <v>10</v>
      </c>
      <c r="F128" s="51">
        <v>1500</v>
      </c>
      <c r="G128" s="56">
        <f t="shared" si="40"/>
        <v>15000</v>
      </c>
      <c r="H128" s="61">
        <v>1200</v>
      </c>
      <c r="I128" s="66">
        <f t="shared" si="41"/>
        <v>12000</v>
      </c>
      <c r="J128" s="80">
        <v>2100</v>
      </c>
      <c r="K128" s="87">
        <f t="shared" si="42"/>
        <v>21000</v>
      </c>
      <c r="L128" s="92">
        <v>10000</v>
      </c>
      <c r="M128" s="100">
        <f t="shared" si="43"/>
        <v>100000</v>
      </c>
      <c r="N128" s="468"/>
      <c r="O128" s="421">
        <f t="shared" si="44"/>
        <v>15000</v>
      </c>
      <c r="P128" s="420">
        <f t="shared" si="29"/>
        <v>37000</v>
      </c>
      <c r="Q128" s="422">
        <f t="shared" si="30"/>
        <v>18000</v>
      </c>
    </row>
    <row r="129" spans="1:1018" ht="128.25" customHeight="1">
      <c r="A129" s="14" t="s">
        <v>216</v>
      </c>
      <c r="B129" s="50" t="s">
        <v>232</v>
      </c>
      <c r="C129" s="367" t="s">
        <v>508</v>
      </c>
      <c r="D129" s="29" t="s">
        <v>181</v>
      </c>
      <c r="E129" s="17">
        <v>40</v>
      </c>
      <c r="F129" s="51">
        <v>350</v>
      </c>
      <c r="G129" s="56">
        <f t="shared" si="40"/>
        <v>14000</v>
      </c>
      <c r="H129" s="61">
        <v>450</v>
      </c>
      <c r="I129" s="66">
        <f t="shared" si="41"/>
        <v>18000</v>
      </c>
      <c r="J129" s="80">
        <v>400</v>
      </c>
      <c r="K129" s="87">
        <f t="shared" si="42"/>
        <v>16000</v>
      </c>
      <c r="L129" s="92">
        <v>500</v>
      </c>
      <c r="M129" s="100">
        <f t="shared" si="43"/>
        <v>20000</v>
      </c>
      <c r="N129" s="468"/>
      <c r="O129" s="421">
        <f t="shared" si="44"/>
        <v>14000</v>
      </c>
      <c r="P129" s="420">
        <f t="shared" si="29"/>
        <v>17000</v>
      </c>
      <c r="Q129" s="422">
        <f t="shared" si="30"/>
        <v>17000</v>
      </c>
    </row>
    <row r="130" spans="1:1018" ht="66.75" customHeight="1">
      <c r="A130" s="14" t="s">
        <v>219</v>
      </c>
      <c r="B130" s="50" t="s">
        <v>233</v>
      </c>
      <c r="C130" s="367" t="s">
        <v>234</v>
      </c>
      <c r="D130" s="29" t="s">
        <v>181</v>
      </c>
      <c r="E130" s="17">
        <v>110</v>
      </c>
      <c r="F130" s="51">
        <v>25</v>
      </c>
      <c r="G130" s="56">
        <f t="shared" si="40"/>
        <v>2750</v>
      </c>
      <c r="H130" s="61">
        <v>50</v>
      </c>
      <c r="I130" s="66">
        <f t="shared" si="41"/>
        <v>5500</v>
      </c>
      <c r="J130" s="80">
        <v>60</v>
      </c>
      <c r="K130" s="87">
        <f t="shared" si="42"/>
        <v>6600</v>
      </c>
      <c r="L130" s="92">
        <v>150</v>
      </c>
      <c r="M130" s="100">
        <f t="shared" si="43"/>
        <v>16500</v>
      </c>
      <c r="N130" s="468"/>
      <c r="O130" s="421">
        <f t="shared" si="44"/>
        <v>2750</v>
      </c>
      <c r="P130" s="420">
        <f t="shared" si="29"/>
        <v>7837.5</v>
      </c>
      <c r="Q130" s="422">
        <f t="shared" si="30"/>
        <v>6050</v>
      </c>
    </row>
    <row r="131" spans="1:1018" ht="90">
      <c r="A131" s="14" t="s">
        <v>222</v>
      </c>
      <c r="B131" s="49" t="s">
        <v>235</v>
      </c>
      <c r="C131" s="367" t="s">
        <v>473</v>
      </c>
      <c r="D131" s="29" t="s">
        <v>181</v>
      </c>
      <c r="E131" s="17">
        <v>5</v>
      </c>
      <c r="F131" s="51">
        <v>2100</v>
      </c>
      <c r="G131" s="56">
        <f t="shared" si="40"/>
        <v>10500</v>
      </c>
      <c r="H131" s="61">
        <v>2000</v>
      </c>
      <c r="I131" s="66">
        <f t="shared" si="41"/>
        <v>10000</v>
      </c>
      <c r="J131" s="80">
        <v>2200</v>
      </c>
      <c r="K131" s="87">
        <f t="shared" si="42"/>
        <v>11000</v>
      </c>
      <c r="L131" s="92">
        <v>5000</v>
      </c>
      <c r="M131" s="100">
        <f t="shared" si="43"/>
        <v>25000</v>
      </c>
      <c r="N131" s="468"/>
      <c r="O131" s="421">
        <f t="shared" si="44"/>
        <v>10500</v>
      </c>
      <c r="P131" s="420">
        <f t="shared" si="29"/>
        <v>14125</v>
      </c>
      <c r="Q131" s="422">
        <f t="shared" si="30"/>
        <v>10750</v>
      </c>
    </row>
    <row r="132" spans="1:1018" ht="90.75" thickBot="1">
      <c r="A132" s="34" t="s">
        <v>225</v>
      </c>
      <c r="B132" s="404" t="s">
        <v>236</v>
      </c>
      <c r="C132" s="388" t="s">
        <v>474</v>
      </c>
      <c r="D132" s="217" t="s">
        <v>181</v>
      </c>
      <c r="E132" s="257">
        <v>150</v>
      </c>
      <c r="F132" s="171">
        <v>45</v>
      </c>
      <c r="G132" s="261">
        <f t="shared" si="40"/>
        <v>6750</v>
      </c>
      <c r="H132" s="172">
        <v>30</v>
      </c>
      <c r="I132" s="262">
        <f t="shared" si="41"/>
        <v>4500</v>
      </c>
      <c r="J132" s="218">
        <v>30</v>
      </c>
      <c r="K132" s="405">
        <f t="shared" si="42"/>
        <v>4500</v>
      </c>
      <c r="L132" s="174">
        <v>50</v>
      </c>
      <c r="M132" s="264">
        <f t="shared" si="43"/>
        <v>7500</v>
      </c>
      <c r="N132" s="468"/>
      <c r="O132" s="421">
        <f t="shared" si="44"/>
        <v>6750</v>
      </c>
      <c r="P132" s="430">
        <f t="shared" si="29"/>
        <v>5812.5</v>
      </c>
      <c r="Q132" s="431">
        <f t="shared" si="30"/>
        <v>5625</v>
      </c>
    </row>
    <row r="133" spans="1:1018" ht="66" customHeight="1" thickBot="1">
      <c r="A133" s="453" t="s">
        <v>237</v>
      </c>
      <c r="B133" s="454" t="s">
        <v>50</v>
      </c>
      <c r="C133" s="454" t="s">
        <v>51</v>
      </c>
      <c r="D133" s="454"/>
      <c r="E133" s="454"/>
      <c r="F133" s="463"/>
      <c r="G133" s="175">
        <f>SUBTOTAL(9,G100:G132)</f>
        <v>228510</v>
      </c>
      <c r="H133" s="176" t="s">
        <v>237</v>
      </c>
      <c r="I133" s="177">
        <f>SUBTOTAL(9,I100:I132)</f>
        <v>454570</v>
      </c>
      <c r="J133" s="178" t="s">
        <v>237</v>
      </c>
      <c r="K133" s="406">
        <f>SUBTOTAL(9,K100:K132)</f>
        <v>526300</v>
      </c>
      <c r="L133" s="180" t="s">
        <v>237</v>
      </c>
      <c r="M133" s="407">
        <f>SUBTOTAL(9,M100:M132)</f>
        <v>944900</v>
      </c>
      <c r="N133" s="468"/>
      <c r="O133" s="76">
        <f>SUM(O100:O132)</f>
        <v>228510</v>
      </c>
      <c r="P133" s="76">
        <f t="shared" ref="P133:Q133" si="45">SUM(P100:P132)</f>
        <v>538570</v>
      </c>
      <c r="Q133" s="76">
        <f t="shared" si="45"/>
        <v>485635</v>
      </c>
      <c r="R133" s="79"/>
    </row>
    <row r="134" spans="1:1018" ht="27" thickBot="1">
      <c r="A134" s="464" t="s">
        <v>238</v>
      </c>
      <c r="B134" s="465"/>
      <c r="C134" s="465"/>
      <c r="D134" s="465"/>
      <c r="E134" s="465"/>
      <c r="F134" s="465"/>
      <c r="G134" s="466"/>
      <c r="H134" s="408"/>
      <c r="I134" s="409"/>
      <c r="J134" s="410"/>
      <c r="K134" s="410"/>
      <c r="L134" s="364"/>
      <c r="M134" s="364"/>
      <c r="N134" s="468"/>
      <c r="O134" s="432"/>
      <c r="P134" s="433"/>
      <c r="Q134" s="434"/>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c r="NZ134" s="2"/>
      <c r="OA134" s="2"/>
      <c r="OB134" s="2"/>
      <c r="OC134" s="2"/>
      <c r="OD134" s="2"/>
      <c r="OE134" s="2"/>
      <c r="OF134" s="2"/>
      <c r="OG134" s="2"/>
      <c r="OH134" s="2"/>
      <c r="OI134" s="2"/>
      <c r="OJ134" s="2"/>
      <c r="OK134" s="2"/>
      <c r="OL134" s="2"/>
      <c r="OM134" s="2"/>
      <c r="ON134" s="2"/>
      <c r="OO134" s="2"/>
      <c r="OP134" s="2"/>
      <c r="OQ134" s="2"/>
      <c r="OR134" s="2"/>
      <c r="OS134" s="2"/>
      <c r="OT134" s="2"/>
      <c r="OU134" s="2"/>
      <c r="OV134" s="2"/>
      <c r="OW134" s="2"/>
      <c r="OX134" s="2"/>
      <c r="OY134" s="2"/>
      <c r="OZ134" s="2"/>
      <c r="PA134" s="2"/>
      <c r="PB134" s="2"/>
      <c r="PC134" s="2"/>
      <c r="PD134" s="2"/>
      <c r="PE134" s="2"/>
      <c r="PF134" s="2"/>
      <c r="PG134" s="2"/>
      <c r="PH134" s="2"/>
      <c r="PI134" s="2"/>
      <c r="PJ134" s="2"/>
      <c r="PK134" s="2"/>
      <c r="PL134" s="2"/>
      <c r="PM134" s="2"/>
      <c r="PN134" s="2"/>
      <c r="PO134" s="2"/>
      <c r="PP134" s="2"/>
      <c r="PQ134" s="2"/>
      <c r="PR134" s="2"/>
      <c r="PS134" s="2"/>
      <c r="PT134" s="2"/>
      <c r="PU134" s="2"/>
      <c r="PV134" s="2"/>
      <c r="PW134" s="2"/>
      <c r="PX134" s="2"/>
      <c r="PY134" s="2"/>
      <c r="PZ134" s="2"/>
      <c r="QA134" s="2"/>
      <c r="QB134" s="2"/>
      <c r="QC134" s="2"/>
      <c r="QD134" s="2"/>
      <c r="QE134" s="2"/>
      <c r="QF134" s="2"/>
      <c r="QG134" s="2"/>
      <c r="QH134" s="2"/>
      <c r="QI134" s="2"/>
      <c r="QJ134" s="2"/>
      <c r="QK134" s="2"/>
      <c r="QL134" s="2"/>
      <c r="QM134" s="2"/>
      <c r="QN134" s="2"/>
      <c r="QO134" s="2"/>
      <c r="QP134" s="2"/>
      <c r="QQ134" s="2"/>
      <c r="QR134" s="2"/>
      <c r="QS134" s="2"/>
      <c r="QT134" s="2"/>
      <c r="QU134" s="2"/>
      <c r="QV134" s="2"/>
      <c r="QW134" s="2"/>
      <c r="QX134" s="2"/>
      <c r="QY134" s="2"/>
      <c r="QZ134" s="2"/>
      <c r="RA134" s="2"/>
      <c r="RB134" s="2"/>
      <c r="RC134" s="2"/>
      <c r="RD134" s="2"/>
      <c r="RE134" s="2"/>
      <c r="RF134" s="2"/>
      <c r="RG134" s="2"/>
      <c r="RH134" s="2"/>
      <c r="RI134" s="2"/>
      <c r="RJ134" s="2"/>
      <c r="RK134" s="2"/>
      <c r="RL134" s="2"/>
      <c r="RM134" s="2"/>
      <c r="RN134" s="2"/>
      <c r="RO134" s="2"/>
      <c r="RP134" s="2"/>
      <c r="RQ134" s="2"/>
      <c r="RR134" s="2"/>
      <c r="RS134" s="2"/>
      <c r="RT134" s="2"/>
      <c r="RU134" s="2"/>
      <c r="RV134" s="2"/>
      <c r="RW134" s="2"/>
      <c r="RX134" s="2"/>
      <c r="RY134" s="2"/>
      <c r="RZ134" s="2"/>
      <c r="SA134" s="2"/>
      <c r="SB134" s="2"/>
      <c r="SC134" s="2"/>
      <c r="SD134" s="2"/>
      <c r="SE134" s="2"/>
      <c r="SF134" s="2"/>
      <c r="SG134" s="2"/>
      <c r="SH134" s="2"/>
      <c r="SI134" s="2"/>
      <c r="SJ134" s="2"/>
      <c r="SK134" s="2"/>
      <c r="SL134" s="2"/>
      <c r="SM134" s="2"/>
      <c r="SN134" s="2"/>
      <c r="SO134" s="2"/>
      <c r="SP134" s="2"/>
      <c r="SQ134" s="2"/>
      <c r="SR134" s="2"/>
      <c r="SS134" s="2"/>
      <c r="ST134" s="2"/>
      <c r="SU134" s="2"/>
      <c r="SV134" s="2"/>
      <c r="SW134" s="2"/>
      <c r="SX134" s="2"/>
      <c r="SY134" s="2"/>
      <c r="SZ134" s="2"/>
      <c r="TA134" s="2"/>
      <c r="TB134" s="2"/>
      <c r="TC134" s="2"/>
      <c r="TD134" s="2"/>
      <c r="TE134" s="2"/>
      <c r="TF134" s="2"/>
      <c r="TG134" s="2"/>
      <c r="TH134" s="2"/>
      <c r="TI134" s="2"/>
      <c r="TJ134" s="2"/>
      <c r="TK134" s="2"/>
      <c r="TL134" s="2"/>
      <c r="TM134" s="2"/>
      <c r="TN134" s="2"/>
      <c r="TO134" s="2"/>
      <c r="TP134" s="2"/>
      <c r="TQ134" s="2"/>
      <c r="TR134" s="2"/>
      <c r="TS134" s="2"/>
      <c r="TT134" s="2"/>
      <c r="TU134" s="2"/>
      <c r="TV134" s="2"/>
      <c r="TW134" s="2"/>
      <c r="TX134" s="2"/>
      <c r="TY134" s="2"/>
      <c r="TZ134" s="2"/>
      <c r="UA134" s="2"/>
      <c r="UB134" s="2"/>
      <c r="UC134" s="2"/>
      <c r="UD134" s="2"/>
      <c r="UE134" s="2"/>
      <c r="UF134" s="2"/>
      <c r="UG134" s="2"/>
      <c r="UH134" s="2"/>
      <c r="UI134" s="2"/>
      <c r="UJ134" s="2"/>
      <c r="UK134" s="2"/>
      <c r="UL134" s="2"/>
      <c r="UM134" s="2"/>
      <c r="UN134" s="2"/>
      <c r="UO134" s="2"/>
      <c r="UP134" s="2"/>
      <c r="UQ134" s="2"/>
      <c r="UR134" s="2"/>
      <c r="US134" s="2"/>
      <c r="UT134" s="2"/>
      <c r="UU134" s="2"/>
      <c r="UV134" s="2"/>
      <c r="UW134" s="2"/>
      <c r="UX134" s="2"/>
      <c r="UY134" s="2"/>
      <c r="UZ134" s="2"/>
      <c r="VA134" s="2"/>
      <c r="VB134" s="2"/>
      <c r="VC134" s="2"/>
      <c r="VD134" s="2"/>
      <c r="VE134" s="2"/>
      <c r="VF134" s="2"/>
      <c r="VG134" s="2"/>
      <c r="VH134" s="2"/>
      <c r="VI134" s="2"/>
      <c r="VJ134" s="2"/>
      <c r="VK134" s="2"/>
      <c r="VL134" s="2"/>
      <c r="VM134" s="2"/>
      <c r="VN134" s="2"/>
      <c r="VO134" s="2"/>
      <c r="VP134" s="2"/>
      <c r="VQ134" s="2"/>
      <c r="VR134" s="2"/>
      <c r="VS134" s="2"/>
      <c r="VT134" s="2"/>
      <c r="VU134" s="2"/>
      <c r="VV134" s="2"/>
      <c r="VW134" s="2"/>
      <c r="VX134" s="2"/>
      <c r="VY134" s="2"/>
      <c r="VZ134" s="2"/>
      <c r="WA134" s="2"/>
      <c r="WB134" s="2"/>
      <c r="WC134" s="2"/>
      <c r="WD134" s="2"/>
      <c r="WE134" s="2"/>
      <c r="WF134" s="2"/>
      <c r="WG134" s="2"/>
      <c r="WH134" s="2"/>
      <c r="WI134" s="2"/>
      <c r="WJ134" s="2"/>
      <c r="WK134" s="2"/>
      <c r="WL134" s="2"/>
      <c r="WM134" s="2"/>
      <c r="WN134" s="2"/>
      <c r="WO134" s="2"/>
      <c r="WP134" s="2"/>
      <c r="WQ134" s="2"/>
      <c r="WR134" s="2"/>
      <c r="WS134" s="2"/>
      <c r="WT134" s="2"/>
      <c r="WU134" s="2"/>
      <c r="WV134" s="2"/>
      <c r="WW134" s="2"/>
      <c r="WX134" s="2"/>
      <c r="WY134" s="2"/>
      <c r="WZ134" s="2"/>
      <c r="XA134" s="2"/>
      <c r="XB134" s="2"/>
      <c r="XC134" s="2"/>
      <c r="XD134" s="2"/>
      <c r="XE134" s="2"/>
      <c r="XF134" s="2"/>
      <c r="XG134" s="2"/>
      <c r="XH134" s="2"/>
      <c r="XI134" s="2"/>
      <c r="XJ134" s="2"/>
      <c r="XK134" s="2"/>
      <c r="XL134" s="2"/>
      <c r="XM134" s="2"/>
      <c r="XN134" s="2"/>
      <c r="XO134" s="2"/>
      <c r="XP134" s="2"/>
      <c r="XQ134" s="2"/>
      <c r="XR134" s="2"/>
      <c r="XS134" s="2"/>
      <c r="XT134" s="2"/>
      <c r="XU134" s="2"/>
      <c r="XV134" s="2"/>
      <c r="XW134" s="2"/>
      <c r="XX134" s="2"/>
      <c r="XY134" s="2"/>
      <c r="XZ134" s="2"/>
      <c r="YA134" s="2"/>
      <c r="YB134" s="2"/>
      <c r="YC134" s="2"/>
      <c r="YD134" s="2"/>
      <c r="YE134" s="2"/>
      <c r="YF134" s="2"/>
      <c r="YG134" s="2"/>
      <c r="YH134" s="2"/>
      <c r="YI134" s="2"/>
      <c r="YJ134" s="2"/>
      <c r="YK134" s="2"/>
      <c r="YL134" s="2"/>
      <c r="YM134" s="2"/>
      <c r="YN134" s="2"/>
      <c r="YO134" s="2"/>
      <c r="YP134" s="2"/>
      <c r="YQ134" s="2"/>
      <c r="YR134" s="2"/>
      <c r="YS134" s="2"/>
      <c r="YT134" s="2"/>
      <c r="YU134" s="2"/>
      <c r="YV134" s="2"/>
      <c r="YW134" s="2"/>
      <c r="YX134" s="2"/>
      <c r="YY134" s="2"/>
      <c r="YZ134" s="2"/>
      <c r="ZA134" s="2"/>
      <c r="ZB134" s="2"/>
      <c r="ZC134" s="2"/>
      <c r="ZD134" s="2"/>
      <c r="ZE134" s="2"/>
      <c r="ZF134" s="2"/>
      <c r="ZG134" s="2"/>
      <c r="ZH134" s="2"/>
      <c r="ZI134" s="2"/>
      <c r="ZJ134" s="2"/>
      <c r="ZK134" s="2"/>
      <c r="ZL134" s="2"/>
      <c r="ZM134" s="2"/>
      <c r="ZN134" s="2"/>
      <c r="ZO134" s="2"/>
      <c r="ZP134" s="2"/>
      <c r="ZQ134" s="2"/>
      <c r="ZR134" s="2"/>
      <c r="ZS134" s="2"/>
      <c r="ZT134" s="2"/>
      <c r="ZU134" s="2"/>
      <c r="ZV134" s="2"/>
      <c r="ZW134" s="2"/>
      <c r="ZX134" s="2"/>
      <c r="ZY134" s="2"/>
      <c r="ZZ134" s="2"/>
      <c r="AAA134" s="2"/>
      <c r="AAB134" s="2"/>
      <c r="AAC134" s="2"/>
      <c r="AAD134" s="2"/>
      <c r="AAE134" s="2"/>
      <c r="AAF134" s="2"/>
      <c r="AAG134" s="2"/>
      <c r="AAH134" s="2"/>
      <c r="AAI134" s="2"/>
      <c r="AAJ134" s="2"/>
      <c r="AAK134" s="2"/>
      <c r="AAL134" s="2"/>
      <c r="AAM134" s="2"/>
      <c r="AAN134" s="2"/>
      <c r="AAO134" s="2"/>
      <c r="AAP134" s="2"/>
      <c r="AAQ134" s="2"/>
      <c r="AAR134" s="2"/>
      <c r="AAS134" s="2"/>
      <c r="AAT134" s="2"/>
      <c r="AAU134" s="2"/>
      <c r="AAV134" s="2"/>
      <c r="AAW134" s="2"/>
      <c r="AAX134" s="2"/>
      <c r="AAY134" s="2"/>
      <c r="AAZ134" s="2"/>
      <c r="ABA134" s="2"/>
      <c r="ABB134" s="2"/>
      <c r="ABC134" s="2"/>
      <c r="ABD134" s="2"/>
      <c r="ABE134" s="2"/>
      <c r="ABF134" s="2"/>
      <c r="ABG134" s="2"/>
      <c r="ABH134" s="2"/>
      <c r="ABI134" s="2"/>
      <c r="ABJ134" s="2"/>
      <c r="ABK134" s="2"/>
      <c r="ABL134" s="2"/>
      <c r="ABM134" s="2"/>
      <c r="ABN134" s="2"/>
      <c r="ABO134" s="2"/>
      <c r="ABP134" s="2"/>
      <c r="ABQ134" s="2"/>
      <c r="ABR134" s="2"/>
      <c r="ABS134" s="2"/>
      <c r="ABT134" s="2"/>
      <c r="ABU134" s="2"/>
      <c r="ABV134" s="2"/>
      <c r="ABW134" s="2"/>
      <c r="ABX134" s="2"/>
      <c r="ABY134" s="2"/>
      <c r="ABZ134" s="2"/>
      <c r="ACA134" s="2"/>
      <c r="ACB134" s="2"/>
      <c r="ACC134" s="2"/>
      <c r="ACD134" s="2"/>
      <c r="ACE134" s="2"/>
      <c r="ACF134" s="2"/>
      <c r="ACG134" s="2"/>
      <c r="ACH134" s="2"/>
      <c r="ACI134" s="2"/>
      <c r="ACJ134" s="2"/>
      <c r="ACK134" s="2"/>
      <c r="ACL134" s="2"/>
      <c r="ACM134" s="2"/>
      <c r="ACN134" s="2"/>
      <c r="ACO134" s="2"/>
      <c r="ACP134" s="2"/>
      <c r="ACQ134" s="2"/>
      <c r="ACR134" s="2"/>
      <c r="ACS134" s="2"/>
      <c r="ACT134" s="2"/>
      <c r="ACU134" s="2"/>
      <c r="ACV134" s="2"/>
      <c r="ACW134" s="2"/>
      <c r="ACX134" s="2"/>
      <c r="ACY134" s="2"/>
      <c r="ACZ134" s="2"/>
      <c r="ADA134" s="2"/>
      <c r="ADB134" s="2"/>
      <c r="ADC134" s="2"/>
      <c r="ADD134" s="2"/>
      <c r="ADE134" s="2"/>
      <c r="ADF134" s="2"/>
      <c r="ADG134" s="2"/>
      <c r="ADH134" s="2"/>
      <c r="ADI134" s="2"/>
      <c r="ADJ134" s="2"/>
      <c r="ADK134" s="2"/>
      <c r="ADL134" s="2"/>
      <c r="ADM134" s="2"/>
      <c r="ADN134" s="2"/>
      <c r="ADO134" s="2"/>
      <c r="ADP134" s="2"/>
      <c r="ADQ134" s="2"/>
      <c r="ADR134" s="2"/>
      <c r="ADS134" s="2"/>
      <c r="ADT134" s="2"/>
      <c r="ADU134" s="2"/>
      <c r="ADV134" s="2"/>
      <c r="ADW134" s="2"/>
      <c r="ADX134" s="2"/>
      <c r="ADY134" s="2"/>
      <c r="ADZ134" s="2"/>
      <c r="AEA134" s="2"/>
      <c r="AEB134" s="2"/>
      <c r="AEC134" s="2"/>
      <c r="AED134" s="2"/>
      <c r="AEE134" s="2"/>
      <c r="AEF134" s="2"/>
      <c r="AEG134" s="2"/>
      <c r="AEH134" s="2"/>
      <c r="AEI134" s="2"/>
      <c r="AEJ134" s="2"/>
      <c r="AEK134" s="2"/>
      <c r="AEL134" s="2"/>
      <c r="AEM134" s="2"/>
      <c r="AEN134" s="2"/>
      <c r="AEO134" s="2"/>
      <c r="AEP134" s="2"/>
      <c r="AEQ134" s="2"/>
      <c r="AER134" s="2"/>
      <c r="AES134" s="2"/>
      <c r="AET134" s="2"/>
      <c r="AEU134" s="2"/>
      <c r="AEV134" s="2"/>
      <c r="AEW134" s="2"/>
      <c r="AEX134" s="2"/>
      <c r="AEY134" s="2"/>
      <c r="AEZ134" s="2"/>
      <c r="AFA134" s="2"/>
      <c r="AFB134" s="2"/>
      <c r="AFC134" s="2"/>
      <c r="AFD134" s="2"/>
      <c r="AFE134" s="2"/>
      <c r="AFF134" s="2"/>
      <c r="AFG134" s="2"/>
      <c r="AFH134" s="2"/>
      <c r="AFI134" s="2"/>
      <c r="AFJ134" s="2"/>
      <c r="AFK134" s="2"/>
      <c r="AFL134" s="2"/>
      <c r="AFM134" s="2"/>
      <c r="AFN134" s="2"/>
      <c r="AFO134" s="2"/>
      <c r="AFP134" s="2"/>
      <c r="AFQ134" s="2"/>
      <c r="AFR134" s="2"/>
      <c r="AFS134" s="2"/>
      <c r="AFT134" s="2"/>
      <c r="AFU134" s="2"/>
      <c r="AFV134" s="2"/>
      <c r="AFW134" s="2"/>
      <c r="AFX134" s="2"/>
      <c r="AFY134" s="2"/>
      <c r="AFZ134" s="2"/>
      <c r="AGA134" s="2"/>
      <c r="AGB134" s="2"/>
      <c r="AGC134" s="2"/>
      <c r="AGD134" s="2"/>
      <c r="AGE134" s="2"/>
      <c r="AGF134" s="2"/>
      <c r="AGG134" s="2"/>
      <c r="AGH134" s="2"/>
      <c r="AGI134" s="2"/>
      <c r="AGJ134" s="2"/>
      <c r="AGK134" s="2"/>
      <c r="AGL134" s="2"/>
      <c r="AGM134" s="2"/>
      <c r="AGN134" s="2"/>
      <c r="AGO134" s="2"/>
      <c r="AGP134" s="2"/>
      <c r="AGQ134" s="2"/>
      <c r="AGR134" s="2"/>
      <c r="AGS134" s="2"/>
      <c r="AGT134" s="2"/>
      <c r="AGU134" s="2"/>
      <c r="AGV134" s="2"/>
      <c r="AGW134" s="2"/>
      <c r="AGX134" s="2"/>
      <c r="AGY134" s="2"/>
      <c r="AGZ134" s="2"/>
      <c r="AHA134" s="2"/>
      <c r="AHB134" s="2"/>
      <c r="AHC134" s="2"/>
      <c r="AHD134" s="2"/>
      <c r="AHE134" s="2"/>
      <c r="AHF134" s="2"/>
      <c r="AHG134" s="2"/>
      <c r="AHH134" s="2"/>
      <c r="AHI134" s="2"/>
      <c r="AHJ134" s="2"/>
      <c r="AHK134" s="2"/>
      <c r="AHL134" s="2"/>
      <c r="AHM134" s="2"/>
      <c r="AHN134" s="2"/>
      <c r="AHO134" s="2"/>
      <c r="AHP134" s="2"/>
      <c r="AHQ134" s="2"/>
      <c r="AHR134" s="2"/>
      <c r="AHS134" s="2"/>
      <c r="AHT134" s="2"/>
      <c r="AHU134" s="2"/>
      <c r="AHV134" s="2"/>
      <c r="AHW134" s="2"/>
      <c r="AHX134" s="2"/>
      <c r="AHY134" s="2"/>
      <c r="AHZ134" s="2"/>
      <c r="AIA134" s="2"/>
      <c r="AIB134" s="2"/>
      <c r="AIC134" s="2"/>
      <c r="AID134" s="2"/>
      <c r="AIE134" s="2"/>
      <c r="AIF134" s="2"/>
      <c r="AIG134" s="2"/>
      <c r="AIH134" s="2"/>
      <c r="AII134" s="2"/>
      <c r="AIJ134" s="2"/>
      <c r="AIK134" s="2"/>
      <c r="AIL134" s="2"/>
      <c r="AIM134" s="2"/>
      <c r="AIN134" s="2"/>
      <c r="AIO134" s="2"/>
      <c r="AIP134" s="2"/>
      <c r="AIQ134" s="2"/>
      <c r="AIR134" s="2"/>
      <c r="AIS134" s="2"/>
      <c r="AIT134" s="2"/>
      <c r="AIU134" s="2"/>
      <c r="AIV134" s="2"/>
      <c r="AIW134" s="2"/>
      <c r="AIX134" s="2"/>
      <c r="AIY134" s="2"/>
      <c r="AIZ134" s="2"/>
      <c r="AJA134" s="2"/>
      <c r="AJB134" s="2"/>
      <c r="AJC134" s="2"/>
      <c r="AJD134" s="2"/>
      <c r="AJE134" s="2"/>
      <c r="AJF134" s="2"/>
      <c r="AJG134" s="2"/>
      <c r="AJH134" s="2"/>
      <c r="AJI134" s="2"/>
      <c r="AJJ134" s="2"/>
      <c r="AJK134" s="2"/>
      <c r="AJL134" s="2"/>
      <c r="AJM134" s="2"/>
      <c r="AJN134" s="2"/>
      <c r="AJO134" s="2"/>
      <c r="AJP134" s="2"/>
      <c r="AJQ134" s="2"/>
      <c r="AJR134" s="2"/>
      <c r="AJS134" s="2"/>
      <c r="AJT134" s="2"/>
      <c r="AJU134" s="2"/>
      <c r="AJV134" s="2"/>
      <c r="AJW134" s="2"/>
      <c r="AJX134" s="2"/>
      <c r="AJY134" s="2"/>
      <c r="AJZ134" s="2"/>
      <c r="AKA134" s="2"/>
      <c r="AKB134" s="2"/>
      <c r="AKC134" s="2"/>
      <c r="AKD134" s="2"/>
      <c r="AKE134" s="2"/>
      <c r="AKF134" s="2"/>
      <c r="AKG134" s="2"/>
      <c r="AKH134" s="2"/>
      <c r="AKI134" s="2"/>
      <c r="AKJ134" s="2"/>
      <c r="AKK134" s="2"/>
      <c r="AKL134" s="2"/>
      <c r="AKM134" s="2"/>
      <c r="AKN134" s="2"/>
      <c r="AKO134" s="2"/>
      <c r="AKP134" s="2"/>
      <c r="AKQ134" s="2"/>
      <c r="AKR134" s="2"/>
      <c r="AKS134" s="2"/>
      <c r="AKT134" s="2"/>
      <c r="AKU134" s="2"/>
      <c r="AKV134" s="2"/>
      <c r="AKW134" s="2"/>
      <c r="AKX134" s="2"/>
      <c r="AKY134" s="2"/>
      <c r="AKZ134" s="2"/>
      <c r="ALA134" s="2"/>
      <c r="ALB134" s="2"/>
      <c r="ALC134" s="2"/>
      <c r="ALD134" s="2"/>
      <c r="ALE134" s="2"/>
      <c r="ALF134" s="2"/>
      <c r="ALG134" s="2"/>
      <c r="ALH134" s="2"/>
      <c r="ALI134" s="2"/>
      <c r="ALJ134" s="2"/>
      <c r="ALK134" s="2"/>
      <c r="ALL134" s="2"/>
      <c r="ALM134" s="2"/>
      <c r="ALN134" s="2"/>
      <c r="ALO134" s="2"/>
      <c r="ALP134" s="2"/>
      <c r="ALQ134" s="2"/>
      <c r="ALR134" s="2"/>
      <c r="ALS134" s="2"/>
      <c r="ALT134" s="2"/>
      <c r="ALU134" s="2"/>
      <c r="ALV134" s="2"/>
      <c r="ALW134" s="2"/>
      <c r="ALX134" s="2"/>
      <c r="ALY134" s="2"/>
      <c r="ALZ134" s="2"/>
      <c r="AMA134" s="2"/>
      <c r="AMB134" s="2"/>
      <c r="AMC134" s="2"/>
      <c r="AMD134" s="2"/>
    </row>
    <row r="135" spans="1:1018" ht="16.5" thickBot="1">
      <c r="A135" s="142" t="s">
        <v>2</v>
      </c>
      <c r="B135" s="18" t="s">
        <v>3</v>
      </c>
      <c r="C135" s="18" t="s">
        <v>4</v>
      </c>
      <c r="D135" s="18" t="s">
        <v>5</v>
      </c>
      <c r="E135" s="18" t="s">
        <v>364</v>
      </c>
      <c r="F135" s="200" t="s">
        <v>7</v>
      </c>
      <c r="G135" s="201" t="s">
        <v>8</v>
      </c>
      <c r="H135" s="160" t="s">
        <v>7</v>
      </c>
      <c r="I135" s="161" t="s">
        <v>8</v>
      </c>
      <c r="J135" s="202" t="s">
        <v>7</v>
      </c>
      <c r="K135" s="397" t="s">
        <v>8</v>
      </c>
      <c r="L135" s="204" t="s">
        <v>7</v>
      </c>
      <c r="M135" s="398" t="s">
        <v>8</v>
      </c>
      <c r="N135" s="468"/>
      <c r="O135" s="421"/>
      <c r="P135" s="420"/>
      <c r="Q135" s="42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c r="NZ135" s="2"/>
      <c r="OA135" s="2"/>
      <c r="OB135" s="2"/>
      <c r="OC135" s="2"/>
      <c r="OD135" s="2"/>
      <c r="OE135" s="2"/>
      <c r="OF135" s="2"/>
      <c r="OG135" s="2"/>
      <c r="OH135" s="2"/>
      <c r="OI135" s="2"/>
      <c r="OJ135" s="2"/>
      <c r="OK135" s="2"/>
      <c r="OL135" s="2"/>
      <c r="OM135" s="2"/>
      <c r="ON135" s="2"/>
      <c r="OO135" s="2"/>
      <c r="OP135" s="2"/>
      <c r="OQ135" s="2"/>
      <c r="OR135" s="2"/>
      <c r="OS135" s="2"/>
      <c r="OT135" s="2"/>
      <c r="OU135" s="2"/>
      <c r="OV135" s="2"/>
      <c r="OW135" s="2"/>
      <c r="OX135" s="2"/>
      <c r="OY135" s="2"/>
      <c r="OZ135" s="2"/>
      <c r="PA135" s="2"/>
      <c r="PB135" s="2"/>
      <c r="PC135" s="2"/>
      <c r="PD135" s="2"/>
      <c r="PE135" s="2"/>
      <c r="PF135" s="2"/>
      <c r="PG135" s="2"/>
      <c r="PH135" s="2"/>
      <c r="PI135" s="2"/>
      <c r="PJ135" s="2"/>
      <c r="PK135" s="2"/>
      <c r="PL135" s="2"/>
      <c r="PM135" s="2"/>
      <c r="PN135" s="2"/>
      <c r="PO135" s="2"/>
      <c r="PP135" s="2"/>
      <c r="PQ135" s="2"/>
      <c r="PR135" s="2"/>
      <c r="PS135" s="2"/>
      <c r="PT135" s="2"/>
      <c r="PU135" s="2"/>
      <c r="PV135" s="2"/>
      <c r="PW135" s="2"/>
      <c r="PX135" s="2"/>
      <c r="PY135" s="2"/>
      <c r="PZ135" s="2"/>
      <c r="QA135" s="2"/>
      <c r="QB135" s="2"/>
      <c r="QC135" s="2"/>
      <c r="QD135" s="2"/>
      <c r="QE135" s="2"/>
      <c r="QF135" s="2"/>
      <c r="QG135" s="2"/>
      <c r="QH135" s="2"/>
      <c r="QI135" s="2"/>
      <c r="QJ135" s="2"/>
      <c r="QK135" s="2"/>
      <c r="QL135" s="2"/>
      <c r="QM135" s="2"/>
      <c r="QN135" s="2"/>
      <c r="QO135" s="2"/>
      <c r="QP135" s="2"/>
      <c r="QQ135" s="2"/>
      <c r="QR135" s="2"/>
      <c r="QS135" s="2"/>
      <c r="QT135" s="2"/>
      <c r="QU135" s="2"/>
      <c r="QV135" s="2"/>
      <c r="QW135" s="2"/>
      <c r="QX135" s="2"/>
      <c r="QY135" s="2"/>
      <c r="QZ135" s="2"/>
      <c r="RA135" s="2"/>
      <c r="RB135" s="2"/>
      <c r="RC135" s="2"/>
      <c r="RD135" s="2"/>
      <c r="RE135" s="2"/>
      <c r="RF135" s="2"/>
      <c r="RG135" s="2"/>
      <c r="RH135" s="2"/>
      <c r="RI135" s="2"/>
      <c r="RJ135" s="2"/>
      <c r="RK135" s="2"/>
      <c r="RL135" s="2"/>
      <c r="RM135" s="2"/>
      <c r="RN135" s="2"/>
      <c r="RO135" s="2"/>
      <c r="RP135" s="2"/>
      <c r="RQ135" s="2"/>
      <c r="RR135" s="2"/>
      <c r="RS135" s="2"/>
      <c r="RT135" s="2"/>
      <c r="RU135" s="2"/>
      <c r="RV135" s="2"/>
      <c r="RW135" s="2"/>
      <c r="RX135" s="2"/>
      <c r="RY135" s="2"/>
      <c r="RZ135" s="2"/>
      <c r="SA135" s="2"/>
      <c r="SB135" s="2"/>
      <c r="SC135" s="2"/>
      <c r="SD135" s="2"/>
      <c r="SE135" s="2"/>
      <c r="SF135" s="2"/>
      <c r="SG135" s="2"/>
      <c r="SH135" s="2"/>
      <c r="SI135" s="2"/>
      <c r="SJ135" s="2"/>
      <c r="SK135" s="2"/>
      <c r="SL135" s="2"/>
      <c r="SM135" s="2"/>
      <c r="SN135" s="2"/>
      <c r="SO135" s="2"/>
      <c r="SP135" s="2"/>
      <c r="SQ135" s="2"/>
      <c r="SR135" s="2"/>
      <c r="SS135" s="2"/>
      <c r="ST135" s="2"/>
      <c r="SU135" s="2"/>
      <c r="SV135" s="2"/>
      <c r="SW135" s="2"/>
      <c r="SX135" s="2"/>
      <c r="SY135" s="2"/>
      <c r="SZ135" s="2"/>
      <c r="TA135" s="2"/>
      <c r="TB135" s="2"/>
      <c r="TC135" s="2"/>
      <c r="TD135" s="2"/>
      <c r="TE135" s="2"/>
      <c r="TF135" s="2"/>
      <c r="TG135" s="2"/>
      <c r="TH135" s="2"/>
      <c r="TI135" s="2"/>
      <c r="TJ135" s="2"/>
      <c r="TK135" s="2"/>
      <c r="TL135" s="2"/>
      <c r="TM135" s="2"/>
      <c r="TN135" s="2"/>
      <c r="TO135" s="2"/>
      <c r="TP135" s="2"/>
      <c r="TQ135" s="2"/>
      <c r="TR135" s="2"/>
      <c r="TS135" s="2"/>
      <c r="TT135" s="2"/>
      <c r="TU135" s="2"/>
      <c r="TV135" s="2"/>
      <c r="TW135" s="2"/>
      <c r="TX135" s="2"/>
      <c r="TY135" s="2"/>
      <c r="TZ135" s="2"/>
      <c r="UA135" s="2"/>
      <c r="UB135" s="2"/>
      <c r="UC135" s="2"/>
      <c r="UD135" s="2"/>
      <c r="UE135" s="2"/>
      <c r="UF135" s="2"/>
      <c r="UG135" s="2"/>
      <c r="UH135" s="2"/>
      <c r="UI135" s="2"/>
      <c r="UJ135" s="2"/>
      <c r="UK135" s="2"/>
      <c r="UL135" s="2"/>
      <c r="UM135" s="2"/>
      <c r="UN135" s="2"/>
      <c r="UO135" s="2"/>
      <c r="UP135" s="2"/>
      <c r="UQ135" s="2"/>
      <c r="UR135" s="2"/>
      <c r="US135" s="2"/>
      <c r="UT135" s="2"/>
      <c r="UU135" s="2"/>
      <c r="UV135" s="2"/>
      <c r="UW135" s="2"/>
      <c r="UX135" s="2"/>
      <c r="UY135" s="2"/>
      <c r="UZ135" s="2"/>
      <c r="VA135" s="2"/>
      <c r="VB135" s="2"/>
      <c r="VC135" s="2"/>
      <c r="VD135" s="2"/>
      <c r="VE135" s="2"/>
      <c r="VF135" s="2"/>
      <c r="VG135" s="2"/>
      <c r="VH135" s="2"/>
      <c r="VI135" s="2"/>
      <c r="VJ135" s="2"/>
      <c r="VK135" s="2"/>
      <c r="VL135" s="2"/>
      <c r="VM135" s="2"/>
      <c r="VN135" s="2"/>
      <c r="VO135" s="2"/>
      <c r="VP135" s="2"/>
      <c r="VQ135" s="2"/>
      <c r="VR135" s="2"/>
      <c r="VS135" s="2"/>
      <c r="VT135" s="2"/>
      <c r="VU135" s="2"/>
      <c r="VV135" s="2"/>
      <c r="VW135" s="2"/>
      <c r="VX135" s="2"/>
      <c r="VY135" s="2"/>
      <c r="VZ135" s="2"/>
      <c r="WA135" s="2"/>
      <c r="WB135" s="2"/>
      <c r="WC135" s="2"/>
      <c r="WD135" s="2"/>
      <c r="WE135" s="2"/>
      <c r="WF135" s="2"/>
      <c r="WG135" s="2"/>
      <c r="WH135" s="2"/>
      <c r="WI135" s="2"/>
      <c r="WJ135" s="2"/>
      <c r="WK135" s="2"/>
      <c r="WL135" s="2"/>
      <c r="WM135" s="2"/>
      <c r="WN135" s="2"/>
      <c r="WO135" s="2"/>
      <c r="WP135" s="2"/>
      <c r="WQ135" s="2"/>
      <c r="WR135" s="2"/>
      <c r="WS135" s="2"/>
      <c r="WT135" s="2"/>
      <c r="WU135" s="2"/>
      <c r="WV135" s="2"/>
      <c r="WW135" s="2"/>
      <c r="WX135" s="2"/>
      <c r="WY135" s="2"/>
      <c r="WZ135" s="2"/>
      <c r="XA135" s="2"/>
      <c r="XB135" s="2"/>
      <c r="XC135" s="2"/>
      <c r="XD135" s="2"/>
      <c r="XE135" s="2"/>
      <c r="XF135" s="2"/>
      <c r="XG135" s="2"/>
      <c r="XH135" s="2"/>
      <c r="XI135" s="2"/>
      <c r="XJ135" s="2"/>
      <c r="XK135" s="2"/>
      <c r="XL135" s="2"/>
      <c r="XM135" s="2"/>
      <c r="XN135" s="2"/>
      <c r="XO135" s="2"/>
      <c r="XP135" s="2"/>
      <c r="XQ135" s="2"/>
      <c r="XR135" s="2"/>
      <c r="XS135" s="2"/>
      <c r="XT135" s="2"/>
      <c r="XU135" s="2"/>
      <c r="XV135" s="2"/>
      <c r="XW135" s="2"/>
      <c r="XX135" s="2"/>
      <c r="XY135" s="2"/>
      <c r="XZ135" s="2"/>
      <c r="YA135" s="2"/>
      <c r="YB135" s="2"/>
      <c r="YC135" s="2"/>
      <c r="YD135" s="2"/>
      <c r="YE135" s="2"/>
      <c r="YF135" s="2"/>
      <c r="YG135" s="2"/>
      <c r="YH135" s="2"/>
      <c r="YI135" s="2"/>
      <c r="YJ135" s="2"/>
      <c r="YK135" s="2"/>
      <c r="YL135" s="2"/>
      <c r="YM135" s="2"/>
      <c r="YN135" s="2"/>
      <c r="YO135" s="2"/>
      <c r="YP135" s="2"/>
      <c r="YQ135" s="2"/>
      <c r="YR135" s="2"/>
      <c r="YS135" s="2"/>
      <c r="YT135" s="2"/>
      <c r="YU135" s="2"/>
      <c r="YV135" s="2"/>
      <c r="YW135" s="2"/>
      <c r="YX135" s="2"/>
      <c r="YY135" s="2"/>
      <c r="YZ135" s="2"/>
      <c r="ZA135" s="2"/>
      <c r="ZB135" s="2"/>
      <c r="ZC135" s="2"/>
      <c r="ZD135" s="2"/>
      <c r="ZE135" s="2"/>
      <c r="ZF135" s="2"/>
      <c r="ZG135" s="2"/>
      <c r="ZH135" s="2"/>
      <c r="ZI135" s="2"/>
      <c r="ZJ135" s="2"/>
      <c r="ZK135" s="2"/>
      <c r="ZL135" s="2"/>
      <c r="ZM135" s="2"/>
      <c r="ZN135" s="2"/>
      <c r="ZO135" s="2"/>
      <c r="ZP135" s="2"/>
      <c r="ZQ135" s="2"/>
      <c r="ZR135" s="2"/>
      <c r="ZS135" s="2"/>
      <c r="ZT135" s="2"/>
      <c r="ZU135" s="2"/>
      <c r="ZV135" s="2"/>
      <c r="ZW135" s="2"/>
      <c r="ZX135" s="2"/>
      <c r="ZY135" s="2"/>
      <c r="ZZ135" s="2"/>
      <c r="AAA135" s="2"/>
      <c r="AAB135" s="2"/>
      <c r="AAC135" s="2"/>
      <c r="AAD135" s="2"/>
      <c r="AAE135" s="2"/>
      <c r="AAF135" s="2"/>
      <c r="AAG135" s="2"/>
      <c r="AAH135" s="2"/>
      <c r="AAI135" s="2"/>
      <c r="AAJ135" s="2"/>
      <c r="AAK135" s="2"/>
      <c r="AAL135" s="2"/>
      <c r="AAM135" s="2"/>
      <c r="AAN135" s="2"/>
      <c r="AAO135" s="2"/>
      <c r="AAP135" s="2"/>
      <c r="AAQ135" s="2"/>
      <c r="AAR135" s="2"/>
      <c r="AAS135" s="2"/>
      <c r="AAT135" s="2"/>
      <c r="AAU135" s="2"/>
      <c r="AAV135" s="2"/>
      <c r="AAW135" s="2"/>
      <c r="AAX135" s="2"/>
      <c r="AAY135" s="2"/>
      <c r="AAZ135" s="2"/>
      <c r="ABA135" s="2"/>
      <c r="ABB135" s="2"/>
      <c r="ABC135" s="2"/>
      <c r="ABD135" s="2"/>
      <c r="ABE135" s="2"/>
      <c r="ABF135" s="2"/>
      <c r="ABG135" s="2"/>
      <c r="ABH135" s="2"/>
      <c r="ABI135" s="2"/>
      <c r="ABJ135" s="2"/>
      <c r="ABK135" s="2"/>
      <c r="ABL135" s="2"/>
      <c r="ABM135" s="2"/>
      <c r="ABN135" s="2"/>
      <c r="ABO135" s="2"/>
      <c r="ABP135" s="2"/>
      <c r="ABQ135" s="2"/>
      <c r="ABR135" s="2"/>
      <c r="ABS135" s="2"/>
      <c r="ABT135" s="2"/>
      <c r="ABU135" s="2"/>
      <c r="ABV135" s="2"/>
      <c r="ABW135" s="2"/>
      <c r="ABX135" s="2"/>
      <c r="ABY135" s="2"/>
      <c r="ABZ135" s="2"/>
      <c r="ACA135" s="2"/>
      <c r="ACB135" s="2"/>
      <c r="ACC135" s="2"/>
      <c r="ACD135" s="2"/>
      <c r="ACE135" s="2"/>
      <c r="ACF135" s="2"/>
      <c r="ACG135" s="2"/>
      <c r="ACH135" s="2"/>
      <c r="ACI135" s="2"/>
      <c r="ACJ135" s="2"/>
      <c r="ACK135" s="2"/>
      <c r="ACL135" s="2"/>
      <c r="ACM135" s="2"/>
      <c r="ACN135" s="2"/>
      <c r="ACO135" s="2"/>
      <c r="ACP135" s="2"/>
      <c r="ACQ135" s="2"/>
      <c r="ACR135" s="2"/>
      <c r="ACS135" s="2"/>
      <c r="ACT135" s="2"/>
      <c r="ACU135" s="2"/>
      <c r="ACV135" s="2"/>
      <c r="ACW135" s="2"/>
      <c r="ACX135" s="2"/>
      <c r="ACY135" s="2"/>
      <c r="ACZ135" s="2"/>
      <c r="ADA135" s="2"/>
      <c r="ADB135" s="2"/>
      <c r="ADC135" s="2"/>
      <c r="ADD135" s="2"/>
      <c r="ADE135" s="2"/>
      <c r="ADF135" s="2"/>
      <c r="ADG135" s="2"/>
      <c r="ADH135" s="2"/>
      <c r="ADI135" s="2"/>
      <c r="ADJ135" s="2"/>
      <c r="ADK135" s="2"/>
      <c r="ADL135" s="2"/>
      <c r="ADM135" s="2"/>
      <c r="ADN135" s="2"/>
      <c r="ADO135" s="2"/>
      <c r="ADP135" s="2"/>
      <c r="ADQ135" s="2"/>
      <c r="ADR135" s="2"/>
      <c r="ADS135" s="2"/>
      <c r="ADT135" s="2"/>
      <c r="ADU135" s="2"/>
      <c r="ADV135" s="2"/>
      <c r="ADW135" s="2"/>
      <c r="ADX135" s="2"/>
      <c r="ADY135" s="2"/>
      <c r="ADZ135" s="2"/>
      <c r="AEA135" s="2"/>
      <c r="AEB135" s="2"/>
      <c r="AEC135" s="2"/>
      <c r="AED135" s="2"/>
      <c r="AEE135" s="2"/>
      <c r="AEF135" s="2"/>
      <c r="AEG135" s="2"/>
      <c r="AEH135" s="2"/>
      <c r="AEI135" s="2"/>
      <c r="AEJ135" s="2"/>
      <c r="AEK135" s="2"/>
      <c r="AEL135" s="2"/>
      <c r="AEM135" s="2"/>
      <c r="AEN135" s="2"/>
      <c r="AEO135" s="2"/>
      <c r="AEP135" s="2"/>
      <c r="AEQ135" s="2"/>
      <c r="AER135" s="2"/>
      <c r="AES135" s="2"/>
      <c r="AET135" s="2"/>
      <c r="AEU135" s="2"/>
      <c r="AEV135" s="2"/>
      <c r="AEW135" s="2"/>
      <c r="AEX135" s="2"/>
      <c r="AEY135" s="2"/>
      <c r="AEZ135" s="2"/>
      <c r="AFA135" s="2"/>
      <c r="AFB135" s="2"/>
      <c r="AFC135" s="2"/>
      <c r="AFD135" s="2"/>
      <c r="AFE135" s="2"/>
      <c r="AFF135" s="2"/>
      <c r="AFG135" s="2"/>
      <c r="AFH135" s="2"/>
      <c r="AFI135" s="2"/>
      <c r="AFJ135" s="2"/>
      <c r="AFK135" s="2"/>
      <c r="AFL135" s="2"/>
      <c r="AFM135" s="2"/>
      <c r="AFN135" s="2"/>
      <c r="AFO135" s="2"/>
      <c r="AFP135" s="2"/>
      <c r="AFQ135" s="2"/>
      <c r="AFR135" s="2"/>
      <c r="AFS135" s="2"/>
      <c r="AFT135" s="2"/>
      <c r="AFU135" s="2"/>
      <c r="AFV135" s="2"/>
      <c r="AFW135" s="2"/>
      <c r="AFX135" s="2"/>
      <c r="AFY135" s="2"/>
      <c r="AFZ135" s="2"/>
      <c r="AGA135" s="2"/>
      <c r="AGB135" s="2"/>
      <c r="AGC135" s="2"/>
      <c r="AGD135" s="2"/>
      <c r="AGE135" s="2"/>
      <c r="AGF135" s="2"/>
      <c r="AGG135" s="2"/>
      <c r="AGH135" s="2"/>
      <c r="AGI135" s="2"/>
      <c r="AGJ135" s="2"/>
      <c r="AGK135" s="2"/>
      <c r="AGL135" s="2"/>
      <c r="AGM135" s="2"/>
      <c r="AGN135" s="2"/>
      <c r="AGO135" s="2"/>
      <c r="AGP135" s="2"/>
      <c r="AGQ135" s="2"/>
      <c r="AGR135" s="2"/>
      <c r="AGS135" s="2"/>
      <c r="AGT135" s="2"/>
      <c r="AGU135" s="2"/>
      <c r="AGV135" s="2"/>
      <c r="AGW135" s="2"/>
      <c r="AGX135" s="2"/>
      <c r="AGY135" s="2"/>
      <c r="AGZ135" s="2"/>
      <c r="AHA135" s="2"/>
      <c r="AHB135" s="2"/>
      <c r="AHC135" s="2"/>
      <c r="AHD135" s="2"/>
      <c r="AHE135" s="2"/>
      <c r="AHF135" s="2"/>
      <c r="AHG135" s="2"/>
      <c r="AHH135" s="2"/>
      <c r="AHI135" s="2"/>
      <c r="AHJ135" s="2"/>
      <c r="AHK135" s="2"/>
      <c r="AHL135" s="2"/>
      <c r="AHM135" s="2"/>
      <c r="AHN135" s="2"/>
      <c r="AHO135" s="2"/>
      <c r="AHP135" s="2"/>
      <c r="AHQ135" s="2"/>
      <c r="AHR135" s="2"/>
      <c r="AHS135" s="2"/>
      <c r="AHT135" s="2"/>
      <c r="AHU135" s="2"/>
      <c r="AHV135" s="2"/>
      <c r="AHW135" s="2"/>
      <c r="AHX135" s="2"/>
      <c r="AHY135" s="2"/>
      <c r="AHZ135" s="2"/>
      <c r="AIA135" s="2"/>
      <c r="AIB135" s="2"/>
      <c r="AIC135" s="2"/>
      <c r="AID135" s="2"/>
      <c r="AIE135" s="2"/>
      <c r="AIF135" s="2"/>
      <c r="AIG135" s="2"/>
      <c r="AIH135" s="2"/>
      <c r="AII135" s="2"/>
      <c r="AIJ135" s="2"/>
      <c r="AIK135" s="2"/>
      <c r="AIL135" s="2"/>
      <c r="AIM135" s="2"/>
      <c r="AIN135" s="2"/>
      <c r="AIO135" s="2"/>
      <c r="AIP135" s="2"/>
      <c r="AIQ135" s="2"/>
      <c r="AIR135" s="2"/>
      <c r="AIS135" s="2"/>
      <c r="AIT135" s="2"/>
      <c r="AIU135" s="2"/>
      <c r="AIV135" s="2"/>
      <c r="AIW135" s="2"/>
      <c r="AIX135" s="2"/>
      <c r="AIY135" s="2"/>
      <c r="AIZ135" s="2"/>
      <c r="AJA135" s="2"/>
      <c r="AJB135" s="2"/>
      <c r="AJC135" s="2"/>
      <c r="AJD135" s="2"/>
      <c r="AJE135" s="2"/>
      <c r="AJF135" s="2"/>
      <c r="AJG135" s="2"/>
      <c r="AJH135" s="2"/>
      <c r="AJI135" s="2"/>
      <c r="AJJ135" s="2"/>
      <c r="AJK135" s="2"/>
      <c r="AJL135" s="2"/>
      <c r="AJM135" s="2"/>
      <c r="AJN135" s="2"/>
      <c r="AJO135" s="2"/>
      <c r="AJP135" s="2"/>
      <c r="AJQ135" s="2"/>
      <c r="AJR135" s="2"/>
      <c r="AJS135" s="2"/>
      <c r="AJT135" s="2"/>
      <c r="AJU135" s="2"/>
      <c r="AJV135" s="2"/>
      <c r="AJW135" s="2"/>
      <c r="AJX135" s="2"/>
      <c r="AJY135" s="2"/>
      <c r="AJZ135" s="2"/>
      <c r="AKA135" s="2"/>
      <c r="AKB135" s="2"/>
      <c r="AKC135" s="2"/>
      <c r="AKD135" s="2"/>
      <c r="AKE135" s="2"/>
      <c r="AKF135" s="2"/>
      <c r="AKG135" s="2"/>
      <c r="AKH135" s="2"/>
      <c r="AKI135" s="2"/>
      <c r="AKJ135" s="2"/>
      <c r="AKK135" s="2"/>
      <c r="AKL135" s="2"/>
      <c r="AKM135" s="2"/>
      <c r="AKN135" s="2"/>
      <c r="AKO135" s="2"/>
      <c r="AKP135" s="2"/>
      <c r="AKQ135" s="2"/>
      <c r="AKR135" s="2"/>
      <c r="AKS135" s="2"/>
      <c r="AKT135" s="2"/>
      <c r="AKU135" s="2"/>
      <c r="AKV135" s="2"/>
      <c r="AKW135" s="2"/>
      <c r="AKX135" s="2"/>
      <c r="AKY135" s="2"/>
      <c r="AKZ135" s="2"/>
      <c r="ALA135" s="2"/>
      <c r="ALB135" s="2"/>
      <c r="ALC135" s="2"/>
      <c r="ALD135" s="2"/>
      <c r="ALE135" s="2"/>
      <c r="ALF135" s="2"/>
      <c r="ALG135" s="2"/>
      <c r="ALH135" s="2"/>
      <c r="ALI135" s="2"/>
      <c r="ALJ135" s="2"/>
      <c r="ALK135" s="2"/>
      <c r="ALL135" s="2"/>
      <c r="ALM135" s="2"/>
      <c r="ALN135" s="2"/>
      <c r="ALO135" s="2"/>
      <c r="ALP135" s="2"/>
      <c r="ALQ135" s="2"/>
      <c r="ALR135" s="2"/>
      <c r="ALS135" s="2"/>
      <c r="ALT135" s="2"/>
      <c r="ALU135" s="2"/>
      <c r="ALV135" s="2"/>
      <c r="ALW135" s="2"/>
      <c r="ALX135" s="2"/>
      <c r="ALY135" s="2"/>
      <c r="ALZ135" s="2"/>
      <c r="AMA135" s="2"/>
      <c r="AMB135" s="2"/>
      <c r="AMC135" s="2"/>
      <c r="AMD135" s="2"/>
    </row>
    <row r="136" spans="1:1018" ht="180">
      <c r="A136" s="411" t="s">
        <v>239</v>
      </c>
      <c r="B136" s="230" t="s">
        <v>240</v>
      </c>
      <c r="C136" s="392" t="s">
        <v>475</v>
      </c>
      <c r="D136" s="412" t="s">
        <v>241</v>
      </c>
      <c r="E136" s="210">
        <v>100</v>
      </c>
      <c r="F136" s="199">
        <v>35</v>
      </c>
      <c r="G136" s="151">
        <f t="shared" ref="G136:G171" si="46">F136*E136</f>
        <v>3500</v>
      </c>
      <c r="H136" s="152">
        <v>60</v>
      </c>
      <c r="I136" s="153">
        <f t="shared" ref="I136:I171" si="47">H136*E136</f>
        <v>6000</v>
      </c>
      <c r="J136" s="154">
        <v>562.5</v>
      </c>
      <c r="K136" s="393">
        <f t="shared" ref="K136:K171" si="48">J136*E136</f>
        <v>56250</v>
      </c>
      <c r="L136" s="156">
        <v>500</v>
      </c>
      <c r="M136" s="157">
        <f>L136*E136</f>
        <v>50000</v>
      </c>
      <c r="N136" s="468"/>
      <c r="O136" s="421">
        <f>G136</f>
        <v>3500</v>
      </c>
      <c r="P136" s="420">
        <f t="shared" ref="P136:P178" si="49">AVERAGE(K136,I136,G136,M136)</f>
        <v>28937.5</v>
      </c>
      <c r="Q136" s="422">
        <f t="shared" ref="Q136:Q178" si="50">MEDIAN(K136,I136,G136,M136)</f>
        <v>28000</v>
      </c>
    </row>
    <row r="137" spans="1:1018" ht="75">
      <c r="A137" s="30" t="s">
        <v>365</v>
      </c>
      <c r="B137" s="47" t="s">
        <v>243</v>
      </c>
      <c r="C137" s="367" t="s">
        <v>244</v>
      </c>
      <c r="D137" s="29" t="s">
        <v>100</v>
      </c>
      <c r="E137" s="17">
        <v>64</v>
      </c>
      <c r="F137" s="51">
        <v>350</v>
      </c>
      <c r="G137" s="53">
        <f t="shared" si="46"/>
        <v>22400</v>
      </c>
      <c r="H137" s="61">
        <v>350</v>
      </c>
      <c r="I137" s="65">
        <f t="shared" si="47"/>
        <v>22400</v>
      </c>
      <c r="J137" s="80">
        <v>600</v>
      </c>
      <c r="K137" s="84">
        <f t="shared" si="48"/>
        <v>38400</v>
      </c>
      <c r="L137" s="92">
        <v>1500</v>
      </c>
      <c r="M137" s="98">
        <f t="shared" ref="M137:M171" si="51">L137*E137</f>
        <v>96000</v>
      </c>
      <c r="N137" s="468"/>
      <c r="O137" s="421">
        <f t="shared" ref="O137:O171" si="52">G137</f>
        <v>22400</v>
      </c>
      <c r="P137" s="420">
        <f t="shared" si="49"/>
        <v>44800</v>
      </c>
      <c r="Q137" s="422">
        <f t="shared" si="50"/>
        <v>30400</v>
      </c>
    </row>
    <row r="138" spans="1:1018" ht="180">
      <c r="A138" s="30" t="s">
        <v>242</v>
      </c>
      <c r="B138" s="48" t="s">
        <v>246</v>
      </c>
      <c r="C138" s="367" t="s">
        <v>476</v>
      </c>
      <c r="D138" s="29" t="s">
        <v>11</v>
      </c>
      <c r="E138" s="17">
        <v>32</v>
      </c>
      <c r="F138" s="51">
        <v>1500</v>
      </c>
      <c r="G138" s="53">
        <f t="shared" si="46"/>
        <v>48000</v>
      </c>
      <c r="H138" s="61">
        <v>2500</v>
      </c>
      <c r="I138" s="65">
        <f t="shared" si="47"/>
        <v>80000</v>
      </c>
      <c r="J138" s="80">
        <v>2350</v>
      </c>
      <c r="K138" s="84">
        <f t="shared" si="48"/>
        <v>75200</v>
      </c>
      <c r="L138" s="92">
        <v>5000</v>
      </c>
      <c r="M138" s="98">
        <f t="shared" si="51"/>
        <v>160000</v>
      </c>
      <c r="N138" s="468"/>
      <c r="O138" s="421">
        <f t="shared" si="52"/>
        <v>48000</v>
      </c>
      <c r="P138" s="420">
        <f t="shared" si="49"/>
        <v>90800</v>
      </c>
      <c r="Q138" s="422">
        <f t="shared" si="50"/>
        <v>77600</v>
      </c>
    </row>
    <row r="139" spans="1:1018" ht="224.25" customHeight="1">
      <c r="A139" s="30" t="s">
        <v>245</v>
      </c>
      <c r="B139" s="48" t="s">
        <v>248</v>
      </c>
      <c r="C139" s="367" t="s">
        <v>507</v>
      </c>
      <c r="D139" s="29" t="s">
        <v>100</v>
      </c>
      <c r="E139" s="17">
        <v>320</v>
      </c>
      <c r="F139" s="51">
        <v>600</v>
      </c>
      <c r="G139" s="53">
        <f t="shared" si="46"/>
        <v>192000</v>
      </c>
      <c r="H139" s="61">
        <v>750</v>
      </c>
      <c r="I139" s="65">
        <f t="shared" si="47"/>
        <v>240000</v>
      </c>
      <c r="J139" s="80">
        <v>500</v>
      </c>
      <c r="K139" s="84">
        <f t="shared" si="48"/>
        <v>160000</v>
      </c>
      <c r="L139" s="92">
        <v>500</v>
      </c>
      <c r="M139" s="98">
        <f t="shared" si="51"/>
        <v>160000</v>
      </c>
      <c r="N139" s="468"/>
      <c r="O139" s="421">
        <f t="shared" si="52"/>
        <v>192000</v>
      </c>
      <c r="P139" s="420">
        <f t="shared" si="49"/>
        <v>188000</v>
      </c>
      <c r="Q139" s="422">
        <f t="shared" si="50"/>
        <v>176000</v>
      </c>
    </row>
    <row r="140" spans="1:1018" ht="90">
      <c r="A140" s="30" t="s">
        <v>366</v>
      </c>
      <c r="B140" s="48" t="s">
        <v>250</v>
      </c>
      <c r="C140" s="367" t="s">
        <v>478</v>
      </c>
      <c r="D140" s="29" t="s">
        <v>100</v>
      </c>
      <c r="E140" s="17">
        <v>200</v>
      </c>
      <c r="F140" s="51">
        <v>95</v>
      </c>
      <c r="G140" s="53">
        <f t="shared" si="46"/>
        <v>19000</v>
      </c>
      <c r="H140" s="61">
        <v>80</v>
      </c>
      <c r="I140" s="65">
        <f t="shared" si="47"/>
        <v>16000</v>
      </c>
      <c r="J140" s="80">
        <v>17</v>
      </c>
      <c r="K140" s="84">
        <f t="shared" si="48"/>
        <v>3400</v>
      </c>
      <c r="L140" s="92">
        <v>100</v>
      </c>
      <c r="M140" s="98">
        <f t="shared" si="51"/>
        <v>20000</v>
      </c>
      <c r="N140" s="468"/>
      <c r="O140" s="421">
        <f t="shared" si="52"/>
        <v>19000</v>
      </c>
      <c r="P140" s="420">
        <f t="shared" si="49"/>
        <v>14600</v>
      </c>
      <c r="Q140" s="422">
        <f t="shared" si="50"/>
        <v>17500</v>
      </c>
    </row>
    <row r="141" spans="1:1018" ht="105">
      <c r="A141" s="30" t="s">
        <v>367</v>
      </c>
      <c r="B141" s="47" t="s">
        <v>252</v>
      </c>
      <c r="C141" s="367" t="s">
        <v>479</v>
      </c>
      <c r="D141" s="29" t="s">
        <v>100</v>
      </c>
      <c r="E141" s="17">
        <v>150</v>
      </c>
      <c r="F141" s="51">
        <v>75</v>
      </c>
      <c r="G141" s="53">
        <f t="shared" si="46"/>
        <v>11250</v>
      </c>
      <c r="H141" s="61">
        <v>350</v>
      </c>
      <c r="I141" s="65">
        <f t="shared" si="47"/>
        <v>52500</v>
      </c>
      <c r="J141" s="80">
        <v>200</v>
      </c>
      <c r="K141" s="84">
        <f t="shared" si="48"/>
        <v>30000</v>
      </c>
      <c r="L141" s="92">
        <v>300</v>
      </c>
      <c r="M141" s="98">
        <f t="shared" si="51"/>
        <v>45000</v>
      </c>
      <c r="N141" s="468"/>
      <c r="O141" s="421">
        <f t="shared" si="52"/>
        <v>11250</v>
      </c>
      <c r="P141" s="420">
        <f t="shared" si="49"/>
        <v>34687.5</v>
      </c>
      <c r="Q141" s="422">
        <f t="shared" si="50"/>
        <v>37500</v>
      </c>
    </row>
    <row r="142" spans="1:1018" ht="75">
      <c r="A142" s="30" t="s">
        <v>247</v>
      </c>
      <c r="B142" s="20" t="s">
        <v>326</v>
      </c>
      <c r="C142" s="367" t="s">
        <v>480</v>
      </c>
      <c r="D142" s="28" t="s">
        <v>11</v>
      </c>
      <c r="E142" s="17">
        <v>40</v>
      </c>
      <c r="F142" s="51">
        <v>350</v>
      </c>
      <c r="G142" s="53">
        <f t="shared" si="46"/>
        <v>14000</v>
      </c>
      <c r="H142" s="61">
        <v>250</v>
      </c>
      <c r="I142" s="65">
        <f t="shared" si="47"/>
        <v>10000</v>
      </c>
      <c r="J142" s="80">
        <v>600</v>
      </c>
      <c r="K142" s="84">
        <f t="shared" si="48"/>
        <v>24000</v>
      </c>
      <c r="L142" s="92">
        <v>5000</v>
      </c>
      <c r="M142" s="98">
        <f t="shared" si="51"/>
        <v>200000</v>
      </c>
      <c r="N142" s="468"/>
      <c r="O142" s="421">
        <f t="shared" si="52"/>
        <v>14000</v>
      </c>
      <c r="P142" s="420">
        <f t="shared" si="49"/>
        <v>62000</v>
      </c>
      <c r="Q142" s="422">
        <f t="shared" si="50"/>
        <v>19000</v>
      </c>
    </row>
    <row r="143" spans="1:1018" ht="75">
      <c r="A143" s="30" t="s">
        <v>368</v>
      </c>
      <c r="B143" s="20" t="s">
        <v>327</v>
      </c>
      <c r="C143" s="367" t="s">
        <v>481</v>
      </c>
      <c r="D143" s="29" t="s">
        <v>11</v>
      </c>
      <c r="E143" s="17">
        <v>10</v>
      </c>
      <c r="F143" s="51">
        <v>1300</v>
      </c>
      <c r="G143" s="53">
        <f t="shared" si="46"/>
        <v>13000</v>
      </c>
      <c r="H143" s="61">
        <v>1500</v>
      </c>
      <c r="I143" s="65">
        <f t="shared" si="47"/>
        <v>15000</v>
      </c>
      <c r="J143" s="80">
        <v>2700</v>
      </c>
      <c r="K143" s="84">
        <f t="shared" si="48"/>
        <v>27000</v>
      </c>
      <c r="L143" s="92">
        <v>12000</v>
      </c>
      <c r="M143" s="98">
        <f t="shared" si="51"/>
        <v>120000</v>
      </c>
      <c r="N143" s="468"/>
      <c r="O143" s="421">
        <f t="shared" si="52"/>
        <v>13000</v>
      </c>
      <c r="P143" s="420">
        <f t="shared" si="49"/>
        <v>43750</v>
      </c>
      <c r="Q143" s="422">
        <f t="shared" si="50"/>
        <v>21000</v>
      </c>
    </row>
    <row r="144" spans="1:1018" ht="195">
      <c r="A144" s="30" t="s">
        <v>249</v>
      </c>
      <c r="B144" s="48" t="s">
        <v>256</v>
      </c>
      <c r="C144" s="367" t="s">
        <v>482</v>
      </c>
      <c r="D144" s="29" t="s">
        <v>11</v>
      </c>
      <c r="E144" s="17">
        <v>10</v>
      </c>
      <c r="F144" s="51">
        <v>800</v>
      </c>
      <c r="G144" s="53">
        <f t="shared" si="46"/>
        <v>8000</v>
      </c>
      <c r="H144" s="61">
        <v>700</v>
      </c>
      <c r="I144" s="65">
        <f t="shared" si="47"/>
        <v>7000</v>
      </c>
      <c r="J144" s="80">
        <v>1600</v>
      </c>
      <c r="K144" s="84">
        <f t="shared" si="48"/>
        <v>16000</v>
      </c>
      <c r="L144" s="92">
        <v>3000</v>
      </c>
      <c r="M144" s="98">
        <f t="shared" si="51"/>
        <v>30000</v>
      </c>
      <c r="N144" s="468"/>
      <c r="O144" s="421">
        <f t="shared" si="52"/>
        <v>8000</v>
      </c>
      <c r="P144" s="420">
        <f t="shared" si="49"/>
        <v>15250</v>
      </c>
      <c r="Q144" s="422">
        <f t="shared" si="50"/>
        <v>12000</v>
      </c>
    </row>
    <row r="145" spans="1:1018" ht="195">
      <c r="A145" s="30" t="s">
        <v>251</v>
      </c>
      <c r="B145" s="48" t="s">
        <v>258</v>
      </c>
      <c r="C145" s="367" t="s">
        <v>483</v>
      </c>
      <c r="D145" s="29" t="s">
        <v>11</v>
      </c>
      <c r="E145" s="17">
        <v>30</v>
      </c>
      <c r="F145" s="51">
        <v>950</v>
      </c>
      <c r="G145" s="53">
        <f t="shared" si="46"/>
        <v>28500</v>
      </c>
      <c r="H145" s="61">
        <v>2000</v>
      </c>
      <c r="I145" s="65">
        <f t="shared" si="47"/>
        <v>60000</v>
      </c>
      <c r="J145" s="80">
        <v>2900</v>
      </c>
      <c r="K145" s="84">
        <f t="shared" si="48"/>
        <v>87000</v>
      </c>
      <c r="L145" s="92">
        <v>7000</v>
      </c>
      <c r="M145" s="98">
        <f t="shared" si="51"/>
        <v>210000</v>
      </c>
      <c r="N145" s="468"/>
      <c r="O145" s="421">
        <f t="shared" si="52"/>
        <v>28500</v>
      </c>
      <c r="P145" s="420">
        <f t="shared" si="49"/>
        <v>96375</v>
      </c>
      <c r="Q145" s="422">
        <f t="shared" si="50"/>
        <v>73500</v>
      </c>
    </row>
    <row r="146" spans="1:1018" ht="195">
      <c r="A146" s="30" t="s">
        <v>369</v>
      </c>
      <c r="B146" s="48" t="s">
        <v>260</v>
      </c>
      <c r="C146" s="367" t="s">
        <v>484</v>
      </c>
      <c r="D146" s="29" t="s">
        <v>11</v>
      </c>
      <c r="E146" s="17">
        <v>15</v>
      </c>
      <c r="F146" s="51">
        <v>1400</v>
      </c>
      <c r="G146" s="53">
        <f t="shared" si="46"/>
        <v>21000</v>
      </c>
      <c r="H146" s="61">
        <v>4500</v>
      </c>
      <c r="I146" s="65">
        <f t="shared" si="47"/>
        <v>67500</v>
      </c>
      <c r="J146" s="80">
        <v>3400</v>
      </c>
      <c r="K146" s="84">
        <f t="shared" si="48"/>
        <v>51000</v>
      </c>
      <c r="L146" s="92">
        <v>10000</v>
      </c>
      <c r="M146" s="98">
        <f t="shared" si="51"/>
        <v>150000</v>
      </c>
      <c r="N146" s="468"/>
      <c r="O146" s="421">
        <f t="shared" si="52"/>
        <v>21000</v>
      </c>
      <c r="P146" s="420">
        <f t="shared" si="49"/>
        <v>72375</v>
      </c>
      <c r="Q146" s="422">
        <f t="shared" si="50"/>
        <v>59250</v>
      </c>
    </row>
    <row r="147" spans="1:1018" ht="30">
      <c r="A147" s="30" t="s">
        <v>370</v>
      </c>
      <c r="B147" s="36" t="s">
        <v>262</v>
      </c>
      <c r="C147" s="367" t="s">
        <v>485</v>
      </c>
      <c r="D147" s="29" t="s">
        <v>11</v>
      </c>
      <c r="E147" s="17">
        <v>300</v>
      </c>
      <c r="F147" s="51">
        <v>75</v>
      </c>
      <c r="G147" s="53">
        <f t="shared" si="46"/>
        <v>22500</v>
      </c>
      <c r="H147" s="61">
        <v>90</v>
      </c>
      <c r="I147" s="65">
        <f t="shared" si="47"/>
        <v>27000</v>
      </c>
      <c r="J147" s="80">
        <v>130</v>
      </c>
      <c r="K147" s="84">
        <f t="shared" si="48"/>
        <v>39000</v>
      </c>
      <c r="L147" s="92">
        <v>200</v>
      </c>
      <c r="M147" s="98">
        <f t="shared" si="51"/>
        <v>60000</v>
      </c>
      <c r="N147" s="468"/>
      <c r="O147" s="421">
        <f t="shared" si="52"/>
        <v>22500</v>
      </c>
      <c r="P147" s="420">
        <f t="shared" si="49"/>
        <v>37125</v>
      </c>
      <c r="Q147" s="422">
        <f t="shared" si="50"/>
        <v>33000</v>
      </c>
    </row>
    <row r="148" spans="1:1018" ht="45">
      <c r="A148" s="30" t="s">
        <v>371</v>
      </c>
      <c r="B148" s="37" t="s">
        <v>264</v>
      </c>
      <c r="C148" s="367" t="s">
        <v>486</v>
      </c>
      <c r="D148" s="29" t="s">
        <v>11</v>
      </c>
      <c r="E148" s="17">
        <v>150</v>
      </c>
      <c r="F148" s="51">
        <v>75</v>
      </c>
      <c r="G148" s="53">
        <f t="shared" si="46"/>
        <v>11250</v>
      </c>
      <c r="H148" s="61">
        <v>85</v>
      </c>
      <c r="I148" s="65">
        <f t="shared" si="47"/>
        <v>12750</v>
      </c>
      <c r="J148" s="80">
        <v>150</v>
      </c>
      <c r="K148" s="84">
        <f t="shared" si="48"/>
        <v>22500</v>
      </c>
      <c r="L148" s="92">
        <v>200</v>
      </c>
      <c r="M148" s="98">
        <f t="shared" si="51"/>
        <v>30000</v>
      </c>
      <c r="N148" s="468"/>
      <c r="O148" s="421">
        <f t="shared" si="52"/>
        <v>11250</v>
      </c>
      <c r="P148" s="420">
        <f t="shared" si="49"/>
        <v>19125</v>
      </c>
      <c r="Q148" s="422">
        <f t="shared" si="50"/>
        <v>17625</v>
      </c>
    </row>
    <row r="149" spans="1:1018" ht="30">
      <c r="A149" s="30" t="s">
        <v>253</v>
      </c>
      <c r="B149" s="37" t="s">
        <v>266</v>
      </c>
      <c r="C149" s="367" t="s">
        <v>487</v>
      </c>
      <c r="D149" s="29" t="s">
        <v>11</v>
      </c>
      <c r="E149" s="17">
        <v>17</v>
      </c>
      <c r="F149" s="51">
        <v>95</v>
      </c>
      <c r="G149" s="53">
        <f t="shared" si="46"/>
        <v>1615</v>
      </c>
      <c r="H149" s="61">
        <v>90</v>
      </c>
      <c r="I149" s="65">
        <f t="shared" si="47"/>
        <v>1530</v>
      </c>
      <c r="J149" s="80">
        <v>150</v>
      </c>
      <c r="K149" s="84">
        <f t="shared" si="48"/>
        <v>2550</v>
      </c>
      <c r="L149" s="92">
        <v>200</v>
      </c>
      <c r="M149" s="98">
        <f t="shared" si="51"/>
        <v>3400</v>
      </c>
      <c r="N149" s="468"/>
      <c r="O149" s="421">
        <f t="shared" si="52"/>
        <v>1615</v>
      </c>
      <c r="P149" s="420">
        <f t="shared" si="49"/>
        <v>2273.75</v>
      </c>
      <c r="Q149" s="422">
        <f t="shared" si="50"/>
        <v>2082.5</v>
      </c>
    </row>
    <row r="150" spans="1:1018" ht="60">
      <c r="A150" s="30" t="s">
        <v>254</v>
      </c>
      <c r="B150" s="37" t="s">
        <v>268</v>
      </c>
      <c r="C150" s="367" t="s">
        <v>488</v>
      </c>
      <c r="D150" s="29" t="s">
        <v>181</v>
      </c>
      <c r="E150" s="17">
        <v>25</v>
      </c>
      <c r="F150" s="51">
        <v>120</v>
      </c>
      <c r="G150" s="53">
        <f t="shared" si="46"/>
        <v>3000</v>
      </c>
      <c r="H150" s="61">
        <v>250</v>
      </c>
      <c r="I150" s="65">
        <f t="shared" si="47"/>
        <v>6250</v>
      </c>
      <c r="J150" s="80">
        <v>280</v>
      </c>
      <c r="K150" s="84">
        <f t="shared" si="48"/>
        <v>7000</v>
      </c>
      <c r="L150" s="92">
        <v>400</v>
      </c>
      <c r="M150" s="98">
        <f t="shared" si="51"/>
        <v>10000</v>
      </c>
      <c r="N150" s="468"/>
      <c r="O150" s="421">
        <f t="shared" si="52"/>
        <v>3000</v>
      </c>
      <c r="P150" s="420">
        <f t="shared" si="49"/>
        <v>6562.5</v>
      </c>
      <c r="Q150" s="422">
        <f t="shared" si="50"/>
        <v>6625</v>
      </c>
    </row>
    <row r="151" spans="1:1018" ht="60">
      <c r="A151" s="30" t="s">
        <v>255</v>
      </c>
      <c r="B151" s="37" t="s">
        <v>270</v>
      </c>
      <c r="C151" s="367" t="s">
        <v>489</v>
      </c>
      <c r="D151" s="29" t="s">
        <v>181</v>
      </c>
      <c r="E151" s="17">
        <v>35</v>
      </c>
      <c r="F151" s="51">
        <v>150</v>
      </c>
      <c r="G151" s="53">
        <f t="shared" si="46"/>
        <v>5250</v>
      </c>
      <c r="H151" s="61">
        <v>350</v>
      </c>
      <c r="I151" s="65">
        <f t="shared" si="47"/>
        <v>12250</v>
      </c>
      <c r="J151" s="80">
        <v>340</v>
      </c>
      <c r="K151" s="84">
        <f t="shared" si="48"/>
        <v>11900</v>
      </c>
      <c r="L151" s="92">
        <v>500</v>
      </c>
      <c r="M151" s="98">
        <f t="shared" si="51"/>
        <v>17500</v>
      </c>
      <c r="N151" s="468"/>
      <c r="O151" s="421">
        <f t="shared" si="52"/>
        <v>5250</v>
      </c>
      <c r="P151" s="420">
        <f t="shared" si="49"/>
        <v>11725</v>
      </c>
      <c r="Q151" s="422">
        <f t="shared" si="50"/>
        <v>12075</v>
      </c>
    </row>
    <row r="152" spans="1:1018" ht="405" customHeight="1">
      <c r="A152" s="30" t="s">
        <v>257</v>
      </c>
      <c r="B152" s="38" t="s">
        <v>271</v>
      </c>
      <c r="C152" s="367" t="s">
        <v>490</v>
      </c>
      <c r="D152" s="29" t="s">
        <v>11</v>
      </c>
      <c r="E152" s="17">
        <v>10</v>
      </c>
      <c r="F152" s="51">
        <v>65</v>
      </c>
      <c r="G152" s="53">
        <f t="shared" si="46"/>
        <v>650</v>
      </c>
      <c r="H152" s="61">
        <v>60</v>
      </c>
      <c r="I152" s="65">
        <f t="shared" si="47"/>
        <v>600</v>
      </c>
      <c r="J152" s="80">
        <v>75</v>
      </c>
      <c r="K152" s="84">
        <f t="shared" si="48"/>
        <v>750</v>
      </c>
      <c r="L152" s="92">
        <v>500</v>
      </c>
      <c r="M152" s="98">
        <f t="shared" si="51"/>
        <v>5000</v>
      </c>
      <c r="N152" s="468"/>
      <c r="O152" s="421">
        <f t="shared" si="52"/>
        <v>650</v>
      </c>
      <c r="P152" s="420">
        <f t="shared" si="49"/>
        <v>1750</v>
      </c>
      <c r="Q152" s="422">
        <f t="shared" si="50"/>
        <v>700</v>
      </c>
    </row>
    <row r="153" spans="1:1018" ht="409.5">
      <c r="A153" s="30" t="s">
        <v>259</v>
      </c>
      <c r="B153" s="21" t="s">
        <v>273</v>
      </c>
      <c r="C153" s="367" t="s">
        <v>491</v>
      </c>
      <c r="D153" s="28" t="s">
        <v>11</v>
      </c>
      <c r="E153" s="17">
        <v>100</v>
      </c>
      <c r="F153" s="51">
        <v>85</v>
      </c>
      <c r="G153" s="53">
        <f t="shared" si="46"/>
        <v>8500</v>
      </c>
      <c r="H153" s="61">
        <v>250</v>
      </c>
      <c r="I153" s="65">
        <f t="shared" si="47"/>
        <v>25000</v>
      </c>
      <c r="J153" s="80">
        <v>190</v>
      </c>
      <c r="K153" s="84">
        <f t="shared" si="48"/>
        <v>19000</v>
      </c>
      <c r="L153" s="92">
        <v>450</v>
      </c>
      <c r="M153" s="98">
        <f t="shared" si="51"/>
        <v>45000</v>
      </c>
      <c r="N153" s="468"/>
      <c r="O153" s="421">
        <f t="shared" si="52"/>
        <v>8500</v>
      </c>
      <c r="P153" s="420">
        <f t="shared" si="49"/>
        <v>24375</v>
      </c>
      <c r="Q153" s="422">
        <f t="shared" si="50"/>
        <v>22000</v>
      </c>
    </row>
    <row r="154" spans="1:1018" ht="165">
      <c r="A154" s="30" t="s">
        <v>372</v>
      </c>
      <c r="B154" s="21" t="s">
        <v>275</v>
      </c>
      <c r="C154" s="367" t="s">
        <v>492</v>
      </c>
      <c r="D154" s="28" t="s">
        <v>11</v>
      </c>
      <c r="E154" s="17">
        <v>40</v>
      </c>
      <c r="F154" s="51">
        <v>300</v>
      </c>
      <c r="G154" s="53">
        <f t="shared" si="46"/>
        <v>12000</v>
      </c>
      <c r="H154" s="61">
        <v>350</v>
      </c>
      <c r="I154" s="65">
        <f t="shared" si="47"/>
        <v>14000</v>
      </c>
      <c r="J154" s="80">
        <v>290</v>
      </c>
      <c r="K154" s="84">
        <f t="shared" si="48"/>
        <v>11600</v>
      </c>
      <c r="L154" s="92">
        <v>500</v>
      </c>
      <c r="M154" s="98">
        <f t="shared" si="51"/>
        <v>20000</v>
      </c>
      <c r="N154" s="468"/>
      <c r="O154" s="421">
        <f t="shared" si="52"/>
        <v>12000</v>
      </c>
      <c r="P154" s="420">
        <f t="shared" si="49"/>
        <v>14400</v>
      </c>
      <c r="Q154" s="422">
        <f t="shared" si="50"/>
        <v>13000</v>
      </c>
    </row>
    <row r="155" spans="1:1018" ht="105">
      <c r="A155" s="30" t="s">
        <v>373</v>
      </c>
      <c r="B155" s="39" t="s">
        <v>277</v>
      </c>
      <c r="C155" s="367" t="s">
        <v>493</v>
      </c>
      <c r="D155" s="35" t="s">
        <v>70</v>
      </c>
      <c r="E155" s="17">
        <v>20</v>
      </c>
      <c r="F155" s="51">
        <v>3000</v>
      </c>
      <c r="G155" s="53">
        <f t="shared" si="46"/>
        <v>60000</v>
      </c>
      <c r="H155" s="61">
        <v>2000</v>
      </c>
      <c r="I155" s="65">
        <f t="shared" si="47"/>
        <v>40000</v>
      </c>
      <c r="J155" s="80">
        <v>2150</v>
      </c>
      <c r="K155" s="84">
        <f t="shared" si="48"/>
        <v>43000</v>
      </c>
      <c r="L155" s="92">
        <v>2000</v>
      </c>
      <c r="M155" s="98">
        <f t="shared" si="51"/>
        <v>40000</v>
      </c>
      <c r="N155" s="468"/>
      <c r="O155" s="421">
        <f t="shared" si="52"/>
        <v>60000</v>
      </c>
      <c r="P155" s="420">
        <f t="shared" si="49"/>
        <v>45750</v>
      </c>
      <c r="Q155" s="422">
        <f t="shared" si="50"/>
        <v>41500</v>
      </c>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c r="NZ155" s="2"/>
      <c r="OA155" s="2"/>
      <c r="OB155" s="2"/>
      <c r="OC155" s="2"/>
      <c r="OD155" s="2"/>
      <c r="OE155" s="2"/>
      <c r="OF155" s="2"/>
      <c r="OG155" s="2"/>
      <c r="OH155" s="2"/>
      <c r="OI155" s="2"/>
      <c r="OJ155" s="2"/>
      <c r="OK155" s="2"/>
      <c r="OL155" s="2"/>
      <c r="OM155" s="2"/>
      <c r="ON155" s="2"/>
      <c r="OO155" s="2"/>
      <c r="OP155" s="2"/>
      <c r="OQ155" s="2"/>
      <c r="OR155" s="2"/>
      <c r="OS155" s="2"/>
      <c r="OT155" s="2"/>
      <c r="OU155" s="2"/>
      <c r="OV155" s="2"/>
      <c r="OW155" s="2"/>
      <c r="OX155" s="2"/>
      <c r="OY155" s="2"/>
      <c r="OZ155" s="2"/>
      <c r="PA155" s="2"/>
      <c r="PB155" s="2"/>
      <c r="PC155" s="2"/>
      <c r="PD155" s="2"/>
      <c r="PE155" s="2"/>
      <c r="PF155" s="2"/>
      <c r="PG155" s="2"/>
      <c r="PH155" s="2"/>
      <c r="PI155" s="2"/>
      <c r="PJ155" s="2"/>
      <c r="PK155" s="2"/>
      <c r="PL155" s="2"/>
      <c r="PM155" s="2"/>
      <c r="PN155" s="2"/>
      <c r="PO155" s="2"/>
      <c r="PP155" s="2"/>
      <c r="PQ155" s="2"/>
      <c r="PR155" s="2"/>
      <c r="PS155" s="2"/>
      <c r="PT155" s="2"/>
      <c r="PU155" s="2"/>
      <c r="PV155" s="2"/>
      <c r="PW155" s="2"/>
      <c r="PX155" s="2"/>
      <c r="PY155" s="2"/>
      <c r="PZ155" s="2"/>
      <c r="QA155" s="2"/>
      <c r="QB155" s="2"/>
      <c r="QC155" s="2"/>
      <c r="QD155" s="2"/>
      <c r="QE155" s="2"/>
      <c r="QF155" s="2"/>
      <c r="QG155" s="2"/>
      <c r="QH155" s="2"/>
      <c r="QI155" s="2"/>
      <c r="QJ155" s="2"/>
      <c r="QK155" s="2"/>
      <c r="QL155" s="2"/>
      <c r="QM155" s="2"/>
      <c r="QN155" s="2"/>
      <c r="QO155" s="2"/>
      <c r="QP155" s="2"/>
      <c r="QQ155" s="2"/>
      <c r="QR155" s="2"/>
      <c r="QS155" s="2"/>
      <c r="QT155" s="2"/>
      <c r="QU155" s="2"/>
      <c r="QV155" s="2"/>
      <c r="QW155" s="2"/>
      <c r="QX155" s="2"/>
      <c r="QY155" s="2"/>
      <c r="QZ155" s="2"/>
      <c r="RA155" s="2"/>
      <c r="RB155" s="2"/>
      <c r="RC155" s="2"/>
      <c r="RD155" s="2"/>
      <c r="RE155" s="2"/>
      <c r="RF155" s="2"/>
      <c r="RG155" s="2"/>
      <c r="RH155" s="2"/>
      <c r="RI155" s="2"/>
      <c r="RJ155" s="2"/>
      <c r="RK155" s="2"/>
      <c r="RL155" s="2"/>
      <c r="RM155" s="2"/>
      <c r="RN155" s="2"/>
      <c r="RO155" s="2"/>
      <c r="RP155" s="2"/>
      <c r="RQ155" s="2"/>
      <c r="RR155" s="2"/>
      <c r="RS155" s="2"/>
      <c r="RT155" s="2"/>
      <c r="RU155" s="2"/>
      <c r="RV155" s="2"/>
      <c r="RW155" s="2"/>
      <c r="RX155" s="2"/>
      <c r="RY155" s="2"/>
      <c r="RZ155" s="2"/>
      <c r="SA155" s="2"/>
      <c r="SB155" s="2"/>
      <c r="SC155" s="2"/>
      <c r="SD155" s="2"/>
      <c r="SE155" s="2"/>
      <c r="SF155" s="2"/>
      <c r="SG155" s="2"/>
      <c r="SH155" s="2"/>
      <c r="SI155" s="2"/>
      <c r="SJ155" s="2"/>
      <c r="SK155" s="2"/>
      <c r="SL155" s="2"/>
      <c r="SM155" s="2"/>
      <c r="SN155" s="2"/>
      <c r="SO155" s="2"/>
      <c r="SP155" s="2"/>
      <c r="SQ155" s="2"/>
      <c r="SR155" s="2"/>
      <c r="SS155" s="2"/>
      <c r="ST155" s="2"/>
      <c r="SU155" s="2"/>
      <c r="SV155" s="2"/>
      <c r="SW155" s="2"/>
      <c r="SX155" s="2"/>
      <c r="SY155" s="2"/>
      <c r="SZ155" s="2"/>
      <c r="TA155" s="2"/>
      <c r="TB155" s="2"/>
      <c r="TC155" s="2"/>
      <c r="TD155" s="2"/>
      <c r="TE155" s="2"/>
      <c r="TF155" s="2"/>
      <c r="TG155" s="2"/>
      <c r="TH155" s="2"/>
      <c r="TI155" s="2"/>
      <c r="TJ155" s="2"/>
      <c r="TK155" s="2"/>
      <c r="TL155" s="2"/>
      <c r="TM155" s="2"/>
      <c r="TN155" s="2"/>
      <c r="TO155" s="2"/>
      <c r="TP155" s="2"/>
      <c r="TQ155" s="2"/>
      <c r="TR155" s="2"/>
      <c r="TS155" s="2"/>
      <c r="TT155" s="2"/>
      <c r="TU155" s="2"/>
      <c r="TV155" s="2"/>
      <c r="TW155" s="2"/>
      <c r="TX155" s="2"/>
      <c r="TY155" s="2"/>
      <c r="TZ155" s="2"/>
      <c r="UA155" s="2"/>
      <c r="UB155" s="2"/>
      <c r="UC155" s="2"/>
      <c r="UD155" s="2"/>
      <c r="UE155" s="2"/>
      <c r="UF155" s="2"/>
      <c r="UG155" s="2"/>
      <c r="UH155" s="2"/>
      <c r="UI155" s="2"/>
      <c r="UJ155" s="2"/>
      <c r="UK155" s="2"/>
      <c r="UL155" s="2"/>
      <c r="UM155" s="2"/>
      <c r="UN155" s="2"/>
      <c r="UO155" s="2"/>
      <c r="UP155" s="2"/>
      <c r="UQ155" s="2"/>
      <c r="UR155" s="2"/>
      <c r="US155" s="2"/>
      <c r="UT155" s="2"/>
      <c r="UU155" s="2"/>
      <c r="UV155" s="2"/>
      <c r="UW155" s="2"/>
      <c r="UX155" s="2"/>
      <c r="UY155" s="2"/>
      <c r="UZ155" s="2"/>
      <c r="VA155" s="2"/>
      <c r="VB155" s="2"/>
      <c r="VC155" s="2"/>
      <c r="VD155" s="2"/>
      <c r="VE155" s="2"/>
      <c r="VF155" s="2"/>
      <c r="VG155" s="2"/>
      <c r="VH155" s="2"/>
      <c r="VI155" s="2"/>
      <c r="VJ155" s="2"/>
      <c r="VK155" s="2"/>
      <c r="VL155" s="2"/>
      <c r="VM155" s="2"/>
      <c r="VN155" s="2"/>
      <c r="VO155" s="2"/>
      <c r="VP155" s="2"/>
      <c r="VQ155" s="2"/>
      <c r="VR155" s="2"/>
      <c r="VS155" s="2"/>
      <c r="VT155" s="2"/>
      <c r="VU155" s="2"/>
      <c r="VV155" s="2"/>
      <c r="VW155" s="2"/>
      <c r="VX155" s="2"/>
      <c r="VY155" s="2"/>
      <c r="VZ155" s="2"/>
      <c r="WA155" s="2"/>
      <c r="WB155" s="2"/>
      <c r="WC155" s="2"/>
      <c r="WD155" s="2"/>
      <c r="WE155" s="2"/>
      <c r="WF155" s="2"/>
      <c r="WG155" s="2"/>
      <c r="WH155" s="2"/>
      <c r="WI155" s="2"/>
      <c r="WJ155" s="2"/>
      <c r="WK155" s="2"/>
      <c r="WL155" s="2"/>
      <c r="WM155" s="2"/>
      <c r="WN155" s="2"/>
      <c r="WO155" s="2"/>
      <c r="WP155" s="2"/>
      <c r="WQ155" s="2"/>
      <c r="WR155" s="2"/>
      <c r="WS155" s="2"/>
      <c r="WT155" s="2"/>
      <c r="WU155" s="2"/>
      <c r="WV155" s="2"/>
      <c r="WW155" s="2"/>
      <c r="WX155" s="2"/>
      <c r="WY155" s="2"/>
      <c r="WZ155" s="2"/>
      <c r="XA155" s="2"/>
      <c r="XB155" s="2"/>
      <c r="XC155" s="2"/>
      <c r="XD155" s="2"/>
      <c r="XE155" s="2"/>
      <c r="XF155" s="2"/>
      <c r="XG155" s="2"/>
      <c r="XH155" s="2"/>
      <c r="XI155" s="2"/>
      <c r="XJ155" s="2"/>
      <c r="XK155" s="2"/>
      <c r="XL155" s="2"/>
      <c r="XM155" s="2"/>
      <c r="XN155" s="2"/>
      <c r="XO155" s="2"/>
      <c r="XP155" s="2"/>
      <c r="XQ155" s="2"/>
      <c r="XR155" s="2"/>
      <c r="XS155" s="2"/>
      <c r="XT155" s="2"/>
      <c r="XU155" s="2"/>
      <c r="XV155" s="2"/>
      <c r="XW155" s="2"/>
      <c r="XX155" s="2"/>
      <c r="XY155" s="2"/>
      <c r="XZ155" s="2"/>
      <c r="YA155" s="2"/>
      <c r="YB155" s="2"/>
      <c r="YC155" s="2"/>
      <c r="YD155" s="2"/>
      <c r="YE155" s="2"/>
      <c r="YF155" s="2"/>
      <c r="YG155" s="2"/>
      <c r="YH155" s="2"/>
      <c r="YI155" s="2"/>
      <c r="YJ155" s="2"/>
      <c r="YK155" s="2"/>
      <c r="YL155" s="2"/>
      <c r="YM155" s="2"/>
      <c r="YN155" s="2"/>
      <c r="YO155" s="2"/>
      <c r="YP155" s="2"/>
      <c r="YQ155" s="2"/>
      <c r="YR155" s="2"/>
      <c r="YS155" s="2"/>
      <c r="YT155" s="2"/>
      <c r="YU155" s="2"/>
      <c r="YV155" s="2"/>
      <c r="YW155" s="2"/>
      <c r="YX155" s="2"/>
      <c r="YY155" s="2"/>
      <c r="YZ155" s="2"/>
      <c r="ZA155" s="2"/>
      <c r="ZB155" s="2"/>
      <c r="ZC155" s="2"/>
      <c r="ZD155" s="2"/>
      <c r="ZE155" s="2"/>
      <c r="ZF155" s="2"/>
      <c r="ZG155" s="2"/>
      <c r="ZH155" s="2"/>
      <c r="ZI155" s="2"/>
      <c r="ZJ155" s="2"/>
      <c r="ZK155" s="2"/>
      <c r="ZL155" s="2"/>
      <c r="ZM155" s="2"/>
      <c r="ZN155" s="2"/>
      <c r="ZO155" s="2"/>
      <c r="ZP155" s="2"/>
      <c r="ZQ155" s="2"/>
      <c r="ZR155" s="2"/>
      <c r="ZS155" s="2"/>
      <c r="ZT155" s="2"/>
      <c r="ZU155" s="2"/>
      <c r="ZV155" s="2"/>
      <c r="ZW155" s="2"/>
      <c r="ZX155" s="2"/>
      <c r="ZY155" s="2"/>
      <c r="ZZ155" s="2"/>
      <c r="AAA155" s="2"/>
      <c r="AAB155" s="2"/>
      <c r="AAC155" s="2"/>
      <c r="AAD155" s="2"/>
      <c r="AAE155" s="2"/>
      <c r="AAF155" s="2"/>
      <c r="AAG155" s="2"/>
      <c r="AAH155" s="2"/>
      <c r="AAI155" s="2"/>
      <c r="AAJ155" s="2"/>
      <c r="AAK155" s="2"/>
      <c r="AAL155" s="2"/>
      <c r="AAM155" s="2"/>
      <c r="AAN155" s="2"/>
      <c r="AAO155" s="2"/>
      <c r="AAP155" s="2"/>
      <c r="AAQ155" s="2"/>
      <c r="AAR155" s="2"/>
      <c r="AAS155" s="2"/>
      <c r="AAT155" s="2"/>
      <c r="AAU155" s="2"/>
      <c r="AAV155" s="2"/>
      <c r="AAW155" s="2"/>
      <c r="AAX155" s="2"/>
      <c r="AAY155" s="2"/>
      <c r="AAZ155" s="2"/>
      <c r="ABA155" s="2"/>
      <c r="ABB155" s="2"/>
      <c r="ABC155" s="2"/>
      <c r="ABD155" s="2"/>
      <c r="ABE155" s="2"/>
      <c r="ABF155" s="2"/>
      <c r="ABG155" s="2"/>
      <c r="ABH155" s="2"/>
      <c r="ABI155" s="2"/>
      <c r="ABJ155" s="2"/>
      <c r="ABK155" s="2"/>
      <c r="ABL155" s="2"/>
      <c r="ABM155" s="2"/>
      <c r="ABN155" s="2"/>
      <c r="ABO155" s="2"/>
      <c r="ABP155" s="2"/>
      <c r="ABQ155" s="2"/>
      <c r="ABR155" s="2"/>
      <c r="ABS155" s="2"/>
      <c r="ABT155" s="2"/>
      <c r="ABU155" s="2"/>
      <c r="ABV155" s="2"/>
      <c r="ABW155" s="2"/>
      <c r="ABX155" s="2"/>
      <c r="ABY155" s="2"/>
      <c r="ABZ155" s="2"/>
      <c r="ACA155" s="2"/>
      <c r="ACB155" s="2"/>
      <c r="ACC155" s="2"/>
      <c r="ACD155" s="2"/>
      <c r="ACE155" s="2"/>
      <c r="ACF155" s="2"/>
      <c r="ACG155" s="2"/>
      <c r="ACH155" s="2"/>
      <c r="ACI155" s="2"/>
      <c r="ACJ155" s="2"/>
      <c r="ACK155" s="2"/>
      <c r="ACL155" s="2"/>
      <c r="ACM155" s="2"/>
      <c r="ACN155" s="2"/>
      <c r="ACO155" s="2"/>
      <c r="ACP155" s="2"/>
      <c r="ACQ155" s="2"/>
      <c r="ACR155" s="2"/>
      <c r="ACS155" s="2"/>
      <c r="ACT155" s="2"/>
      <c r="ACU155" s="2"/>
      <c r="ACV155" s="2"/>
      <c r="ACW155" s="2"/>
      <c r="ACX155" s="2"/>
      <c r="ACY155" s="2"/>
      <c r="ACZ155" s="2"/>
      <c r="ADA155" s="2"/>
      <c r="ADB155" s="2"/>
      <c r="ADC155" s="2"/>
      <c r="ADD155" s="2"/>
      <c r="ADE155" s="2"/>
      <c r="ADF155" s="2"/>
      <c r="ADG155" s="2"/>
      <c r="ADH155" s="2"/>
      <c r="ADI155" s="2"/>
      <c r="ADJ155" s="2"/>
      <c r="ADK155" s="2"/>
      <c r="ADL155" s="2"/>
      <c r="ADM155" s="2"/>
      <c r="ADN155" s="2"/>
      <c r="ADO155" s="2"/>
      <c r="ADP155" s="2"/>
      <c r="ADQ155" s="2"/>
      <c r="ADR155" s="2"/>
      <c r="ADS155" s="2"/>
      <c r="ADT155" s="2"/>
      <c r="ADU155" s="2"/>
      <c r="ADV155" s="2"/>
      <c r="ADW155" s="2"/>
      <c r="ADX155" s="2"/>
      <c r="ADY155" s="2"/>
      <c r="ADZ155" s="2"/>
      <c r="AEA155" s="2"/>
      <c r="AEB155" s="2"/>
      <c r="AEC155" s="2"/>
      <c r="AED155" s="2"/>
      <c r="AEE155" s="2"/>
      <c r="AEF155" s="2"/>
      <c r="AEG155" s="2"/>
      <c r="AEH155" s="2"/>
      <c r="AEI155" s="2"/>
      <c r="AEJ155" s="2"/>
      <c r="AEK155" s="2"/>
      <c r="AEL155" s="2"/>
      <c r="AEM155" s="2"/>
      <c r="AEN155" s="2"/>
      <c r="AEO155" s="2"/>
      <c r="AEP155" s="2"/>
      <c r="AEQ155" s="2"/>
      <c r="AER155" s="2"/>
      <c r="AES155" s="2"/>
      <c r="AET155" s="2"/>
      <c r="AEU155" s="2"/>
      <c r="AEV155" s="2"/>
      <c r="AEW155" s="2"/>
      <c r="AEX155" s="2"/>
      <c r="AEY155" s="2"/>
      <c r="AEZ155" s="2"/>
      <c r="AFA155" s="2"/>
      <c r="AFB155" s="2"/>
      <c r="AFC155" s="2"/>
      <c r="AFD155" s="2"/>
      <c r="AFE155" s="2"/>
      <c r="AFF155" s="2"/>
      <c r="AFG155" s="2"/>
      <c r="AFH155" s="2"/>
      <c r="AFI155" s="2"/>
      <c r="AFJ155" s="2"/>
      <c r="AFK155" s="2"/>
      <c r="AFL155" s="2"/>
      <c r="AFM155" s="2"/>
      <c r="AFN155" s="2"/>
      <c r="AFO155" s="2"/>
      <c r="AFP155" s="2"/>
      <c r="AFQ155" s="2"/>
      <c r="AFR155" s="2"/>
      <c r="AFS155" s="2"/>
      <c r="AFT155" s="2"/>
      <c r="AFU155" s="2"/>
      <c r="AFV155" s="2"/>
      <c r="AFW155" s="2"/>
      <c r="AFX155" s="2"/>
      <c r="AFY155" s="2"/>
      <c r="AFZ155" s="2"/>
      <c r="AGA155" s="2"/>
      <c r="AGB155" s="2"/>
      <c r="AGC155" s="2"/>
      <c r="AGD155" s="2"/>
      <c r="AGE155" s="2"/>
      <c r="AGF155" s="2"/>
      <c r="AGG155" s="2"/>
      <c r="AGH155" s="2"/>
      <c r="AGI155" s="2"/>
      <c r="AGJ155" s="2"/>
      <c r="AGK155" s="2"/>
      <c r="AGL155" s="2"/>
      <c r="AGM155" s="2"/>
      <c r="AGN155" s="2"/>
      <c r="AGO155" s="2"/>
      <c r="AGP155" s="2"/>
      <c r="AGQ155" s="2"/>
      <c r="AGR155" s="2"/>
      <c r="AGS155" s="2"/>
      <c r="AGT155" s="2"/>
      <c r="AGU155" s="2"/>
      <c r="AGV155" s="2"/>
      <c r="AGW155" s="2"/>
      <c r="AGX155" s="2"/>
      <c r="AGY155" s="2"/>
      <c r="AGZ155" s="2"/>
      <c r="AHA155" s="2"/>
      <c r="AHB155" s="2"/>
      <c r="AHC155" s="2"/>
      <c r="AHD155" s="2"/>
      <c r="AHE155" s="2"/>
      <c r="AHF155" s="2"/>
      <c r="AHG155" s="2"/>
      <c r="AHH155" s="2"/>
      <c r="AHI155" s="2"/>
      <c r="AHJ155" s="2"/>
      <c r="AHK155" s="2"/>
      <c r="AHL155" s="2"/>
      <c r="AHM155" s="2"/>
      <c r="AHN155" s="2"/>
      <c r="AHO155" s="2"/>
      <c r="AHP155" s="2"/>
      <c r="AHQ155" s="2"/>
      <c r="AHR155" s="2"/>
      <c r="AHS155" s="2"/>
      <c r="AHT155" s="2"/>
      <c r="AHU155" s="2"/>
      <c r="AHV155" s="2"/>
      <c r="AHW155" s="2"/>
      <c r="AHX155" s="2"/>
      <c r="AHY155" s="2"/>
      <c r="AHZ155" s="2"/>
      <c r="AIA155" s="2"/>
      <c r="AIB155" s="2"/>
      <c r="AIC155" s="2"/>
      <c r="AID155" s="2"/>
      <c r="AIE155" s="2"/>
      <c r="AIF155" s="2"/>
      <c r="AIG155" s="2"/>
      <c r="AIH155" s="2"/>
      <c r="AII155" s="2"/>
      <c r="AIJ155" s="2"/>
      <c r="AIK155" s="2"/>
      <c r="AIL155" s="2"/>
      <c r="AIM155" s="2"/>
      <c r="AIN155" s="2"/>
      <c r="AIO155" s="2"/>
      <c r="AIP155" s="2"/>
      <c r="AIQ155" s="2"/>
      <c r="AIR155" s="2"/>
      <c r="AIS155" s="2"/>
      <c r="AIT155" s="2"/>
      <c r="AIU155" s="2"/>
      <c r="AIV155" s="2"/>
      <c r="AIW155" s="2"/>
      <c r="AIX155" s="2"/>
      <c r="AIY155" s="2"/>
      <c r="AIZ155" s="2"/>
      <c r="AJA155" s="2"/>
      <c r="AJB155" s="2"/>
      <c r="AJC155" s="2"/>
      <c r="AJD155" s="2"/>
      <c r="AJE155" s="2"/>
      <c r="AJF155" s="2"/>
      <c r="AJG155" s="2"/>
      <c r="AJH155" s="2"/>
      <c r="AJI155" s="2"/>
      <c r="AJJ155" s="2"/>
      <c r="AJK155" s="2"/>
      <c r="AJL155" s="2"/>
      <c r="AJM155" s="2"/>
      <c r="AJN155" s="2"/>
      <c r="AJO155" s="2"/>
      <c r="AJP155" s="2"/>
      <c r="AJQ155" s="2"/>
      <c r="AJR155" s="2"/>
      <c r="AJS155" s="2"/>
      <c r="AJT155" s="2"/>
      <c r="AJU155" s="2"/>
      <c r="AJV155" s="2"/>
      <c r="AJW155" s="2"/>
      <c r="AJX155" s="2"/>
      <c r="AJY155" s="2"/>
      <c r="AJZ155" s="2"/>
      <c r="AKA155" s="2"/>
      <c r="AKB155" s="2"/>
      <c r="AKC155" s="2"/>
      <c r="AKD155" s="2"/>
      <c r="AKE155" s="2"/>
      <c r="AKF155" s="2"/>
      <c r="AKG155" s="2"/>
      <c r="AKH155" s="2"/>
      <c r="AKI155" s="2"/>
      <c r="AKJ155" s="2"/>
      <c r="AKK155" s="2"/>
      <c r="AKL155" s="2"/>
      <c r="AKM155" s="2"/>
      <c r="AKN155" s="2"/>
      <c r="AKO155" s="2"/>
      <c r="AKP155" s="2"/>
      <c r="AKQ155" s="2"/>
      <c r="AKR155" s="2"/>
      <c r="AKS155" s="2"/>
      <c r="AKT155" s="2"/>
      <c r="AKU155" s="2"/>
      <c r="AKV155" s="2"/>
      <c r="AKW155" s="2"/>
      <c r="AKX155" s="2"/>
      <c r="AKY155" s="2"/>
      <c r="AKZ155" s="2"/>
      <c r="ALA155" s="2"/>
      <c r="ALB155" s="2"/>
      <c r="ALC155" s="2"/>
      <c r="ALD155" s="2"/>
      <c r="ALE155" s="2"/>
      <c r="ALF155" s="2"/>
      <c r="ALG155" s="2"/>
      <c r="ALH155" s="2"/>
      <c r="ALI155" s="2"/>
      <c r="ALJ155" s="2"/>
      <c r="ALK155" s="2"/>
      <c r="ALL155" s="2"/>
      <c r="ALM155" s="2"/>
      <c r="ALN155" s="2"/>
      <c r="ALO155" s="2"/>
      <c r="ALP155" s="2"/>
      <c r="ALQ155" s="2"/>
      <c r="ALR155" s="2"/>
      <c r="ALS155" s="2"/>
      <c r="ALT155" s="2"/>
      <c r="ALU155" s="2"/>
      <c r="ALV155" s="2"/>
      <c r="ALW155" s="2"/>
      <c r="ALX155" s="2"/>
      <c r="ALY155" s="2"/>
      <c r="ALZ155" s="2"/>
      <c r="AMA155" s="2"/>
      <c r="AMB155" s="2"/>
      <c r="AMC155" s="2"/>
      <c r="AMD155" s="2"/>
    </row>
    <row r="156" spans="1:1018" ht="201.75" customHeight="1">
      <c r="A156" s="30" t="s">
        <v>374</v>
      </c>
      <c r="B156" s="44" t="s">
        <v>279</v>
      </c>
      <c r="C156" s="367" t="s">
        <v>494</v>
      </c>
      <c r="D156" s="29" t="s">
        <v>5</v>
      </c>
      <c r="E156" s="17">
        <v>2</v>
      </c>
      <c r="F156" s="51">
        <v>6000</v>
      </c>
      <c r="G156" s="53">
        <f t="shared" si="46"/>
        <v>12000</v>
      </c>
      <c r="H156" s="61">
        <v>5000</v>
      </c>
      <c r="I156" s="65">
        <f t="shared" si="47"/>
        <v>10000</v>
      </c>
      <c r="J156" s="80">
        <v>3750</v>
      </c>
      <c r="K156" s="84">
        <f t="shared" si="48"/>
        <v>7500</v>
      </c>
      <c r="L156" s="92">
        <v>8000</v>
      </c>
      <c r="M156" s="98">
        <f t="shared" si="51"/>
        <v>16000</v>
      </c>
      <c r="N156" s="468"/>
      <c r="O156" s="421">
        <f t="shared" si="52"/>
        <v>12000</v>
      </c>
      <c r="P156" s="420">
        <f t="shared" si="49"/>
        <v>11375</v>
      </c>
      <c r="Q156" s="422">
        <f t="shared" si="50"/>
        <v>11000</v>
      </c>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c r="NZ156" s="2"/>
      <c r="OA156" s="2"/>
      <c r="OB156" s="2"/>
      <c r="OC156" s="2"/>
      <c r="OD156" s="2"/>
      <c r="OE156" s="2"/>
      <c r="OF156" s="2"/>
      <c r="OG156" s="2"/>
      <c r="OH156" s="2"/>
      <c r="OI156" s="2"/>
      <c r="OJ156" s="2"/>
      <c r="OK156" s="2"/>
      <c r="OL156" s="2"/>
      <c r="OM156" s="2"/>
      <c r="ON156" s="2"/>
      <c r="OO156" s="2"/>
      <c r="OP156" s="2"/>
      <c r="OQ156" s="2"/>
      <c r="OR156" s="2"/>
      <c r="OS156" s="2"/>
      <c r="OT156" s="2"/>
      <c r="OU156" s="2"/>
      <c r="OV156" s="2"/>
      <c r="OW156" s="2"/>
      <c r="OX156" s="2"/>
      <c r="OY156" s="2"/>
      <c r="OZ156" s="2"/>
      <c r="PA156" s="2"/>
      <c r="PB156" s="2"/>
      <c r="PC156" s="2"/>
      <c r="PD156" s="2"/>
      <c r="PE156" s="2"/>
      <c r="PF156" s="2"/>
      <c r="PG156" s="2"/>
      <c r="PH156" s="2"/>
      <c r="PI156" s="2"/>
      <c r="PJ156" s="2"/>
      <c r="PK156" s="2"/>
      <c r="PL156" s="2"/>
      <c r="PM156" s="2"/>
      <c r="PN156" s="2"/>
      <c r="PO156" s="2"/>
      <c r="PP156" s="2"/>
      <c r="PQ156" s="2"/>
      <c r="PR156" s="2"/>
      <c r="PS156" s="2"/>
      <c r="PT156" s="2"/>
      <c r="PU156" s="2"/>
      <c r="PV156" s="2"/>
      <c r="PW156" s="2"/>
      <c r="PX156" s="2"/>
      <c r="PY156" s="2"/>
      <c r="PZ156" s="2"/>
      <c r="QA156" s="2"/>
      <c r="QB156" s="2"/>
      <c r="QC156" s="2"/>
      <c r="QD156" s="2"/>
      <c r="QE156" s="2"/>
      <c r="QF156" s="2"/>
      <c r="QG156" s="2"/>
      <c r="QH156" s="2"/>
      <c r="QI156" s="2"/>
      <c r="QJ156" s="2"/>
      <c r="QK156" s="2"/>
      <c r="QL156" s="2"/>
      <c r="QM156" s="2"/>
      <c r="QN156" s="2"/>
      <c r="QO156" s="2"/>
      <c r="QP156" s="2"/>
      <c r="QQ156" s="2"/>
      <c r="QR156" s="2"/>
      <c r="QS156" s="2"/>
      <c r="QT156" s="2"/>
      <c r="QU156" s="2"/>
      <c r="QV156" s="2"/>
      <c r="QW156" s="2"/>
      <c r="QX156" s="2"/>
      <c r="QY156" s="2"/>
      <c r="QZ156" s="2"/>
      <c r="RA156" s="2"/>
      <c r="RB156" s="2"/>
      <c r="RC156" s="2"/>
      <c r="RD156" s="2"/>
      <c r="RE156" s="2"/>
      <c r="RF156" s="2"/>
      <c r="RG156" s="2"/>
      <c r="RH156" s="2"/>
      <c r="RI156" s="2"/>
      <c r="RJ156" s="2"/>
      <c r="RK156" s="2"/>
      <c r="RL156" s="2"/>
      <c r="RM156" s="2"/>
      <c r="RN156" s="2"/>
      <c r="RO156" s="2"/>
      <c r="RP156" s="2"/>
      <c r="RQ156" s="2"/>
      <c r="RR156" s="2"/>
      <c r="RS156" s="2"/>
      <c r="RT156" s="2"/>
      <c r="RU156" s="2"/>
      <c r="RV156" s="2"/>
      <c r="RW156" s="2"/>
      <c r="RX156" s="2"/>
      <c r="RY156" s="2"/>
      <c r="RZ156" s="2"/>
      <c r="SA156" s="2"/>
      <c r="SB156" s="2"/>
      <c r="SC156" s="2"/>
      <c r="SD156" s="2"/>
      <c r="SE156" s="2"/>
      <c r="SF156" s="2"/>
      <c r="SG156" s="2"/>
      <c r="SH156" s="2"/>
      <c r="SI156" s="2"/>
      <c r="SJ156" s="2"/>
      <c r="SK156" s="2"/>
      <c r="SL156" s="2"/>
      <c r="SM156" s="2"/>
      <c r="SN156" s="2"/>
      <c r="SO156" s="2"/>
      <c r="SP156" s="2"/>
      <c r="SQ156" s="2"/>
      <c r="SR156" s="2"/>
      <c r="SS156" s="2"/>
      <c r="ST156" s="2"/>
      <c r="SU156" s="2"/>
      <c r="SV156" s="2"/>
      <c r="SW156" s="2"/>
      <c r="SX156" s="2"/>
      <c r="SY156" s="2"/>
      <c r="SZ156" s="2"/>
      <c r="TA156" s="2"/>
      <c r="TB156" s="2"/>
      <c r="TC156" s="2"/>
      <c r="TD156" s="2"/>
      <c r="TE156" s="2"/>
      <c r="TF156" s="2"/>
      <c r="TG156" s="2"/>
      <c r="TH156" s="2"/>
      <c r="TI156" s="2"/>
      <c r="TJ156" s="2"/>
      <c r="TK156" s="2"/>
      <c r="TL156" s="2"/>
      <c r="TM156" s="2"/>
      <c r="TN156" s="2"/>
      <c r="TO156" s="2"/>
      <c r="TP156" s="2"/>
      <c r="TQ156" s="2"/>
      <c r="TR156" s="2"/>
      <c r="TS156" s="2"/>
      <c r="TT156" s="2"/>
      <c r="TU156" s="2"/>
      <c r="TV156" s="2"/>
      <c r="TW156" s="2"/>
      <c r="TX156" s="2"/>
      <c r="TY156" s="2"/>
      <c r="TZ156" s="2"/>
      <c r="UA156" s="2"/>
      <c r="UB156" s="2"/>
      <c r="UC156" s="2"/>
      <c r="UD156" s="2"/>
      <c r="UE156" s="2"/>
      <c r="UF156" s="2"/>
      <c r="UG156" s="2"/>
      <c r="UH156" s="2"/>
      <c r="UI156" s="2"/>
      <c r="UJ156" s="2"/>
      <c r="UK156" s="2"/>
      <c r="UL156" s="2"/>
      <c r="UM156" s="2"/>
      <c r="UN156" s="2"/>
      <c r="UO156" s="2"/>
      <c r="UP156" s="2"/>
      <c r="UQ156" s="2"/>
      <c r="UR156" s="2"/>
      <c r="US156" s="2"/>
      <c r="UT156" s="2"/>
      <c r="UU156" s="2"/>
      <c r="UV156" s="2"/>
      <c r="UW156" s="2"/>
      <c r="UX156" s="2"/>
      <c r="UY156" s="2"/>
      <c r="UZ156" s="2"/>
      <c r="VA156" s="2"/>
      <c r="VB156" s="2"/>
      <c r="VC156" s="2"/>
      <c r="VD156" s="2"/>
      <c r="VE156" s="2"/>
      <c r="VF156" s="2"/>
      <c r="VG156" s="2"/>
      <c r="VH156" s="2"/>
      <c r="VI156" s="2"/>
      <c r="VJ156" s="2"/>
      <c r="VK156" s="2"/>
      <c r="VL156" s="2"/>
      <c r="VM156" s="2"/>
      <c r="VN156" s="2"/>
      <c r="VO156" s="2"/>
      <c r="VP156" s="2"/>
      <c r="VQ156" s="2"/>
      <c r="VR156" s="2"/>
      <c r="VS156" s="2"/>
      <c r="VT156" s="2"/>
      <c r="VU156" s="2"/>
      <c r="VV156" s="2"/>
      <c r="VW156" s="2"/>
      <c r="VX156" s="2"/>
      <c r="VY156" s="2"/>
      <c r="VZ156" s="2"/>
      <c r="WA156" s="2"/>
      <c r="WB156" s="2"/>
      <c r="WC156" s="2"/>
      <c r="WD156" s="2"/>
      <c r="WE156" s="2"/>
      <c r="WF156" s="2"/>
      <c r="WG156" s="2"/>
      <c r="WH156" s="2"/>
      <c r="WI156" s="2"/>
      <c r="WJ156" s="2"/>
      <c r="WK156" s="2"/>
      <c r="WL156" s="2"/>
      <c r="WM156" s="2"/>
      <c r="WN156" s="2"/>
      <c r="WO156" s="2"/>
      <c r="WP156" s="2"/>
      <c r="WQ156" s="2"/>
      <c r="WR156" s="2"/>
      <c r="WS156" s="2"/>
      <c r="WT156" s="2"/>
      <c r="WU156" s="2"/>
      <c r="WV156" s="2"/>
      <c r="WW156" s="2"/>
      <c r="WX156" s="2"/>
      <c r="WY156" s="2"/>
      <c r="WZ156" s="2"/>
      <c r="XA156" s="2"/>
      <c r="XB156" s="2"/>
      <c r="XC156" s="2"/>
      <c r="XD156" s="2"/>
      <c r="XE156" s="2"/>
      <c r="XF156" s="2"/>
      <c r="XG156" s="2"/>
      <c r="XH156" s="2"/>
      <c r="XI156" s="2"/>
      <c r="XJ156" s="2"/>
      <c r="XK156" s="2"/>
      <c r="XL156" s="2"/>
      <c r="XM156" s="2"/>
      <c r="XN156" s="2"/>
      <c r="XO156" s="2"/>
      <c r="XP156" s="2"/>
      <c r="XQ156" s="2"/>
      <c r="XR156" s="2"/>
      <c r="XS156" s="2"/>
      <c r="XT156" s="2"/>
      <c r="XU156" s="2"/>
      <c r="XV156" s="2"/>
      <c r="XW156" s="2"/>
      <c r="XX156" s="2"/>
      <c r="XY156" s="2"/>
      <c r="XZ156" s="2"/>
      <c r="YA156" s="2"/>
      <c r="YB156" s="2"/>
      <c r="YC156" s="2"/>
      <c r="YD156" s="2"/>
      <c r="YE156" s="2"/>
      <c r="YF156" s="2"/>
      <c r="YG156" s="2"/>
      <c r="YH156" s="2"/>
      <c r="YI156" s="2"/>
      <c r="YJ156" s="2"/>
      <c r="YK156" s="2"/>
      <c r="YL156" s="2"/>
      <c r="YM156" s="2"/>
      <c r="YN156" s="2"/>
      <c r="YO156" s="2"/>
      <c r="YP156" s="2"/>
      <c r="YQ156" s="2"/>
      <c r="YR156" s="2"/>
      <c r="YS156" s="2"/>
      <c r="YT156" s="2"/>
      <c r="YU156" s="2"/>
      <c r="YV156" s="2"/>
      <c r="YW156" s="2"/>
      <c r="YX156" s="2"/>
      <c r="YY156" s="2"/>
      <c r="YZ156" s="2"/>
      <c r="ZA156" s="2"/>
      <c r="ZB156" s="2"/>
      <c r="ZC156" s="2"/>
      <c r="ZD156" s="2"/>
      <c r="ZE156" s="2"/>
      <c r="ZF156" s="2"/>
      <c r="ZG156" s="2"/>
      <c r="ZH156" s="2"/>
      <c r="ZI156" s="2"/>
      <c r="ZJ156" s="2"/>
      <c r="ZK156" s="2"/>
      <c r="ZL156" s="2"/>
      <c r="ZM156" s="2"/>
      <c r="ZN156" s="2"/>
      <c r="ZO156" s="2"/>
      <c r="ZP156" s="2"/>
      <c r="ZQ156" s="2"/>
      <c r="ZR156" s="2"/>
      <c r="ZS156" s="2"/>
      <c r="ZT156" s="2"/>
      <c r="ZU156" s="2"/>
      <c r="ZV156" s="2"/>
      <c r="ZW156" s="2"/>
      <c r="ZX156" s="2"/>
      <c r="ZY156" s="2"/>
      <c r="ZZ156" s="2"/>
      <c r="AAA156" s="2"/>
      <c r="AAB156" s="2"/>
      <c r="AAC156" s="2"/>
      <c r="AAD156" s="2"/>
      <c r="AAE156" s="2"/>
      <c r="AAF156" s="2"/>
      <c r="AAG156" s="2"/>
      <c r="AAH156" s="2"/>
      <c r="AAI156" s="2"/>
      <c r="AAJ156" s="2"/>
      <c r="AAK156" s="2"/>
      <c r="AAL156" s="2"/>
      <c r="AAM156" s="2"/>
      <c r="AAN156" s="2"/>
      <c r="AAO156" s="2"/>
      <c r="AAP156" s="2"/>
      <c r="AAQ156" s="2"/>
      <c r="AAR156" s="2"/>
      <c r="AAS156" s="2"/>
      <c r="AAT156" s="2"/>
      <c r="AAU156" s="2"/>
      <c r="AAV156" s="2"/>
      <c r="AAW156" s="2"/>
      <c r="AAX156" s="2"/>
      <c r="AAY156" s="2"/>
      <c r="AAZ156" s="2"/>
      <c r="ABA156" s="2"/>
      <c r="ABB156" s="2"/>
      <c r="ABC156" s="2"/>
      <c r="ABD156" s="2"/>
      <c r="ABE156" s="2"/>
      <c r="ABF156" s="2"/>
      <c r="ABG156" s="2"/>
      <c r="ABH156" s="2"/>
      <c r="ABI156" s="2"/>
      <c r="ABJ156" s="2"/>
      <c r="ABK156" s="2"/>
      <c r="ABL156" s="2"/>
      <c r="ABM156" s="2"/>
      <c r="ABN156" s="2"/>
      <c r="ABO156" s="2"/>
      <c r="ABP156" s="2"/>
      <c r="ABQ156" s="2"/>
      <c r="ABR156" s="2"/>
      <c r="ABS156" s="2"/>
      <c r="ABT156" s="2"/>
      <c r="ABU156" s="2"/>
      <c r="ABV156" s="2"/>
      <c r="ABW156" s="2"/>
      <c r="ABX156" s="2"/>
      <c r="ABY156" s="2"/>
      <c r="ABZ156" s="2"/>
      <c r="ACA156" s="2"/>
      <c r="ACB156" s="2"/>
      <c r="ACC156" s="2"/>
      <c r="ACD156" s="2"/>
      <c r="ACE156" s="2"/>
      <c r="ACF156" s="2"/>
      <c r="ACG156" s="2"/>
      <c r="ACH156" s="2"/>
      <c r="ACI156" s="2"/>
      <c r="ACJ156" s="2"/>
      <c r="ACK156" s="2"/>
      <c r="ACL156" s="2"/>
      <c r="ACM156" s="2"/>
      <c r="ACN156" s="2"/>
      <c r="ACO156" s="2"/>
      <c r="ACP156" s="2"/>
      <c r="ACQ156" s="2"/>
      <c r="ACR156" s="2"/>
      <c r="ACS156" s="2"/>
      <c r="ACT156" s="2"/>
      <c r="ACU156" s="2"/>
      <c r="ACV156" s="2"/>
      <c r="ACW156" s="2"/>
      <c r="ACX156" s="2"/>
      <c r="ACY156" s="2"/>
      <c r="ACZ156" s="2"/>
      <c r="ADA156" s="2"/>
      <c r="ADB156" s="2"/>
      <c r="ADC156" s="2"/>
      <c r="ADD156" s="2"/>
      <c r="ADE156" s="2"/>
      <c r="ADF156" s="2"/>
      <c r="ADG156" s="2"/>
      <c r="ADH156" s="2"/>
      <c r="ADI156" s="2"/>
      <c r="ADJ156" s="2"/>
      <c r="ADK156" s="2"/>
      <c r="ADL156" s="2"/>
      <c r="ADM156" s="2"/>
      <c r="ADN156" s="2"/>
      <c r="ADO156" s="2"/>
      <c r="ADP156" s="2"/>
      <c r="ADQ156" s="2"/>
      <c r="ADR156" s="2"/>
      <c r="ADS156" s="2"/>
      <c r="ADT156" s="2"/>
      <c r="ADU156" s="2"/>
      <c r="ADV156" s="2"/>
      <c r="ADW156" s="2"/>
      <c r="ADX156" s="2"/>
      <c r="ADY156" s="2"/>
      <c r="ADZ156" s="2"/>
      <c r="AEA156" s="2"/>
      <c r="AEB156" s="2"/>
      <c r="AEC156" s="2"/>
      <c r="AED156" s="2"/>
      <c r="AEE156" s="2"/>
      <c r="AEF156" s="2"/>
      <c r="AEG156" s="2"/>
      <c r="AEH156" s="2"/>
      <c r="AEI156" s="2"/>
      <c r="AEJ156" s="2"/>
      <c r="AEK156" s="2"/>
      <c r="AEL156" s="2"/>
      <c r="AEM156" s="2"/>
      <c r="AEN156" s="2"/>
      <c r="AEO156" s="2"/>
      <c r="AEP156" s="2"/>
      <c r="AEQ156" s="2"/>
      <c r="AER156" s="2"/>
      <c r="AES156" s="2"/>
      <c r="AET156" s="2"/>
      <c r="AEU156" s="2"/>
      <c r="AEV156" s="2"/>
      <c r="AEW156" s="2"/>
      <c r="AEX156" s="2"/>
      <c r="AEY156" s="2"/>
      <c r="AEZ156" s="2"/>
      <c r="AFA156" s="2"/>
      <c r="AFB156" s="2"/>
      <c r="AFC156" s="2"/>
      <c r="AFD156" s="2"/>
      <c r="AFE156" s="2"/>
      <c r="AFF156" s="2"/>
      <c r="AFG156" s="2"/>
      <c r="AFH156" s="2"/>
      <c r="AFI156" s="2"/>
      <c r="AFJ156" s="2"/>
      <c r="AFK156" s="2"/>
      <c r="AFL156" s="2"/>
      <c r="AFM156" s="2"/>
      <c r="AFN156" s="2"/>
      <c r="AFO156" s="2"/>
      <c r="AFP156" s="2"/>
      <c r="AFQ156" s="2"/>
      <c r="AFR156" s="2"/>
      <c r="AFS156" s="2"/>
      <c r="AFT156" s="2"/>
      <c r="AFU156" s="2"/>
      <c r="AFV156" s="2"/>
      <c r="AFW156" s="2"/>
      <c r="AFX156" s="2"/>
      <c r="AFY156" s="2"/>
      <c r="AFZ156" s="2"/>
      <c r="AGA156" s="2"/>
      <c r="AGB156" s="2"/>
      <c r="AGC156" s="2"/>
      <c r="AGD156" s="2"/>
      <c r="AGE156" s="2"/>
      <c r="AGF156" s="2"/>
      <c r="AGG156" s="2"/>
      <c r="AGH156" s="2"/>
      <c r="AGI156" s="2"/>
      <c r="AGJ156" s="2"/>
      <c r="AGK156" s="2"/>
      <c r="AGL156" s="2"/>
      <c r="AGM156" s="2"/>
      <c r="AGN156" s="2"/>
      <c r="AGO156" s="2"/>
      <c r="AGP156" s="2"/>
      <c r="AGQ156" s="2"/>
      <c r="AGR156" s="2"/>
      <c r="AGS156" s="2"/>
      <c r="AGT156" s="2"/>
      <c r="AGU156" s="2"/>
      <c r="AGV156" s="2"/>
      <c r="AGW156" s="2"/>
      <c r="AGX156" s="2"/>
      <c r="AGY156" s="2"/>
      <c r="AGZ156" s="2"/>
      <c r="AHA156" s="2"/>
      <c r="AHB156" s="2"/>
      <c r="AHC156" s="2"/>
      <c r="AHD156" s="2"/>
      <c r="AHE156" s="2"/>
      <c r="AHF156" s="2"/>
      <c r="AHG156" s="2"/>
      <c r="AHH156" s="2"/>
      <c r="AHI156" s="2"/>
      <c r="AHJ156" s="2"/>
      <c r="AHK156" s="2"/>
      <c r="AHL156" s="2"/>
      <c r="AHM156" s="2"/>
      <c r="AHN156" s="2"/>
      <c r="AHO156" s="2"/>
      <c r="AHP156" s="2"/>
      <c r="AHQ156" s="2"/>
      <c r="AHR156" s="2"/>
      <c r="AHS156" s="2"/>
      <c r="AHT156" s="2"/>
      <c r="AHU156" s="2"/>
      <c r="AHV156" s="2"/>
      <c r="AHW156" s="2"/>
      <c r="AHX156" s="2"/>
      <c r="AHY156" s="2"/>
      <c r="AHZ156" s="2"/>
      <c r="AIA156" s="2"/>
      <c r="AIB156" s="2"/>
      <c r="AIC156" s="2"/>
      <c r="AID156" s="2"/>
      <c r="AIE156" s="2"/>
      <c r="AIF156" s="2"/>
      <c r="AIG156" s="2"/>
      <c r="AIH156" s="2"/>
      <c r="AII156" s="2"/>
      <c r="AIJ156" s="2"/>
      <c r="AIK156" s="2"/>
      <c r="AIL156" s="2"/>
      <c r="AIM156" s="2"/>
      <c r="AIN156" s="2"/>
      <c r="AIO156" s="2"/>
      <c r="AIP156" s="2"/>
      <c r="AIQ156" s="2"/>
      <c r="AIR156" s="2"/>
      <c r="AIS156" s="2"/>
      <c r="AIT156" s="2"/>
      <c r="AIU156" s="2"/>
      <c r="AIV156" s="2"/>
      <c r="AIW156" s="2"/>
      <c r="AIX156" s="2"/>
      <c r="AIY156" s="2"/>
      <c r="AIZ156" s="2"/>
      <c r="AJA156" s="2"/>
      <c r="AJB156" s="2"/>
      <c r="AJC156" s="2"/>
      <c r="AJD156" s="2"/>
      <c r="AJE156" s="2"/>
      <c r="AJF156" s="2"/>
      <c r="AJG156" s="2"/>
      <c r="AJH156" s="2"/>
      <c r="AJI156" s="2"/>
      <c r="AJJ156" s="2"/>
      <c r="AJK156" s="2"/>
      <c r="AJL156" s="2"/>
      <c r="AJM156" s="2"/>
      <c r="AJN156" s="2"/>
      <c r="AJO156" s="2"/>
      <c r="AJP156" s="2"/>
      <c r="AJQ156" s="2"/>
      <c r="AJR156" s="2"/>
      <c r="AJS156" s="2"/>
      <c r="AJT156" s="2"/>
      <c r="AJU156" s="2"/>
      <c r="AJV156" s="2"/>
      <c r="AJW156" s="2"/>
      <c r="AJX156" s="2"/>
      <c r="AJY156" s="2"/>
      <c r="AJZ156" s="2"/>
      <c r="AKA156" s="2"/>
      <c r="AKB156" s="2"/>
      <c r="AKC156" s="2"/>
      <c r="AKD156" s="2"/>
      <c r="AKE156" s="2"/>
      <c r="AKF156" s="2"/>
      <c r="AKG156" s="2"/>
      <c r="AKH156" s="2"/>
      <c r="AKI156" s="2"/>
      <c r="AKJ156" s="2"/>
      <c r="AKK156" s="2"/>
      <c r="AKL156" s="2"/>
      <c r="AKM156" s="2"/>
      <c r="AKN156" s="2"/>
      <c r="AKO156" s="2"/>
      <c r="AKP156" s="2"/>
      <c r="AKQ156" s="2"/>
      <c r="AKR156" s="2"/>
      <c r="AKS156" s="2"/>
      <c r="AKT156" s="2"/>
      <c r="AKU156" s="2"/>
      <c r="AKV156" s="2"/>
      <c r="AKW156" s="2"/>
      <c r="AKX156" s="2"/>
      <c r="AKY156" s="2"/>
      <c r="AKZ156" s="2"/>
      <c r="ALA156" s="2"/>
      <c r="ALB156" s="2"/>
      <c r="ALC156" s="2"/>
      <c r="ALD156" s="2"/>
      <c r="ALE156" s="2"/>
      <c r="ALF156" s="2"/>
      <c r="ALG156" s="2"/>
      <c r="ALH156" s="2"/>
      <c r="ALI156" s="2"/>
      <c r="ALJ156" s="2"/>
      <c r="ALK156" s="2"/>
      <c r="ALL156" s="2"/>
      <c r="ALM156" s="2"/>
      <c r="ALN156" s="2"/>
      <c r="ALO156" s="2"/>
      <c r="ALP156" s="2"/>
      <c r="ALQ156" s="2"/>
      <c r="ALR156" s="2"/>
      <c r="ALS156" s="2"/>
      <c r="ALT156" s="2"/>
      <c r="ALU156" s="2"/>
      <c r="ALV156" s="2"/>
      <c r="ALW156" s="2"/>
      <c r="ALX156" s="2"/>
      <c r="ALY156" s="2"/>
      <c r="ALZ156" s="2"/>
      <c r="AMA156" s="2"/>
      <c r="AMB156" s="2"/>
      <c r="AMC156" s="2"/>
      <c r="AMD156" s="2"/>
    </row>
    <row r="157" spans="1:1018" ht="270">
      <c r="A157" s="30" t="s">
        <v>261</v>
      </c>
      <c r="B157" s="44" t="s">
        <v>281</v>
      </c>
      <c r="C157" s="367" t="s">
        <v>495</v>
      </c>
      <c r="D157" s="29" t="s">
        <v>282</v>
      </c>
      <c r="E157" s="17">
        <v>50</v>
      </c>
      <c r="F157" s="51">
        <v>2500</v>
      </c>
      <c r="G157" s="53">
        <f t="shared" si="46"/>
        <v>125000</v>
      </c>
      <c r="H157" s="61">
        <v>3500</v>
      </c>
      <c r="I157" s="65">
        <f t="shared" si="47"/>
        <v>175000</v>
      </c>
      <c r="J157" s="80">
        <v>3200</v>
      </c>
      <c r="K157" s="84">
        <f t="shared" si="48"/>
        <v>160000</v>
      </c>
      <c r="L157" s="92">
        <v>200</v>
      </c>
      <c r="M157" s="98">
        <f t="shared" si="51"/>
        <v>10000</v>
      </c>
      <c r="N157" s="468"/>
      <c r="O157" s="421">
        <f t="shared" si="52"/>
        <v>125000</v>
      </c>
      <c r="P157" s="420">
        <f t="shared" si="49"/>
        <v>117500</v>
      </c>
      <c r="Q157" s="422">
        <f t="shared" si="50"/>
        <v>142500</v>
      </c>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c r="NZ157" s="2"/>
      <c r="OA157" s="2"/>
      <c r="OB157" s="2"/>
      <c r="OC157" s="2"/>
      <c r="OD157" s="2"/>
      <c r="OE157" s="2"/>
      <c r="OF157" s="2"/>
      <c r="OG157" s="2"/>
      <c r="OH157" s="2"/>
      <c r="OI157" s="2"/>
      <c r="OJ157" s="2"/>
      <c r="OK157" s="2"/>
      <c r="OL157" s="2"/>
      <c r="OM157" s="2"/>
      <c r="ON157" s="2"/>
      <c r="OO157" s="2"/>
      <c r="OP157" s="2"/>
      <c r="OQ157" s="2"/>
      <c r="OR157" s="2"/>
      <c r="OS157" s="2"/>
      <c r="OT157" s="2"/>
      <c r="OU157" s="2"/>
      <c r="OV157" s="2"/>
      <c r="OW157" s="2"/>
      <c r="OX157" s="2"/>
      <c r="OY157" s="2"/>
      <c r="OZ157" s="2"/>
      <c r="PA157" s="2"/>
      <c r="PB157" s="2"/>
      <c r="PC157" s="2"/>
      <c r="PD157" s="2"/>
      <c r="PE157" s="2"/>
      <c r="PF157" s="2"/>
      <c r="PG157" s="2"/>
      <c r="PH157" s="2"/>
      <c r="PI157" s="2"/>
      <c r="PJ157" s="2"/>
      <c r="PK157" s="2"/>
      <c r="PL157" s="2"/>
      <c r="PM157" s="2"/>
      <c r="PN157" s="2"/>
      <c r="PO157" s="2"/>
      <c r="PP157" s="2"/>
      <c r="PQ157" s="2"/>
      <c r="PR157" s="2"/>
      <c r="PS157" s="2"/>
      <c r="PT157" s="2"/>
      <c r="PU157" s="2"/>
      <c r="PV157" s="2"/>
      <c r="PW157" s="2"/>
      <c r="PX157" s="2"/>
      <c r="PY157" s="2"/>
      <c r="PZ157" s="2"/>
      <c r="QA157" s="2"/>
      <c r="QB157" s="2"/>
      <c r="QC157" s="2"/>
      <c r="QD157" s="2"/>
      <c r="QE157" s="2"/>
      <c r="QF157" s="2"/>
      <c r="QG157" s="2"/>
      <c r="QH157" s="2"/>
      <c r="QI157" s="2"/>
      <c r="QJ157" s="2"/>
      <c r="QK157" s="2"/>
      <c r="QL157" s="2"/>
      <c r="QM157" s="2"/>
      <c r="QN157" s="2"/>
      <c r="QO157" s="2"/>
      <c r="QP157" s="2"/>
      <c r="QQ157" s="2"/>
      <c r="QR157" s="2"/>
      <c r="QS157" s="2"/>
      <c r="QT157" s="2"/>
      <c r="QU157" s="2"/>
      <c r="QV157" s="2"/>
      <c r="QW157" s="2"/>
      <c r="QX157" s="2"/>
      <c r="QY157" s="2"/>
      <c r="QZ157" s="2"/>
      <c r="RA157" s="2"/>
      <c r="RB157" s="2"/>
      <c r="RC157" s="2"/>
      <c r="RD157" s="2"/>
      <c r="RE157" s="2"/>
      <c r="RF157" s="2"/>
      <c r="RG157" s="2"/>
      <c r="RH157" s="2"/>
      <c r="RI157" s="2"/>
      <c r="RJ157" s="2"/>
      <c r="RK157" s="2"/>
      <c r="RL157" s="2"/>
      <c r="RM157" s="2"/>
      <c r="RN157" s="2"/>
      <c r="RO157" s="2"/>
      <c r="RP157" s="2"/>
      <c r="RQ157" s="2"/>
      <c r="RR157" s="2"/>
      <c r="RS157" s="2"/>
      <c r="RT157" s="2"/>
      <c r="RU157" s="2"/>
      <c r="RV157" s="2"/>
      <c r="RW157" s="2"/>
      <c r="RX157" s="2"/>
      <c r="RY157" s="2"/>
      <c r="RZ157" s="2"/>
      <c r="SA157" s="2"/>
      <c r="SB157" s="2"/>
      <c r="SC157" s="2"/>
      <c r="SD157" s="2"/>
      <c r="SE157" s="2"/>
      <c r="SF157" s="2"/>
      <c r="SG157" s="2"/>
      <c r="SH157" s="2"/>
      <c r="SI157" s="2"/>
      <c r="SJ157" s="2"/>
      <c r="SK157" s="2"/>
      <c r="SL157" s="2"/>
      <c r="SM157" s="2"/>
      <c r="SN157" s="2"/>
      <c r="SO157" s="2"/>
      <c r="SP157" s="2"/>
      <c r="SQ157" s="2"/>
      <c r="SR157" s="2"/>
      <c r="SS157" s="2"/>
      <c r="ST157" s="2"/>
      <c r="SU157" s="2"/>
      <c r="SV157" s="2"/>
      <c r="SW157" s="2"/>
      <c r="SX157" s="2"/>
      <c r="SY157" s="2"/>
      <c r="SZ157" s="2"/>
      <c r="TA157" s="2"/>
      <c r="TB157" s="2"/>
      <c r="TC157" s="2"/>
      <c r="TD157" s="2"/>
      <c r="TE157" s="2"/>
      <c r="TF157" s="2"/>
      <c r="TG157" s="2"/>
      <c r="TH157" s="2"/>
      <c r="TI157" s="2"/>
      <c r="TJ157" s="2"/>
      <c r="TK157" s="2"/>
      <c r="TL157" s="2"/>
      <c r="TM157" s="2"/>
      <c r="TN157" s="2"/>
      <c r="TO157" s="2"/>
      <c r="TP157" s="2"/>
      <c r="TQ157" s="2"/>
      <c r="TR157" s="2"/>
      <c r="TS157" s="2"/>
      <c r="TT157" s="2"/>
      <c r="TU157" s="2"/>
      <c r="TV157" s="2"/>
      <c r="TW157" s="2"/>
      <c r="TX157" s="2"/>
      <c r="TY157" s="2"/>
      <c r="TZ157" s="2"/>
      <c r="UA157" s="2"/>
      <c r="UB157" s="2"/>
      <c r="UC157" s="2"/>
      <c r="UD157" s="2"/>
      <c r="UE157" s="2"/>
      <c r="UF157" s="2"/>
      <c r="UG157" s="2"/>
      <c r="UH157" s="2"/>
      <c r="UI157" s="2"/>
      <c r="UJ157" s="2"/>
      <c r="UK157" s="2"/>
      <c r="UL157" s="2"/>
      <c r="UM157" s="2"/>
      <c r="UN157" s="2"/>
      <c r="UO157" s="2"/>
      <c r="UP157" s="2"/>
      <c r="UQ157" s="2"/>
      <c r="UR157" s="2"/>
      <c r="US157" s="2"/>
      <c r="UT157" s="2"/>
      <c r="UU157" s="2"/>
      <c r="UV157" s="2"/>
      <c r="UW157" s="2"/>
      <c r="UX157" s="2"/>
      <c r="UY157" s="2"/>
      <c r="UZ157" s="2"/>
      <c r="VA157" s="2"/>
      <c r="VB157" s="2"/>
      <c r="VC157" s="2"/>
      <c r="VD157" s="2"/>
      <c r="VE157" s="2"/>
      <c r="VF157" s="2"/>
      <c r="VG157" s="2"/>
      <c r="VH157" s="2"/>
      <c r="VI157" s="2"/>
      <c r="VJ157" s="2"/>
      <c r="VK157" s="2"/>
      <c r="VL157" s="2"/>
      <c r="VM157" s="2"/>
      <c r="VN157" s="2"/>
      <c r="VO157" s="2"/>
      <c r="VP157" s="2"/>
      <c r="VQ157" s="2"/>
      <c r="VR157" s="2"/>
      <c r="VS157" s="2"/>
      <c r="VT157" s="2"/>
      <c r="VU157" s="2"/>
      <c r="VV157" s="2"/>
      <c r="VW157" s="2"/>
      <c r="VX157" s="2"/>
      <c r="VY157" s="2"/>
      <c r="VZ157" s="2"/>
      <c r="WA157" s="2"/>
      <c r="WB157" s="2"/>
      <c r="WC157" s="2"/>
      <c r="WD157" s="2"/>
      <c r="WE157" s="2"/>
      <c r="WF157" s="2"/>
      <c r="WG157" s="2"/>
      <c r="WH157" s="2"/>
      <c r="WI157" s="2"/>
      <c r="WJ157" s="2"/>
      <c r="WK157" s="2"/>
      <c r="WL157" s="2"/>
      <c r="WM157" s="2"/>
      <c r="WN157" s="2"/>
      <c r="WO157" s="2"/>
      <c r="WP157" s="2"/>
      <c r="WQ157" s="2"/>
      <c r="WR157" s="2"/>
      <c r="WS157" s="2"/>
      <c r="WT157" s="2"/>
      <c r="WU157" s="2"/>
      <c r="WV157" s="2"/>
      <c r="WW157" s="2"/>
      <c r="WX157" s="2"/>
      <c r="WY157" s="2"/>
      <c r="WZ157" s="2"/>
      <c r="XA157" s="2"/>
      <c r="XB157" s="2"/>
      <c r="XC157" s="2"/>
      <c r="XD157" s="2"/>
      <c r="XE157" s="2"/>
      <c r="XF157" s="2"/>
      <c r="XG157" s="2"/>
      <c r="XH157" s="2"/>
      <c r="XI157" s="2"/>
      <c r="XJ157" s="2"/>
      <c r="XK157" s="2"/>
      <c r="XL157" s="2"/>
      <c r="XM157" s="2"/>
      <c r="XN157" s="2"/>
      <c r="XO157" s="2"/>
      <c r="XP157" s="2"/>
      <c r="XQ157" s="2"/>
      <c r="XR157" s="2"/>
      <c r="XS157" s="2"/>
      <c r="XT157" s="2"/>
      <c r="XU157" s="2"/>
      <c r="XV157" s="2"/>
      <c r="XW157" s="2"/>
      <c r="XX157" s="2"/>
      <c r="XY157" s="2"/>
      <c r="XZ157" s="2"/>
      <c r="YA157" s="2"/>
      <c r="YB157" s="2"/>
      <c r="YC157" s="2"/>
      <c r="YD157" s="2"/>
      <c r="YE157" s="2"/>
      <c r="YF157" s="2"/>
      <c r="YG157" s="2"/>
      <c r="YH157" s="2"/>
      <c r="YI157" s="2"/>
      <c r="YJ157" s="2"/>
      <c r="YK157" s="2"/>
      <c r="YL157" s="2"/>
      <c r="YM157" s="2"/>
      <c r="YN157" s="2"/>
      <c r="YO157" s="2"/>
      <c r="YP157" s="2"/>
      <c r="YQ157" s="2"/>
      <c r="YR157" s="2"/>
      <c r="YS157" s="2"/>
      <c r="YT157" s="2"/>
      <c r="YU157" s="2"/>
      <c r="YV157" s="2"/>
      <c r="YW157" s="2"/>
      <c r="YX157" s="2"/>
      <c r="YY157" s="2"/>
      <c r="YZ157" s="2"/>
      <c r="ZA157" s="2"/>
      <c r="ZB157" s="2"/>
      <c r="ZC157" s="2"/>
      <c r="ZD157" s="2"/>
      <c r="ZE157" s="2"/>
      <c r="ZF157" s="2"/>
      <c r="ZG157" s="2"/>
      <c r="ZH157" s="2"/>
      <c r="ZI157" s="2"/>
      <c r="ZJ157" s="2"/>
      <c r="ZK157" s="2"/>
      <c r="ZL157" s="2"/>
      <c r="ZM157" s="2"/>
      <c r="ZN157" s="2"/>
      <c r="ZO157" s="2"/>
      <c r="ZP157" s="2"/>
      <c r="ZQ157" s="2"/>
      <c r="ZR157" s="2"/>
      <c r="ZS157" s="2"/>
      <c r="ZT157" s="2"/>
      <c r="ZU157" s="2"/>
      <c r="ZV157" s="2"/>
      <c r="ZW157" s="2"/>
      <c r="ZX157" s="2"/>
      <c r="ZY157" s="2"/>
      <c r="ZZ157" s="2"/>
      <c r="AAA157" s="2"/>
      <c r="AAB157" s="2"/>
      <c r="AAC157" s="2"/>
      <c r="AAD157" s="2"/>
      <c r="AAE157" s="2"/>
      <c r="AAF157" s="2"/>
      <c r="AAG157" s="2"/>
      <c r="AAH157" s="2"/>
      <c r="AAI157" s="2"/>
      <c r="AAJ157" s="2"/>
      <c r="AAK157" s="2"/>
      <c r="AAL157" s="2"/>
      <c r="AAM157" s="2"/>
      <c r="AAN157" s="2"/>
      <c r="AAO157" s="2"/>
      <c r="AAP157" s="2"/>
      <c r="AAQ157" s="2"/>
      <c r="AAR157" s="2"/>
      <c r="AAS157" s="2"/>
      <c r="AAT157" s="2"/>
      <c r="AAU157" s="2"/>
      <c r="AAV157" s="2"/>
      <c r="AAW157" s="2"/>
      <c r="AAX157" s="2"/>
      <c r="AAY157" s="2"/>
      <c r="AAZ157" s="2"/>
      <c r="ABA157" s="2"/>
      <c r="ABB157" s="2"/>
      <c r="ABC157" s="2"/>
      <c r="ABD157" s="2"/>
      <c r="ABE157" s="2"/>
      <c r="ABF157" s="2"/>
      <c r="ABG157" s="2"/>
      <c r="ABH157" s="2"/>
      <c r="ABI157" s="2"/>
      <c r="ABJ157" s="2"/>
      <c r="ABK157" s="2"/>
      <c r="ABL157" s="2"/>
      <c r="ABM157" s="2"/>
      <c r="ABN157" s="2"/>
      <c r="ABO157" s="2"/>
      <c r="ABP157" s="2"/>
      <c r="ABQ157" s="2"/>
      <c r="ABR157" s="2"/>
      <c r="ABS157" s="2"/>
      <c r="ABT157" s="2"/>
      <c r="ABU157" s="2"/>
      <c r="ABV157" s="2"/>
      <c r="ABW157" s="2"/>
      <c r="ABX157" s="2"/>
      <c r="ABY157" s="2"/>
      <c r="ABZ157" s="2"/>
      <c r="ACA157" s="2"/>
      <c r="ACB157" s="2"/>
      <c r="ACC157" s="2"/>
      <c r="ACD157" s="2"/>
      <c r="ACE157" s="2"/>
      <c r="ACF157" s="2"/>
      <c r="ACG157" s="2"/>
      <c r="ACH157" s="2"/>
      <c r="ACI157" s="2"/>
      <c r="ACJ157" s="2"/>
      <c r="ACK157" s="2"/>
      <c r="ACL157" s="2"/>
      <c r="ACM157" s="2"/>
      <c r="ACN157" s="2"/>
      <c r="ACO157" s="2"/>
      <c r="ACP157" s="2"/>
      <c r="ACQ157" s="2"/>
      <c r="ACR157" s="2"/>
      <c r="ACS157" s="2"/>
      <c r="ACT157" s="2"/>
      <c r="ACU157" s="2"/>
      <c r="ACV157" s="2"/>
      <c r="ACW157" s="2"/>
      <c r="ACX157" s="2"/>
      <c r="ACY157" s="2"/>
      <c r="ACZ157" s="2"/>
      <c r="ADA157" s="2"/>
      <c r="ADB157" s="2"/>
      <c r="ADC157" s="2"/>
      <c r="ADD157" s="2"/>
      <c r="ADE157" s="2"/>
      <c r="ADF157" s="2"/>
      <c r="ADG157" s="2"/>
      <c r="ADH157" s="2"/>
      <c r="ADI157" s="2"/>
      <c r="ADJ157" s="2"/>
      <c r="ADK157" s="2"/>
      <c r="ADL157" s="2"/>
      <c r="ADM157" s="2"/>
      <c r="ADN157" s="2"/>
      <c r="ADO157" s="2"/>
      <c r="ADP157" s="2"/>
      <c r="ADQ157" s="2"/>
      <c r="ADR157" s="2"/>
      <c r="ADS157" s="2"/>
      <c r="ADT157" s="2"/>
      <c r="ADU157" s="2"/>
      <c r="ADV157" s="2"/>
      <c r="ADW157" s="2"/>
      <c r="ADX157" s="2"/>
      <c r="ADY157" s="2"/>
      <c r="ADZ157" s="2"/>
      <c r="AEA157" s="2"/>
      <c r="AEB157" s="2"/>
      <c r="AEC157" s="2"/>
      <c r="AED157" s="2"/>
      <c r="AEE157" s="2"/>
      <c r="AEF157" s="2"/>
      <c r="AEG157" s="2"/>
      <c r="AEH157" s="2"/>
      <c r="AEI157" s="2"/>
      <c r="AEJ157" s="2"/>
      <c r="AEK157" s="2"/>
      <c r="AEL157" s="2"/>
      <c r="AEM157" s="2"/>
      <c r="AEN157" s="2"/>
      <c r="AEO157" s="2"/>
      <c r="AEP157" s="2"/>
      <c r="AEQ157" s="2"/>
      <c r="AER157" s="2"/>
      <c r="AES157" s="2"/>
      <c r="AET157" s="2"/>
      <c r="AEU157" s="2"/>
      <c r="AEV157" s="2"/>
      <c r="AEW157" s="2"/>
      <c r="AEX157" s="2"/>
      <c r="AEY157" s="2"/>
      <c r="AEZ157" s="2"/>
      <c r="AFA157" s="2"/>
      <c r="AFB157" s="2"/>
      <c r="AFC157" s="2"/>
      <c r="AFD157" s="2"/>
      <c r="AFE157" s="2"/>
      <c r="AFF157" s="2"/>
      <c r="AFG157" s="2"/>
      <c r="AFH157" s="2"/>
      <c r="AFI157" s="2"/>
      <c r="AFJ157" s="2"/>
      <c r="AFK157" s="2"/>
      <c r="AFL157" s="2"/>
      <c r="AFM157" s="2"/>
      <c r="AFN157" s="2"/>
      <c r="AFO157" s="2"/>
      <c r="AFP157" s="2"/>
      <c r="AFQ157" s="2"/>
      <c r="AFR157" s="2"/>
      <c r="AFS157" s="2"/>
      <c r="AFT157" s="2"/>
      <c r="AFU157" s="2"/>
      <c r="AFV157" s="2"/>
      <c r="AFW157" s="2"/>
      <c r="AFX157" s="2"/>
      <c r="AFY157" s="2"/>
      <c r="AFZ157" s="2"/>
      <c r="AGA157" s="2"/>
      <c r="AGB157" s="2"/>
      <c r="AGC157" s="2"/>
      <c r="AGD157" s="2"/>
      <c r="AGE157" s="2"/>
      <c r="AGF157" s="2"/>
      <c r="AGG157" s="2"/>
      <c r="AGH157" s="2"/>
      <c r="AGI157" s="2"/>
      <c r="AGJ157" s="2"/>
      <c r="AGK157" s="2"/>
      <c r="AGL157" s="2"/>
      <c r="AGM157" s="2"/>
      <c r="AGN157" s="2"/>
      <c r="AGO157" s="2"/>
      <c r="AGP157" s="2"/>
      <c r="AGQ157" s="2"/>
      <c r="AGR157" s="2"/>
      <c r="AGS157" s="2"/>
      <c r="AGT157" s="2"/>
      <c r="AGU157" s="2"/>
      <c r="AGV157" s="2"/>
      <c r="AGW157" s="2"/>
      <c r="AGX157" s="2"/>
      <c r="AGY157" s="2"/>
      <c r="AGZ157" s="2"/>
      <c r="AHA157" s="2"/>
      <c r="AHB157" s="2"/>
      <c r="AHC157" s="2"/>
      <c r="AHD157" s="2"/>
      <c r="AHE157" s="2"/>
      <c r="AHF157" s="2"/>
      <c r="AHG157" s="2"/>
      <c r="AHH157" s="2"/>
      <c r="AHI157" s="2"/>
      <c r="AHJ157" s="2"/>
      <c r="AHK157" s="2"/>
      <c r="AHL157" s="2"/>
      <c r="AHM157" s="2"/>
      <c r="AHN157" s="2"/>
      <c r="AHO157" s="2"/>
      <c r="AHP157" s="2"/>
      <c r="AHQ157" s="2"/>
      <c r="AHR157" s="2"/>
      <c r="AHS157" s="2"/>
      <c r="AHT157" s="2"/>
      <c r="AHU157" s="2"/>
      <c r="AHV157" s="2"/>
      <c r="AHW157" s="2"/>
      <c r="AHX157" s="2"/>
      <c r="AHY157" s="2"/>
      <c r="AHZ157" s="2"/>
      <c r="AIA157" s="2"/>
      <c r="AIB157" s="2"/>
      <c r="AIC157" s="2"/>
      <c r="AID157" s="2"/>
      <c r="AIE157" s="2"/>
      <c r="AIF157" s="2"/>
      <c r="AIG157" s="2"/>
      <c r="AIH157" s="2"/>
      <c r="AII157" s="2"/>
      <c r="AIJ157" s="2"/>
      <c r="AIK157" s="2"/>
      <c r="AIL157" s="2"/>
      <c r="AIM157" s="2"/>
      <c r="AIN157" s="2"/>
      <c r="AIO157" s="2"/>
      <c r="AIP157" s="2"/>
      <c r="AIQ157" s="2"/>
      <c r="AIR157" s="2"/>
      <c r="AIS157" s="2"/>
      <c r="AIT157" s="2"/>
      <c r="AIU157" s="2"/>
      <c r="AIV157" s="2"/>
      <c r="AIW157" s="2"/>
      <c r="AIX157" s="2"/>
      <c r="AIY157" s="2"/>
      <c r="AIZ157" s="2"/>
      <c r="AJA157" s="2"/>
      <c r="AJB157" s="2"/>
      <c r="AJC157" s="2"/>
      <c r="AJD157" s="2"/>
      <c r="AJE157" s="2"/>
      <c r="AJF157" s="2"/>
      <c r="AJG157" s="2"/>
      <c r="AJH157" s="2"/>
      <c r="AJI157" s="2"/>
      <c r="AJJ157" s="2"/>
      <c r="AJK157" s="2"/>
      <c r="AJL157" s="2"/>
      <c r="AJM157" s="2"/>
      <c r="AJN157" s="2"/>
      <c r="AJO157" s="2"/>
      <c r="AJP157" s="2"/>
      <c r="AJQ157" s="2"/>
      <c r="AJR157" s="2"/>
      <c r="AJS157" s="2"/>
      <c r="AJT157" s="2"/>
      <c r="AJU157" s="2"/>
      <c r="AJV157" s="2"/>
      <c r="AJW157" s="2"/>
      <c r="AJX157" s="2"/>
      <c r="AJY157" s="2"/>
      <c r="AJZ157" s="2"/>
      <c r="AKA157" s="2"/>
      <c r="AKB157" s="2"/>
      <c r="AKC157" s="2"/>
      <c r="AKD157" s="2"/>
      <c r="AKE157" s="2"/>
      <c r="AKF157" s="2"/>
      <c r="AKG157" s="2"/>
      <c r="AKH157" s="2"/>
      <c r="AKI157" s="2"/>
      <c r="AKJ157" s="2"/>
      <c r="AKK157" s="2"/>
      <c r="AKL157" s="2"/>
      <c r="AKM157" s="2"/>
      <c r="AKN157" s="2"/>
      <c r="AKO157" s="2"/>
      <c r="AKP157" s="2"/>
      <c r="AKQ157" s="2"/>
      <c r="AKR157" s="2"/>
      <c r="AKS157" s="2"/>
      <c r="AKT157" s="2"/>
      <c r="AKU157" s="2"/>
      <c r="AKV157" s="2"/>
      <c r="AKW157" s="2"/>
      <c r="AKX157" s="2"/>
      <c r="AKY157" s="2"/>
      <c r="AKZ157" s="2"/>
      <c r="ALA157" s="2"/>
      <c r="ALB157" s="2"/>
      <c r="ALC157" s="2"/>
      <c r="ALD157" s="2"/>
      <c r="ALE157" s="2"/>
      <c r="ALF157" s="2"/>
      <c r="ALG157" s="2"/>
      <c r="ALH157" s="2"/>
      <c r="ALI157" s="2"/>
      <c r="ALJ157" s="2"/>
      <c r="ALK157" s="2"/>
      <c r="ALL157" s="2"/>
      <c r="ALM157" s="2"/>
      <c r="ALN157" s="2"/>
      <c r="ALO157" s="2"/>
      <c r="ALP157" s="2"/>
      <c r="ALQ157" s="2"/>
      <c r="ALR157" s="2"/>
      <c r="ALS157" s="2"/>
      <c r="ALT157" s="2"/>
      <c r="ALU157" s="2"/>
      <c r="ALV157" s="2"/>
      <c r="ALW157" s="2"/>
      <c r="ALX157" s="2"/>
      <c r="ALY157" s="2"/>
      <c r="ALZ157" s="2"/>
      <c r="AMA157" s="2"/>
      <c r="AMB157" s="2"/>
      <c r="AMC157" s="2"/>
      <c r="AMD157" s="2"/>
    </row>
    <row r="158" spans="1:1018" ht="150">
      <c r="A158" s="30" t="s">
        <v>263</v>
      </c>
      <c r="B158" s="44" t="s">
        <v>284</v>
      </c>
      <c r="C158" s="367" t="s">
        <v>496</v>
      </c>
      <c r="D158" s="29" t="s">
        <v>181</v>
      </c>
      <c r="E158" s="17">
        <v>10</v>
      </c>
      <c r="F158" s="51">
        <v>130</v>
      </c>
      <c r="G158" s="53">
        <f t="shared" si="46"/>
        <v>1300</v>
      </c>
      <c r="H158" s="61">
        <v>250</v>
      </c>
      <c r="I158" s="65">
        <f t="shared" si="47"/>
        <v>2500</v>
      </c>
      <c r="J158" s="80">
        <v>320</v>
      </c>
      <c r="K158" s="84">
        <f t="shared" si="48"/>
        <v>3200</v>
      </c>
      <c r="L158" s="92">
        <v>3000</v>
      </c>
      <c r="M158" s="98">
        <f t="shared" si="51"/>
        <v>30000</v>
      </c>
      <c r="N158" s="468"/>
      <c r="O158" s="421">
        <f t="shared" si="52"/>
        <v>1300</v>
      </c>
      <c r="P158" s="420">
        <f t="shared" si="49"/>
        <v>9250</v>
      </c>
      <c r="Q158" s="422">
        <f t="shared" si="50"/>
        <v>2850</v>
      </c>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c r="NZ158" s="2"/>
      <c r="OA158" s="2"/>
      <c r="OB158" s="2"/>
      <c r="OC158" s="2"/>
      <c r="OD158" s="2"/>
      <c r="OE158" s="2"/>
      <c r="OF158" s="2"/>
      <c r="OG158" s="2"/>
      <c r="OH158" s="2"/>
      <c r="OI158" s="2"/>
      <c r="OJ158" s="2"/>
      <c r="OK158" s="2"/>
      <c r="OL158" s="2"/>
      <c r="OM158" s="2"/>
      <c r="ON158" s="2"/>
      <c r="OO158" s="2"/>
      <c r="OP158" s="2"/>
      <c r="OQ158" s="2"/>
      <c r="OR158" s="2"/>
      <c r="OS158" s="2"/>
      <c r="OT158" s="2"/>
      <c r="OU158" s="2"/>
      <c r="OV158" s="2"/>
      <c r="OW158" s="2"/>
      <c r="OX158" s="2"/>
      <c r="OY158" s="2"/>
      <c r="OZ158" s="2"/>
      <c r="PA158" s="2"/>
      <c r="PB158" s="2"/>
      <c r="PC158" s="2"/>
      <c r="PD158" s="2"/>
      <c r="PE158" s="2"/>
      <c r="PF158" s="2"/>
      <c r="PG158" s="2"/>
      <c r="PH158" s="2"/>
      <c r="PI158" s="2"/>
      <c r="PJ158" s="2"/>
      <c r="PK158" s="2"/>
      <c r="PL158" s="2"/>
      <c r="PM158" s="2"/>
      <c r="PN158" s="2"/>
      <c r="PO158" s="2"/>
      <c r="PP158" s="2"/>
      <c r="PQ158" s="2"/>
      <c r="PR158" s="2"/>
      <c r="PS158" s="2"/>
      <c r="PT158" s="2"/>
      <c r="PU158" s="2"/>
      <c r="PV158" s="2"/>
      <c r="PW158" s="2"/>
      <c r="PX158" s="2"/>
      <c r="PY158" s="2"/>
      <c r="PZ158" s="2"/>
      <c r="QA158" s="2"/>
      <c r="QB158" s="2"/>
      <c r="QC158" s="2"/>
      <c r="QD158" s="2"/>
      <c r="QE158" s="2"/>
      <c r="QF158" s="2"/>
      <c r="QG158" s="2"/>
      <c r="QH158" s="2"/>
      <c r="QI158" s="2"/>
      <c r="QJ158" s="2"/>
      <c r="QK158" s="2"/>
      <c r="QL158" s="2"/>
      <c r="QM158" s="2"/>
      <c r="QN158" s="2"/>
      <c r="QO158" s="2"/>
      <c r="QP158" s="2"/>
      <c r="QQ158" s="2"/>
      <c r="QR158" s="2"/>
      <c r="QS158" s="2"/>
      <c r="QT158" s="2"/>
      <c r="QU158" s="2"/>
      <c r="QV158" s="2"/>
      <c r="QW158" s="2"/>
      <c r="QX158" s="2"/>
      <c r="QY158" s="2"/>
      <c r="QZ158" s="2"/>
      <c r="RA158" s="2"/>
      <c r="RB158" s="2"/>
      <c r="RC158" s="2"/>
      <c r="RD158" s="2"/>
      <c r="RE158" s="2"/>
      <c r="RF158" s="2"/>
      <c r="RG158" s="2"/>
      <c r="RH158" s="2"/>
      <c r="RI158" s="2"/>
      <c r="RJ158" s="2"/>
      <c r="RK158" s="2"/>
      <c r="RL158" s="2"/>
      <c r="RM158" s="2"/>
      <c r="RN158" s="2"/>
      <c r="RO158" s="2"/>
      <c r="RP158" s="2"/>
      <c r="RQ158" s="2"/>
      <c r="RR158" s="2"/>
      <c r="RS158" s="2"/>
      <c r="RT158" s="2"/>
      <c r="RU158" s="2"/>
      <c r="RV158" s="2"/>
      <c r="RW158" s="2"/>
      <c r="RX158" s="2"/>
      <c r="RY158" s="2"/>
      <c r="RZ158" s="2"/>
      <c r="SA158" s="2"/>
      <c r="SB158" s="2"/>
      <c r="SC158" s="2"/>
      <c r="SD158" s="2"/>
      <c r="SE158" s="2"/>
      <c r="SF158" s="2"/>
      <c r="SG158" s="2"/>
      <c r="SH158" s="2"/>
      <c r="SI158" s="2"/>
      <c r="SJ158" s="2"/>
      <c r="SK158" s="2"/>
      <c r="SL158" s="2"/>
      <c r="SM158" s="2"/>
      <c r="SN158" s="2"/>
      <c r="SO158" s="2"/>
      <c r="SP158" s="2"/>
      <c r="SQ158" s="2"/>
      <c r="SR158" s="2"/>
      <c r="SS158" s="2"/>
      <c r="ST158" s="2"/>
      <c r="SU158" s="2"/>
      <c r="SV158" s="2"/>
      <c r="SW158" s="2"/>
      <c r="SX158" s="2"/>
      <c r="SY158" s="2"/>
      <c r="SZ158" s="2"/>
      <c r="TA158" s="2"/>
      <c r="TB158" s="2"/>
      <c r="TC158" s="2"/>
      <c r="TD158" s="2"/>
      <c r="TE158" s="2"/>
      <c r="TF158" s="2"/>
      <c r="TG158" s="2"/>
      <c r="TH158" s="2"/>
      <c r="TI158" s="2"/>
      <c r="TJ158" s="2"/>
      <c r="TK158" s="2"/>
      <c r="TL158" s="2"/>
      <c r="TM158" s="2"/>
      <c r="TN158" s="2"/>
      <c r="TO158" s="2"/>
      <c r="TP158" s="2"/>
      <c r="TQ158" s="2"/>
      <c r="TR158" s="2"/>
      <c r="TS158" s="2"/>
      <c r="TT158" s="2"/>
      <c r="TU158" s="2"/>
      <c r="TV158" s="2"/>
      <c r="TW158" s="2"/>
      <c r="TX158" s="2"/>
      <c r="TY158" s="2"/>
      <c r="TZ158" s="2"/>
      <c r="UA158" s="2"/>
      <c r="UB158" s="2"/>
      <c r="UC158" s="2"/>
      <c r="UD158" s="2"/>
      <c r="UE158" s="2"/>
      <c r="UF158" s="2"/>
      <c r="UG158" s="2"/>
      <c r="UH158" s="2"/>
      <c r="UI158" s="2"/>
      <c r="UJ158" s="2"/>
      <c r="UK158" s="2"/>
      <c r="UL158" s="2"/>
      <c r="UM158" s="2"/>
      <c r="UN158" s="2"/>
      <c r="UO158" s="2"/>
      <c r="UP158" s="2"/>
      <c r="UQ158" s="2"/>
      <c r="UR158" s="2"/>
      <c r="US158" s="2"/>
      <c r="UT158" s="2"/>
      <c r="UU158" s="2"/>
      <c r="UV158" s="2"/>
      <c r="UW158" s="2"/>
      <c r="UX158" s="2"/>
      <c r="UY158" s="2"/>
      <c r="UZ158" s="2"/>
      <c r="VA158" s="2"/>
      <c r="VB158" s="2"/>
      <c r="VC158" s="2"/>
      <c r="VD158" s="2"/>
      <c r="VE158" s="2"/>
      <c r="VF158" s="2"/>
      <c r="VG158" s="2"/>
      <c r="VH158" s="2"/>
      <c r="VI158" s="2"/>
      <c r="VJ158" s="2"/>
      <c r="VK158" s="2"/>
      <c r="VL158" s="2"/>
      <c r="VM158" s="2"/>
      <c r="VN158" s="2"/>
      <c r="VO158" s="2"/>
      <c r="VP158" s="2"/>
      <c r="VQ158" s="2"/>
      <c r="VR158" s="2"/>
      <c r="VS158" s="2"/>
      <c r="VT158" s="2"/>
      <c r="VU158" s="2"/>
      <c r="VV158" s="2"/>
      <c r="VW158" s="2"/>
      <c r="VX158" s="2"/>
      <c r="VY158" s="2"/>
      <c r="VZ158" s="2"/>
      <c r="WA158" s="2"/>
      <c r="WB158" s="2"/>
      <c r="WC158" s="2"/>
      <c r="WD158" s="2"/>
      <c r="WE158" s="2"/>
      <c r="WF158" s="2"/>
      <c r="WG158" s="2"/>
      <c r="WH158" s="2"/>
      <c r="WI158" s="2"/>
      <c r="WJ158" s="2"/>
      <c r="WK158" s="2"/>
      <c r="WL158" s="2"/>
      <c r="WM158" s="2"/>
      <c r="WN158" s="2"/>
      <c r="WO158" s="2"/>
      <c r="WP158" s="2"/>
      <c r="WQ158" s="2"/>
      <c r="WR158" s="2"/>
      <c r="WS158" s="2"/>
      <c r="WT158" s="2"/>
      <c r="WU158" s="2"/>
      <c r="WV158" s="2"/>
      <c r="WW158" s="2"/>
      <c r="WX158" s="2"/>
      <c r="WY158" s="2"/>
      <c r="WZ158" s="2"/>
      <c r="XA158" s="2"/>
      <c r="XB158" s="2"/>
      <c r="XC158" s="2"/>
      <c r="XD158" s="2"/>
      <c r="XE158" s="2"/>
      <c r="XF158" s="2"/>
      <c r="XG158" s="2"/>
      <c r="XH158" s="2"/>
      <c r="XI158" s="2"/>
      <c r="XJ158" s="2"/>
      <c r="XK158" s="2"/>
      <c r="XL158" s="2"/>
      <c r="XM158" s="2"/>
      <c r="XN158" s="2"/>
      <c r="XO158" s="2"/>
      <c r="XP158" s="2"/>
      <c r="XQ158" s="2"/>
      <c r="XR158" s="2"/>
      <c r="XS158" s="2"/>
      <c r="XT158" s="2"/>
      <c r="XU158" s="2"/>
      <c r="XV158" s="2"/>
      <c r="XW158" s="2"/>
      <c r="XX158" s="2"/>
      <c r="XY158" s="2"/>
      <c r="XZ158" s="2"/>
      <c r="YA158" s="2"/>
      <c r="YB158" s="2"/>
      <c r="YC158" s="2"/>
      <c r="YD158" s="2"/>
      <c r="YE158" s="2"/>
      <c r="YF158" s="2"/>
      <c r="YG158" s="2"/>
      <c r="YH158" s="2"/>
      <c r="YI158" s="2"/>
      <c r="YJ158" s="2"/>
      <c r="YK158" s="2"/>
      <c r="YL158" s="2"/>
      <c r="YM158" s="2"/>
      <c r="YN158" s="2"/>
      <c r="YO158" s="2"/>
      <c r="YP158" s="2"/>
      <c r="YQ158" s="2"/>
      <c r="YR158" s="2"/>
      <c r="YS158" s="2"/>
      <c r="YT158" s="2"/>
      <c r="YU158" s="2"/>
      <c r="YV158" s="2"/>
      <c r="YW158" s="2"/>
      <c r="YX158" s="2"/>
      <c r="YY158" s="2"/>
      <c r="YZ158" s="2"/>
      <c r="ZA158" s="2"/>
      <c r="ZB158" s="2"/>
      <c r="ZC158" s="2"/>
      <c r="ZD158" s="2"/>
      <c r="ZE158" s="2"/>
      <c r="ZF158" s="2"/>
      <c r="ZG158" s="2"/>
      <c r="ZH158" s="2"/>
      <c r="ZI158" s="2"/>
      <c r="ZJ158" s="2"/>
      <c r="ZK158" s="2"/>
      <c r="ZL158" s="2"/>
      <c r="ZM158" s="2"/>
      <c r="ZN158" s="2"/>
      <c r="ZO158" s="2"/>
      <c r="ZP158" s="2"/>
      <c r="ZQ158" s="2"/>
      <c r="ZR158" s="2"/>
      <c r="ZS158" s="2"/>
      <c r="ZT158" s="2"/>
      <c r="ZU158" s="2"/>
      <c r="ZV158" s="2"/>
      <c r="ZW158" s="2"/>
      <c r="ZX158" s="2"/>
      <c r="ZY158" s="2"/>
      <c r="ZZ158" s="2"/>
      <c r="AAA158" s="2"/>
      <c r="AAB158" s="2"/>
      <c r="AAC158" s="2"/>
      <c r="AAD158" s="2"/>
      <c r="AAE158" s="2"/>
      <c r="AAF158" s="2"/>
      <c r="AAG158" s="2"/>
      <c r="AAH158" s="2"/>
      <c r="AAI158" s="2"/>
      <c r="AAJ158" s="2"/>
      <c r="AAK158" s="2"/>
      <c r="AAL158" s="2"/>
      <c r="AAM158" s="2"/>
      <c r="AAN158" s="2"/>
      <c r="AAO158" s="2"/>
      <c r="AAP158" s="2"/>
      <c r="AAQ158" s="2"/>
      <c r="AAR158" s="2"/>
      <c r="AAS158" s="2"/>
      <c r="AAT158" s="2"/>
      <c r="AAU158" s="2"/>
      <c r="AAV158" s="2"/>
      <c r="AAW158" s="2"/>
      <c r="AAX158" s="2"/>
      <c r="AAY158" s="2"/>
      <c r="AAZ158" s="2"/>
      <c r="ABA158" s="2"/>
      <c r="ABB158" s="2"/>
      <c r="ABC158" s="2"/>
      <c r="ABD158" s="2"/>
      <c r="ABE158" s="2"/>
      <c r="ABF158" s="2"/>
      <c r="ABG158" s="2"/>
      <c r="ABH158" s="2"/>
      <c r="ABI158" s="2"/>
      <c r="ABJ158" s="2"/>
      <c r="ABK158" s="2"/>
      <c r="ABL158" s="2"/>
      <c r="ABM158" s="2"/>
      <c r="ABN158" s="2"/>
      <c r="ABO158" s="2"/>
      <c r="ABP158" s="2"/>
      <c r="ABQ158" s="2"/>
      <c r="ABR158" s="2"/>
      <c r="ABS158" s="2"/>
      <c r="ABT158" s="2"/>
      <c r="ABU158" s="2"/>
      <c r="ABV158" s="2"/>
      <c r="ABW158" s="2"/>
      <c r="ABX158" s="2"/>
      <c r="ABY158" s="2"/>
      <c r="ABZ158" s="2"/>
      <c r="ACA158" s="2"/>
      <c r="ACB158" s="2"/>
      <c r="ACC158" s="2"/>
      <c r="ACD158" s="2"/>
      <c r="ACE158" s="2"/>
      <c r="ACF158" s="2"/>
      <c r="ACG158" s="2"/>
      <c r="ACH158" s="2"/>
      <c r="ACI158" s="2"/>
      <c r="ACJ158" s="2"/>
      <c r="ACK158" s="2"/>
      <c r="ACL158" s="2"/>
      <c r="ACM158" s="2"/>
      <c r="ACN158" s="2"/>
      <c r="ACO158" s="2"/>
      <c r="ACP158" s="2"/>
      <c r="ACQ158" s="2"/>
      <c r="ACR158" s="2"/>
      <c r="ACS158" s="2"/>
      <c r="ACT158" s="2"/>
      <c r="ACU158" s="2"/>
      <c r="ACV158" s="2"/>
      <c r="ACW158" s="2"/>
      <c r="ACX158" s="2"/>
      <c r="ACY158" s="2"/>
      <c r="ACZ158" s="2"/>
      <c r="ADA158" s="2"/>
      <c r="ADB158" s="2"/>
      <c r="ADC158" s="2"/>
      <c r="ADD158" s="2"/>
      <c r="ADE158" s="2"/>
      <c r="ADF158" s="2"/>
      <c r="ADG158" s="2"/>
      <c r="ADH158" s="2"/>
      <c r="ADI158" s="2"/>
      <c r="ADJ158" s="2"/>
      <c r="ADK158" s="2"/>
      <c r="ADL158" s="2"/>
      <c r="ADM158" s="2"/>
      <c r="ADN158" s="2"/>
      <c r="ADO158" s="2"/>
      <c r="ADP158" s="2"/>
      <c r="ADQ158" s="2"/>
      <c r="ADR158" s="2"/>
      <c r="ADS158" s="2"/>
      <c r="ADT158" s="2"/>
      <c r="ADU158" s="2"/>
      <c r="ADV158" s="2"/>
      <c r="ADW158" s="2"/>
      <c r="ADX158" s="2"/>
      <c r="ADY158" s="2"/>
      <c r="ADZ158" s="2"/>
      <c r="AEA158" s="2"/>
      <c r="AEB158" s="2"/>
      <c r="AEC158" s="2"/>
      <c r="AED158" s="2"/>
      <c r="AEE158" s="2"/>
      <c r="AEF158" s="2"/>
      <c r="AEG158" s="2"/>
      <c r="AEH158" s="2"/>
      <c r="AEI158" s="2"/>
      <c r="AEJ158" s="2"/>
      <c r="AEK158" s="2"/>
      <c r="AEL158" s="2"/>
      <c r="AEM158" s="2"/>
      <c r="AEN158" s="2"/>
      <c r="AEO158" s="2"/>
      <c r="AEP158" s="2"/>
      <c r="AEQ158" s="2"/>
      <c r="AER158" s="2"/>
      <c r="AES158" s="2"/>
      <c r="AET158" s="2"/>
      <c r="AEU158" s="2"/>
      <c r="AEV158" s="2"/>
      <c r="AEW158" s="2"/>
      <c r="AEX158" s="2"/>
      <c r="AEY158" s="2"/>
      <c r="AEZ158" s="2"/>
      <c r="AFA158" s="2"/>
      <c r="AFB158" s="2"/>
      <c r="AFC158" s="2"/>
      <c r="AFD158" s="2"/>
      <c r="AFE158" s="2"/>
      <c r="AFF158" s="2"/>
      <c r="AFG158" s="2"/>
      <c r="AFH158" s="2"/>
      <c r="AFI158" s="2"/>
      <c r="AFJ158" s="2"/>
      <c r="AFK158" s="2"/>
      <c r="AFL158" s="2"/>
      <c r="AFM158" s="2"/>
      <c r="AFN158" s="2"/>
      <c r="AFO158" s="2"/>
      <c r="AFP158" s="2"/>
      <c r="AFQ158" s="2"/>
      <c r="AFR158" s="2"/>
      <c r="AFS158" s="2"/>
      <c r="AFT158" s="2"/>
      <c r="AFU158" s="2"/>
      <c r="AFV158" s="2"/>
      <c r="AFW158" s="2"/>
      <c r="AFX158" s="2"/>
      <c r="AFY158" s="2"/>
      <c r="AFZ158" s="2"/>
      <c r="AGA158" s="2"/>
      <c r="AGB158" s="2"/>
      <c r="AGC158" s="2"/>
      <c r="AGD158" s="2"/>
      <c r="AGE158" s="2"/>
      <c r="AGF158" s="2"/>
      <c r="AGG158" s="2"/>
      <c r="AGH158" s="2"/>
      <c r="AGI158" s="2"/>
      <c r="AGJ158" s="2"/>
      <c r="AGK158" s="2"/>
      <c r="AGL158" s="2"/>
      <c r="AGM158" s="2"/>
      <c r="AGN158" s="2"/>
      <c r="AGO158" s="2"/>
      <c r="AGP158" s="2"/>
      <c r="AGQ158" s="2"/>
      <c r="AGR158" s="2"/>
      <c r="AGS158" s="2"/>
      <c r="AGT158" s="2"/>
      <c r="AGU158" s="2"/>
      <c r="AGV158" s="2"/>
      <c r="AGW158" s="2"/>
      <c r="AGX158" s="2"/>
      <c r="AGY158" s="2"/>
      <c r="AGZ158" s="2"/>
      <c r="AHA158" s="2"/>
      <c r="AHB158" s="2"/>
      <c r="AHC158" s="2"/>
      <c r="AHD158" s="2"/>
      <c r="AHE158" s="2"/>
      <c r="AHF158" s="2"/>
      <c r="AHG158" s="2"/>
      <c r="AHH158" s="2"/>
      <c r="AHI158" s="2"/>
      <c r="AHJ158" s="2"/>
      <c r="AHK158" s="2"/>
      <c r="AHL158" s="2"/>
      <c r="AHM158" s="2"/>
      <c r="AHN158" s="2"/>
      <c r="AHO158" s="2"/>
      <c r="AHP158" s="2"/>
      <c r="AHQ158" s="2"/>
      <c r="AHR158" s="2"/>
      <c r="AHS158" s="2"/>
      <c r="AHT158" s="2"/>
      <c r="AHU158" s="2"/>
      <c r="AHV158" s="2"/>
      <c r="AHW158" s="2"/>
      <c r="AHX158" s="2"/>
      <c r="AHY158" s="2"/>
      <c r="AHZ158" s="2"/>
      <c r="AIA158" s="2"/>
      <c r="AIB158" s="2"/>
      <c r="AIC158" s="2"/>
      <c r="AID158" s="2"/>
      <c r="AIE158" s="2"/>
      <c r="AIF158" s="2"/>
      <c r="AIG158" s="2"/>
      <c r="AIH158" s="2"/>
      <c r="AII158" s="2"/>
      <c r="AIJ158" s="2"/>
      <c r="AIK158" s="2"/>
      <c r="AIL158" s="2"/>
      <c r="AIM158" s="2"/>
      <c r="AIN158" s="2"/>
      <c r="AIO158" s="2"/>
      <c r="AIP158" s="2"/>
      <c r="AIQ158" s="2"/>
      <c r="AIR158" s="2"/>
      <c r="AIS158" s="2"/>
      <c r="AIT158" s="2"/>
      <c r="AIU158" s="2"/>
      <c r="AIV158" s="2"/>
      <c r="AIW158" s="2"/>
      <c r="AIX158" s="2"/>
      <c r="AIY158" s="2"/>
      <c r="AIZ158" s="2"/>
      <c r="AJA158" s="2"/>
      <c r="AJB158" s="2"/>
      <c r="AJC158" s="2"/>
      <c r="AJD158" s="2"/>
      <c r="AJE158" s="2"/>
      <c r="AJF158" s="2"/>
      <c r="AJG158" s="2"/>
      <c r="AJH158" s="2"/>
      <c r="AJI158" s="2"/>
      <c r="AJJ158" s="2"/>
      <c r="AJK158" s="2"/>
      <c r="AJL158" s="2"/>
      <c r="AJM158" s="2"/>
      <c r="AJN158" s="2"/>
      <c r="AJO158" s="2"/>
      <c r="AJP158" s="2"/>
      <c r="AJQ158" s="2"/>
      <c r="AJR158" s="2"/>
      <c r="AJS158" s="2"/>
      <c r="AJT158" s="2"/>
      <c r="AJU158" s="2"/>
      <c r="AJV158" s="2"/>
      <c r="AJW158" s="2"/>
      <c r="AJX158" s="2"/>
      <c r="AJY158" s="2"/>
      <c r="AJZ158" s="2"/>
      <c r="AKA158" s="2"/>
      <c r="AKB158" s="2"/>
      <c r="AKC158" s="2"/>
      <c r="AKD158" s="2"/>
      <c r="AKE158" s="2"/>
      <c r="AKF158" s="2"/>
      <c r="AKG158" s="2"/>
      <c r="AKH158" s="2"/>
      <c r="AKI158" s="2"/>
      <c r="AKJ158" s="2"/>
      <c r="AKK158" s="2"/>
      <c r="AKL158" s="2"/>
      <c r="AKM158" s="2"/>
      <c r="AKN158" s="2"/>
      <c r="AKO158" s="2"/>
      <c r="AKP158" s="2"/>
      <c r="AKQ158" s="2"/>
      <c r="AKR158" s="2"/>
      <c r="AKS158" s="2"/>
      <c r="AKT158" s="2"/>
      <c r="AKU158" s="2"/>
      <c r="AKV158" s="2"/>
      <c r="AKW158" s="2"/>
      <c r="AKX158" s="2"/>
      <c r="AKY158" s="2"/>
      <c r="AKZ158" s="2"/>
      <c r="ALA158" s="2"/>
      <c r="ALB158" s="2"/>
      <c r="ALC158" s="2"/>
      <c r="ALD158" s="2"/>
      <c r="ALE158" s="2"/>
      <c r="ALF158" s="2"/>
      <c r="ALG158" s="2"/>
      <c r="ALH158" s="2"/>
      <c r="ALI158" s="2"/>
      <c r="ALJ158" s="2"/>
      <c r="ALK158" s="2"/>
      <c r="ALL158" s="2"/>
      <c r="ALM158" s="2"/>
      <c r="ALN158" s="2"/>
      <c r="ALO158" s="2"/>
      <c r="ALP158" s="2"/>
      <c r="ALQ158" s="2"/>
      <c r="ALR158" s="2"/>
      <c r="ALS158" s="2"/>
      <c r="ALT158" s="2"/>
      <c r="ALU158" s="2"/>
      <c r="ALV158" s="2"/>
      <c r="ALW158" s="2"/>
      <c r="ALX158" s="2"/>
      <c r="ALY158" s="2"/>
      <c r="ALZ158" s="2"/>
      <c r="AMA158" s="2"/>
      <c r="AMB158" s="2"/>
      <c r="AMC158" s="2"/>
      <c r="AMD158" s="2"/>
    </row>
    <row r="159" spans="1:1018" ht="30">
      <c r="A159" s="30" t="s">
        <v>265</v>
      </c>
      <c r="B159" s="44" t="s">
        <v>286</v>
      </c>
      <c r="C159" s="367" t="s">
        <v>287</v>
      </c>
      <c r="D159" s="29" t="s">
        <v>181</v>
      </c>
      <c r="E159" s="17">
        <v>35</v>
      </c>
      <c r="F159" s="51">
        <v>300</v>
      </c>
      <c r="G159" s="53">
        <f t="shared" si="46"/>
        <v>10500</v>
      </c>
      <c r="H159" s="61">
        <v>400</v>
      </c>
      <c r="I159" s="65">
        <f t="shared" si="47"/>
        <v>14000</v>
      </c>
      <c r="J159" s="80">
        <v>230</v>
      </c>
      <c r="K159" s="84">
        <f t="shared" si="48"/>
        <v>8050</v>
      </c>
      <c r="L159" s="92">
        <v>500</v>
      </c>
      <c r="M159" s="98">
        <f t="shared" si="51"/>
        <v>17500</v>
      </c>
      <c r="N159" s="468"/>
      <c r="O159" s="421">
        <f t="shared" si="52"/>
        <v>10500</v>
      </c>
      <c r="P159" s="420">
        <f t="shared" si="49"/>
        <v>12512.5</v>
      </c>
      <c r="Q159" s="422">
        <f t="shared" si="50"/>
        <v>12250</v>
      </c>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c r="NZ159" s="2"/>
      <c r="OA159" s="2"/>
      <c r="OB159" s="2"/>
      <c r="OC159" s="2"/>
      <c r="OD159" s="2"/>
      <c r="OE159" s="2"/>
      <c r="OF159" s="2"/>
      <c r="OG159" s="2"/>
      <c r="OH159" s="2"/>
      <c r="OI159" s="2"/>
      <c r="OJ159" s="2"/>
      <c r="OK159" s="2"/>
      <c r="OL159" s="2"/>
      <c r="OM159" s="2"/>
      <c r="ON159" s="2"/>
      <c r="OO159" s="2"/>
      <c r="OP159" s="2"/>
      <c r="OQ159" s="2"/>
      <c r="OR159" s="2"/>
      <c r="OS159" s="2"/>
      <c r="OT159" s="2"/>
      <c r="OU159" s="2"/>
      <c r="OV159" s="2"/>
      <c r="OW159" s="2"/>
      <c r="OX159" s="2"/>
      <c r="OY159" s="2"/>
      <c r="OZ159" s="2"/>
      <c r="PA159" s="2"/>
      <c r="PB159" s="2"/>
      <c r="PC159" s="2"/>
      <c r="PD159" s="2"/>
      <c r="PE159" s="2"/>
      <c r="PF159" s="2"/>
      <c r="PG159" s="2"/>
      <c r="PH159" s="2"/>
      <c r="PI159" s="2"/>
      <c r="PJ159" s="2"/>
      <c r="PK159" s="2"/>
      <c r="PL159" s="2"/>
      <c r="PM159" s="2"/>
      <c r="PN159" s="2"/>
      <c r="PO159" s="2"/>
      <c r="PP159" s="2"/>
      <c r="PQ159" s="2"/>
      <c r="PR159" s="2"/>
      <c r="PS159" s="2"/>
      <c r="PT159" s="2"/>
      <c r="PU159" s="2"/>
      <c r="PV159" s="2"/>
      <c r="PW159" s="2"/>
      <c r="PX159" s="2"/>
      <c r="PY159" s="2"/>
      <c r="PZ159" s="2"/>
      <c r="QA159" s="2"/>
      <c r="QB159" s="2"/>
      <c r="QC159" s="2"/>
      <c r="QD159" s="2"/>
      <c r="QE159" s="2"/>
      <c r="QF159" s="2"/>
      <c r="QG159" s="2"/>
      <c r="QH159" s="2"/>
      <c r="QI159" s="2"/>
      <c r="QJ159" s="2"/>
      <c r="QK159" s="2"/>
      <c r="QL159" s="2"/>
      <c r="QM159" s="2"/>
      <c r="QN159" s="2"/>
      <c r="QO159" s="2"/>
      <c r="QP159" s="2"/>
      <c r="QQ159" s="2"/>
      <c r="QR159" s="2"/>
      <c r="QS159" s="2"/>
      <c r="QT159" s="2"/>
      <c r="QU159" s="2"/>
      <c r="QV159" s="2"/>
      <c r="QW159" s="2"/>
      <c r="QX159" s="2"/>
      <c r="QY159" s="2"/>
      <c r="QZ159" s="2"/>
      <c r="RA159" s="2"/>
      <c r="RB159" s="2"/>
      <c r="RC159" s="2"/>
      <c r="RD159" s="2"/>
      <c r="RE159" s="2"/>
      <c r="RF159" s="2"/>
      <c r="RG159" s="2"/>
      <c r="RH159" s="2"/>
      <c r="RI159" s="2"/>
      <c r="RJ159" s="2"/>
      <c r="RK159" s="2"/>
      <c r="RL159" s="2"/>
      <c r="RM159" s="2"/>
      <c r="RN159" s="2"/>
      <c r="RO159" s="2"/>
      <c r="RP159" s="2"/>
      <c r="RQ159" s="2"/>
      <c r="RR159" s="2"/>
      <c r="RS159" s="2"/>
      <c r="RT159" s="2"/>
      <c r="RU159" s="2"/>
      <c r="RV159" s="2"/>
      <c r="RW159" s="2"/>
      <c r="RX159" s="2"/>
      <c r="RY159" s="2"/>
      <c r="RZ159" s="2"/>
      <c r="SA159" s="2"/>
      <c r="SB159" s="2"/>
      <c r="SC159" s="2"/>
      <c r="SD159" s="2"/>
      <c r="SE159" s="2"/>
      <c r="SF159" s="2"/>
      <c r="SG159" s="2"/>
      <c r="SH159" s="2"/>
      <c r="SI159" s="2"/>
      <c r="SJ159" s="2"/>
      <c r="SK159" s="2"/>
      <c r="SL159" s="2"/>
      <c r="SM159" s="2"/>
      <c r="SN159" s="2"/>
      <c r="SO159" s="2"/>
      <c r="SP159" s="2"/>
      <c r="SQ159" s="2"/>
      <c r="SR159" s="2"/>
      <c r="SS159" s="2"/>
      <c r="ST159" s="2"/>
      <c r="SU159" s="2"/>
      <c r="SV159" s="2"/>
      <c r="SW159" s="2"/>
      <c r="SX159" s="2"/>
      <c r="SY159" s="2"/>
      <c r="SZ159" s="2"/>
      <c r="TA159" s="2"/>
      <c r="TB159" s="2"/>
      <c r="TC159" s="2"/>
      <c r="TD159" s="2"/>
      <c r="TE159" s="2"/>
      <c r="TF159" s="2"/>
      <c r="TG159" s="2"/>
      <c r="TH159" s="2"/>
      <c r="TI159" s="2"/>
      <c r="TJ159" s="2"/>
      <c r="TK159" s="2"/>
      <c r="TL159" s="2"/>
      <c r="TM159" s="2"/>
      <c r="TN159" s="2"/>
      <c r="TO159" s="2"/>
      <c r="TP159" s="2"/>
      <c r="TQ159" s="2"/>
      <c r="TR159" s="2"/>
      <c r="TS159" s="2"/>
      <c r="TT159" s="2"/>
      <c r="TU159" s="2"/>
      <c r="TV159" s="2"/>
      <c r="TW159" s="2"/>
      <c r="TX159" s="2"/>
      <c r="TY159" s="2"/>
      <c r="TZ159" s="2"/>
      <c r="UA159" s="2"/>
      <c r="UB159" s="2"/>
      <c r="UC159" s="2"/>
      <c r="UD159" s="2"/>
      <c r="UE159" s="2"/>
      <c r="UF159" s="2"/>
      <c r="UG159" s="2"/>
      <c r="UH159" s="2"/>
      <c r="UI159" s="2"/>
      <c r="UJ159" s="2"/>
      <c r="UK159" s="2"/>
      <c r="UL159" s="2"/>
      <c r="UM159" s="2"/>
      <c r="UN159" s="2"/>
      <c r="UO159" s="2"/>
      <c r="UP159" s="2"/>
      <c r="UQ159" s="2"/>
      <c r="UR159" s="2"/>
      <c r="US159" s="2"/>
      <c r="UT159" s="2"/>
      <c r="UU159" s="2"/>
      <c r="UV159" s="2"/>
      <c r="UW159" s="2"/>
      <c r="UX159" s="2"/>
      <c r="UY159" s="2"/>
      <c r="UZ159" s="2"/>
      <c r="VA159" s="2"/>
      <c r="VB159" s="2"/>
      <c r="VC159" s="2"/>
      <c r="VD159" s="2"/>
      <c r="VE159" s="2"/>
      <c r="VF159" s="2"/>
      <c r="VG159" s="2"/>
      <c r="VH159" s="2"/>
      <c r="VI159" s="2"/>
      <c r="VJ159" s="2"/>
      <c r="VK159" s="2"/>
      <c r="VL159" s="2"/>
      <c r="VM159" s="2"/>
      <c r="VN159" s="2"/>
      <c r="VO159" s="2"/>
      <c r="VP159" s="2"/>
      <c r="VQ159" s="2"/>
      <c r="VR159" s="2"/>
      <c r="VS159" s="2"/>
      <c r="VT159" s="2"/>
      <c r="VU159" s="2"/>
      <c r="VV159" s="2"/>
      <c r="VW159" s="2"/>
      <c r="VX159" s="2"/>
      <c r="VY159" s="2"/>
      <c r="VZ159" s="2"/>
      <c r="WA159" s="2"/>
      <c r="WB159" s="2"/>
      <c r="WC159" s="2"/>
      <c r="WD159" s="2"/>
      <c r="WE159" s="2"/>
      <c r="WF159" s="2"/>
      <c r="WG159" s="2"/>
      <c r="WH159" s="2"/>
      <c r="WI159" s="2"/>
      <c r="WJ159" s="2"/>
      <c r="WK159" s="2"/>
      <c r="WL159" s="2"/>
      <c r="WM159" s="2"/>
      <c r="WN159" s="2"/>
      <c r="WO159" s="2"/>
      <c r="WP159" s="2"/>
      <c r="WQ159" s="2"/>
      <c r="WR159" s="2"/>
      <c r="WS159" s="2"/>
      <c r="WT159" s="2"/>
      <c r="WU159" s="2"/>
      <c r="WV159" s="2"/>
      <c r="WW159" s="2"/>
      <c r="WX159" s="2"/>
      <c r="WY159" s="2"/>
      <c r="WZ159" s="2"/>
      <c r="XA159" s="2"/>
      <c r="XB159" s="2"/>
      <c r="XC159" s="2"/>
      <c r="XD159" s="2"/>
      <c r="XE159" s="2"/>
      <c r="XF159" s="2"/>
      <c r="XG159" s="2"/>
      <c r="XH159" s="2"/>
      <c r="XI159" s="2"/>
      <c r="XJ159" s="2"/>
      <c r="XK159" s="2"/>
      <c r="XL159" s="2"/>
      <c r="XM159" s="2"/>
      <c r="XN159" s="2"/>
      <c r="XO159" s="2"/>
      <c r="XP159" s="2"/>
      <c r="XQ159" s="2"/>
      <c r="XR159" s="2"/>
      <c r="XS159" s="2"/>
      <c r="XT159" s="2"/>
      <c r="XU159" s="2"/>
      <c r="XV159" s="2"/>
      <c r="XW159" s="2"/>
      <c r="XX159" s="2"/>
      <c r="XY159" s="2"/>
      <c r="XZ159" s="2"/>
      <c r="YA159" s="2"/>
      <c r="YB159" s="2"/>
      <c r="YC159" s="2"/>
      <c r="YD159" s="2"/>
      <c r="YE159" s="2"/>
      <c r="YF159" s="2"/>
      <c r="YG159" s="2"/>
      <c r="YH159" s="2"/>
      <c r="YI159" s="2"/>
      <c r="YJ159" s="2"/>
      <c r="YK159" s="2"/>
      <c r="YL159" s="2"/>
      <c r="YM159" s="2"/>
      <c r="YN159" s="2"/>
      <c r="YO159" s="2"/>
      <c r="YP159" s="2"/>
      <c r="YQ159" s="2"/>
      <c r="YR159" s="2"/>
      <c r="YS159" s="2"/>
      <c r="YT159" s="2"/>
      <c r="YU159" s="2"/>
      <c r="YV159" s="2"/>
      <c r="YW159" s="2"/>
      <c r="YX159" s="2"/>
      <c r="YY159" s="2"/>
      <c r="YZ159" s="2"/>
      <c r="ZA159" s="2"/>
      <c r="ZB159" s="2"/>
      <c r="ZC159" s="2"/>
      <c r="ZD159" s="2"/>
      <c r="ZE159" s="2"/>
      <c r="ZF159" s="2"/>
      <c r="ZG159" s="2"/>
      <c r="ZH159" s="2"/>
      <c r="ZI159" s="2"/>
      <c r="ZJ159" s="2"/>
      <c r="ZK159" s="2"/>
      <c r="ZL159" s="2"/>
      <c r="ZM159" s="2"/>
      <c r="ZN159" s="2"/>
      <c r="ZO159" s="2"/>
      <c r="ZP159" s="2"/>
      <c r="ZQ159" s="2"/>
      <c r="ZR159" s="2"/>
      <c r="ZS159" s="2"/>
      <c r="ZT159" s="2"/>
      <c r="ZU159" s="2"/>
      <c r="ZV159" s="2"/>
      <c r="ZW159" s="2"/>
      <c r="ZX159" s="2"/>
      <c r="ZY159" s="2"/>
      <c r="ZZ159" s="2"/>
      <c r="AAA159" s="2"/>
      <c r="AAB159" s="2"/>
      <c r="AAC159" s="2"/>
      <c r="AAD159" s="2"/>
      <c r="AAE159" s="2"/>
      <c r="AAF159" s="2"/>
      <c r="AAG159" s="2"/>
      <c r="AAH159" s="2"/>
      <c r="AAI159" s="2"/>
      <c r="AAJ159" s="2"/>
      <c r="AAK159" s="2"/>
      <c r="AAL159" s="2"/>
      <c r="AAM159" s="2"/>
      <c r="AAN159" s="2"/>
      <c r="AAO159" s="2"/>
      <c r="AAP159" s="2"/>
      <c r="AAQ159" s="2"/>
      <c r="AAR159" s="2"/>
      <c r="AAS159" s="2"/>
      <c r="AAT159" s="2"/>
      <c r="AAU159" s="2"/>
      <c r="AAV159" s="2"/>
      <c r="AAW159" s="2"/>
      <c r="AAX159" s="2"/>
      <c r="AAY159" s="2"/>
      <c r="AAZ159" s="2"/>
      <c r="ABA159" s="2"/>
      <c r="ABB159" s="2"/>
      <c r="ABC159" s="2"/>
      <c r="ABD159" s="2"/>
      <c r="ABE159" s="2"/>
      <c r="ABF159" s="2"/>
      <c r="ABG159" s="2"/>
      <c r="ABH159" s="2"/>
      <c r="ABI159" s="2"/>
      <c r="ABJ159" s="2"/>
      <c r="ABK159" s="2"/>
      <c r="ABL159" s="2"/>
      <c r="ABM159" s="2"/>
      <c r="ABN159" s="2"/>
      <c r="ABO159" s="2"/>
      <c r="ABP159" s="2"/>
      <c r="ABQ159" s="2"/>
      <c r="ABR159" s="2"/>
      <c r="ABS159" s="2"/>
      <c r="ABT159" s="2"/>
      <c r="ABU159" s="2"/>
      <c r="ABV159" s="2"/>
      <c r="ABW159" s="2"/>
      <c r="ABX159" s="2"/>
      <c r="ABY159" s="2"/>
      <c r="ABZ159" s="2"/>
      <c r="ACA159" s="2"/>
      <c r="ACB159" s="2"/>
      <c r="ACC159" s="2"/>
      <c r="ACD159" s="2"/>
      <c r="ACE159" s="2"/>
      <c r="ACF159" s="2"/>
      <c r="ACG159" s="2"/>
      <c r="ACH159" s="2"/>
      <c r="ACI159" s="2"/>
      <c r="ACJ159" s="2"/>
      <c r="ACK159" s="2"/>
      <c r="ACL159" s="2"/>
      <c r="ACM159" s="2"/>
      <c r="ACN159" s="2"/>
      <c r="ACO159" s="2"/>
      <c r="ACP159" s="2"/>
      <c r="ACQ159" s="2"/>
      <c r="ACR159" s="2"/>
      <c r="ACS159" s="2"/>
      <c r="ACT159" s="2"/>
      <c r="ACU159" s="2"/>
      <c r="ACV159" s="2"/>
      <c r="ACW159" s="2"/>
      <c r="ACX159" s="2"/>
      <c r="ACY159" s="2"/>
      <c r="ACZ159" s="2"/>
      <c r="ADA159" s="2"/>
      <c r="ADB159" s="2"/>
      <c r="ADC159" s="2"/>
      <c r="ADD159" s="2"/>
      <c r="ADE159" s="2"/>
      <c r="ADF159" s="2"/>
      <c r="ADG159" s="2"/>
      <c r="ADH159" s="2"/>
      <c r="ADI159" s="2"/>
      <c r="ADJ159" s="2"/>
      <c r="ADK159" s="2"/>
      <c r="ADL159" s="2"/>
      <c r="ADM159" s="2"/>
      <c r="ADN159" s="2"/>
      <c r="ADO159" s="2"/>
      <c r="ADP159" s="2"/>
      <c r="ADQ159" s="2"/>
      <c r="ADR159" s="2"/>
      <c r="ADS159" s="2"/>
      <c r="ADT159" s="2"/>
      <c r="ADU159" s="2"/>
      <c r="ADV159" s="2"/>
      <c r="ADW159" s="2"/>
      <c r="ADX159" s="2"/>
      <c r="ADY159" s="2"/>
      <c r="ADZ159" s="2"/>
      <c r="AEA159" s="2"/>
      <c r="AEB159" s="2"/>
      <c r="AEC159" s="2"/>
      <c r="AED159" s="2"/>
      <c r="AEE159" s="2"/>
      <c r="AEF159" s="2"/>
      <c r="AEG159" s="2"/>
      <c r="AEH159" s="2"/>
      <c r="AEI159" s="2"/>
      <c r="AEJ159" s="2"/>
      <c r="AEK159" s="2"/>
      <c r="AEL159" s="2"/>
      <c r="AEM159" s="2"/>
      <c r="AEN159" s="2"/>
      <c r="AEO159" s="2"/>
      <c r="AEP159" s="2"/>
      <c r="AEQ159" s="2"/>
      <c r="AER159" s="2"/>
      <c r="AES159" s="2"/>
      <c r="AET159" s="2"/>
      <c r="AEU159" s="2"/>
      <c r="AEV159" s="2"/>
      <c r="AEW159" s="2"/>
      <c r="AEX159" s="2"/>
      <c r="AEY159" s="2"/>
      <c r="AEZ159" s="2"/>
      <c r="AFA159" s="2"/>
      <c r="AFB159" s="2"/>
      <c r="AFC159" s="2"/>
      <c r="AFD159" s="2"/>
      <c r="AFE159" s="2"/>
      <c r="AFF159" s="2"/>
      <c r="AFG159" s="2"/>
      <c r="AFH159" s="2"/>
      <c r="AFI159" s="2"/>
      <c r="AFJ159" s="2"/>
      <c r="AFK159" s="2"/>
      <c r="AFL159" s="2"/>
      <c r="AFM159" s="2"/>
      <c r="AFN159" s="2"/>
      <c r="AFO159" s="2"/>
      <c r="AFP159" s="2"/>
      <c r="AFQ159" s="2"/>
      <c r="AFR159" s="2"/>
      <c r="AFS159" s="2"/>
      <c r="AFT159" s="2"/>
      <c r="AFU159" s="2"/>
      <c r="AFV159" s="2"/>
      <c r="AFW159" s="2"/>
      <c r="AFX159" s="2"/>
      <c r="AFY159" s="2"/>
      <c r="AFZ159" s="2"/>
      <c r="AGA159" s="2"/>
      <c r="AGB159" s="2"/>
      <c r="AGC159" s="2"/>
      <c r="AGD159" s="2"/>
      <c r="AGE159" s="2"/>
      <c r="AGF159" s="2"/>
      <c r="AGG159" s="2"/>
      <c r="AGH159" s="2"/>
      <c r="AGI159" s="2"/>
      <c r="AGJ159" s="2"/>
      <c r="AGK159" s="2"/>
      <c r="AGL159" s="2"/>
      <c r="AGM159" s="2"/>
      <c r="AGN159" s="2"/>
      <c r="AGO159" s="2"/>
      <c r="AGP159" s="2"/>
      <c r="AGQ159" s="2"/>
      <c r="AGR159" s="2"/>
      <c r="AGS159" s="2"/>
      <c r="AGT159" s="2"/>
      <c r="AGU159" s="2"/>
      <c r="AGV159" s="2"/>
      <c r="AGW159" s="2"/>
      <c r="AGX159" s="2"/>
      <c r="AGY159" s="2"/>
      <c r="AGZ159" s="2"/>
      <c r="AHA159" s="2"/>
      <c r="AHB159" s="2"/>
      <c r="AHC159" s="2"/>
      <c r="AHD159" s="2"/>
      <c r="AHE159" s="2"/>
      <c r="AHF159" s="2"/>
      <c r="AHG159" s="2"/>
      <c r="AHH159" s="2"/>
      <c r="AHI159" s="2"/>
      <c r="AHJ159" s="2"/>
      <c r="AHK159" s="2"/>
      <c r="AHL159" s="2"/>
      <c r="AHM159" s="2"/>
      <c r="AHN159" s="2"/>
      <c r="AHO159" s="2"/>
      <c r="AHP159" s="2"/>
      <c r="AHQ159" s="2"/>
      <c r="AHR159" s="2"/>
      <c r="AHS159" s="2"/>
      <c r="AHT159" s="2"/>
      <c r="AHU159" s="2"/>
      <c r="AHV159" s="2"/>
      <c r="AHW159" s="2"/>
      <c r="AHX159" s="2"/>
      <c r="AHY159" s="2"/>
      <c r="AHZ159" s="2"/>
      <c r="AIA159" s="2"/>
      <c r="AIB159" s="2"/>
      <c r="AIC159" s="2"/>
      <c r="AID159" s="2"/>
      <c r="AIE159" s="2"/>
      <c r="AIF159" s="2"/>
      <c r="AIG159" s="2"/>
      <c r="AIH159" s="2"/>
      <c r="AII159" s="2"/>
      <c r="AIJ159" s="2"/>
      <c r="AIK159" s="2"/>
      <c r="AIL159" s="2"/>
      <c r="AIM159" s="2"/>
      <c r="AIN159" s="2"/>
      <c r="AIO159" s="2"/>
      <c r="AIP159" s="2"/>
      <c r="AIQ159" s="2"/>
      <c r="AIR159" s="2"/>
      <c r="AIS159" s="2"/>
      <c r="AIT159" s="2"/>
      <c r="AIU159" s="2"/>
      <c r="AIV159" s="2"/>
      <c r="AIW159" s="2"/>
      <c r="AIX159" s="2"/>
      <c r="AIY159" s="2"/>
      <c r="AIZ159" s="2"/>
      <c r="AJA159" s="2"/>
      <c r="AJB159" s="2"/>
      <c r="AJC159" s="2"/>
      <c r="AJD159" s="2"/>
      <c r="AJE159" s="2"/>
      <c r="AJF159" s="2"/>
      <c r="AJG159" s="2"/>
      <c r="AJH159" s="2"/>
      <c r="AJI159" s="2"/>
      <c r="AJJ159" s="2"/>
      <c r="AJK159" s="2"/>
      <c r="AJL159" s="2"/>
      <c r="AJM159" s="2"/>
      <c r="AJN159" s="2"/>
      <c r="AJO159" s="2"/>
      <c r="AJP159" s="2"/>
      <c r="AJQ159" s="2"/>
      <c r="AJR159" s="2"/>
      <c r="AJS159" s="2"/>
      <c r="AJT159" s="2"/>
      <c r="AJU159" s="2"/>
      <c r="AJV159" s="2"/>
      <c r="AJW159" s="2"/>
      <c r="AJX159" s="2"/>
      <c r="AJY159" s="2"/>
      <c r="AJZ159" s="2"/>
      <c r="AKA159" s="2"/>
      <c r="AKB159" s="2"/>
      <c r="AKC159" s="2"/>
      <c r="AKD159" s="2"/>
      <c r="AKE159" s="2"/>
      <c r="AKF159" s="2"/>
      <c r="AKG159" s="2"/>
      <c r="AKH159" s="2"/>
      <c r="AKI159" s="2"/>
      <c r="AKJ159" s="2"/>
      <c r="AKK159" s="2"/>
      <c r="AKL159" s="2"/>
      <c r="AKM159" s="2"/>
      <c r="AKN159" s="2"/>
      <c r="AKO159" s="2"/>
      <c r="AKP159" s="2"/>
      <c r="AKQ159" s="2"/>
      <c r="AKR159" s="2"/>
      <c r="AKS159" s="2"/>
      <c r="AKT159" s="2"/>
      <c r="AKU159" s="2"/>
      <c r="AKV159" s="2"/>
      <c r="AKW159" s="2"/>
      <c r="AKX159" s="2"/>
      <c r="AKY159" s="2"/>
      <c r="AKZ159" s="2"/>
      <c r="ALA159" s="2"/>
      <c r="ALB159" s="2"/>
      <c r="ALC159" s="2"/>
      <c r="ALD159" s="2"/>
      <c r="ALE159" s="2"/>
      <c r="ALF159" s="2"/>
      <c r="ALG159" s="2"/>
      <c r="ALH159" s="2"/>
      <c r="ALI159" s="2"/>
      <c r="ALJ159" s="2"/>
      <c r="ALK159" s="2"/>
      <c r="ALL159" s="2"/>
      <c r="ALM159" s="2"/>
      <c r="ALN159" s="2"/>
      <c r="ALO159" s="2"/>
      <c r="ALP159" s="2"/>
      <c r="ALQ159" s="2"/>
      <c r="ALR159" s="2"/>
      <c r="ALS159" s="2"/>
      <c r="ALT159" s="2"/>
      <c r="ALU159" s="2"/>
      <c r="ALV159" s="2"/>
      <c r="ALW159" s="2"/>
      <c r="ALX159" s="2"/>
      <c r="ALY159" s="2"/>
      <c r="ALZ159" s="2"/>
      <c r="AMA159" s="2"/>
      <c r="AMB159" s="2"/>
      <c r="AMC159" s="2"/>
      <c r="AMD159" s="2"/>
    </row>
    <row r="160" spans="1:1018" ht="372" customHeight="1">
      <c r="A160" s="30" t="s">
        <v>375</v>
      </c>
      <c r="B160" s="40" t="s">
        <v>289</v>
      </c>
      <c r="C160" s="367" t="s">
        <v>497</v>
      </c>
      <c r="D160" s="29" t="s">
        <v>290</v>
      </c>
      <c r="E160" s="17">
        <v>70</v>
      </c>
      <c r="F160" s="51">
        <v>1500</v>
      </c>
      <c r="G160" s="53">
        <f t="shared" si="46"/>
        <v>105000</v>
      </c>
      <c r="H160" s="61">
        <v>5000</v>
      </c>
      <c r="I160" s="65">
        <f t="shared" si="47"/>
        <v>350000</v>
      </c>
      <c r="J160" s="88">
        <v>600</v>
      </c>
      <c r="K160" s="84">
        <f t="shared" si="48"/>
        <v>42000</v>
      </c>
      <c r="L160" s="92">
        <v>500</v>
      </c>
      <c r="M160" s="98">
        <f t="shared" si="51"/>
        <v>35000</v>
      </c>
      <c r="N160" s="468"/>
      <c r="O160" s="421">
        <f t="shared" si="52"/>
        <v>105000</v>
      </c>
      <c r="P160" s="420">
        <f t="shared" si="49"/>
        <v>133000</v>
      </c>
      <c r="Q160" s="422">
        <f t="shared" si="50"/>
        <v>73500</v>
      </c>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c r="NZ160" s="2"/>
      <c r="OA160" s="2"/>
      <c r="OB160" s="2"/>
      <c r="OC160" s="2"/>
      <c r="OD160" s="2"/>
      <c r="OE160" s="2"/>
      <c r="OF160" s="2"/>
      <c r="OG160" s="2"/>
      <c r="OH160" s="2"/>
      <c r="OI160" s="2"/>
      <c r="OJ160" s="2"/>
      <c r="OK160" s="2"/>
      <c r="OL160" s="2"/>
      <c r="OM160" s="2"/>
      <c r="ON160" s="2"/>
      <c r="OO160" s="2"/>
      <c r="OP160" s="2"/>
      <c r="OQ160" s="2"/>
      <c r="OR160" s="2"/>
      <c r="OS160" s="2"/>
      <c r="OT160" s="2"/>
      <c r="OU160" s="2"/>
      <c r="OV160" s="2"/>
      <c r="OW160" s="2"/>
      <c r="OX160" s="2"/>
      <c r="OY160" s="2"/>
      <c r="OZ160" s="2"/>
      <c r="PA160" s="2"/>
      <c r="PB160" s="2"/>
      <c r="PC160" s="2"/>
      <c r="PD160" s="2"/>
      <c r="PE160" s="2"/>
      <c r="PF160" s="2"/>
      <c r="PG160" s="2"/>
      <c r="PH160" s="2"/>
      <c r="PI160" s="2"/>
      <c r="PJ160" s="2"/>
      <c r="PK160" s="2"/>
      <c r="PL160" s="2"/>
      <c r="PM160" s="2"/>
      <c r="PN160" s="2"/>
      <c r="PO160" s="2"/>
      <c r="PP160" s="2"/>
      <c r="PQ160" s="2"/>
      <c r="PR160" s="2"/>
      <c r="PS160" s="2"/>
      <c r="PT160" s="2"/>
      <c r="PU160" s="2"/>
      <c r="PV160" s="2"/>
      <c r="PW160" s="2"/>
      <c r="PX160" s="2"/>
      <c r="PY160" s="2"/>
      <c r="PZ160" s="2"/>
      <c r="QA160" s="2"/>
      <c r="QB160" s="2"/>
      <c r="QC160" s="2"/>
      <c r="QD160" s="2"/>
      <c r="QE160" s="2"/>
      <c r="QF160" s="2"/>
      <c r="QG160" s="2"/>
      <c r="QH160" s="2"/>
      <c r="QI160" s="2"/>
      <c r="QJ160" s="2"/>
      <c r="QK160" s="2"/>
      <c r="QL160" s="2"/>
      <c r="QM160" s="2"/>
      <c r="QN160" s="2"/>
      <c r="QO160" s="2"/>
      <c r="QP160" s="2"/>
      <c r="QQ160" s="2"/>
      <c r="QR160" s="2"/>
      <c r="QS160" s="2"/>
      <c r="QT160" s="2"/>
      <c r="QU160" s="2"/>
      <c r="QV160" s="2"/>
      <c r="QW160" s="2"/>
      <c r="QX160" s="2"/>
      <c r="QY160" s="2"/>
      <c r="QZ160" s="2"/>
      <c r="RA160" s="2"/>
      <c r="RB160" s="2"/>
      <c r="RC160" s="2"/>
      <c r="RD160" s="2"/>
      <c r="RE160" s="2"/>
      <c r="RF160" s="2"/>
      <c r="RG160" s="2"/>
      <c r="RH160" s="2"/>
      <c r="RI160" s="2"/>
      <c r="RJ160" s="2"/>
      <c r="RK160" s="2"/>
      <c r="RL160" s="2"/>
      <c r="RM160" s="2"/>
      <c r="RN160" s="2"/>
      <c r="RO160" s="2"/>
      <c r="RP160" s="2"/>
      <c r="RQ160" s="2"/>
      <c r="RR160" s="2"/>
      <c r="RS160" s="2"/>
      <c r="RT160" s="2"/>
      <c r="RU160" s="2"/>
      <c r="RV160" s="2"/>
      <c r="RW160" s="2"/>
      <c r="RX160" s="2"/>
      <c r="RY160" s="2"/>
      <c r="RZ160" s="2"/>
      <c r="SA160" s="2"/>
      <c r="SB160" s="2"/>
      <c r="SC160" s="2"/>
      <c r="SD160" s="2"/>
      <c r="SE160" s="2"/>
      <c r="SF160" s="2"/>
      <c r="SG160" s="2"/>
      <c r="SH160" s="2"/>
      <c r="SI160" s="2"/>
      <c r="SJ160" s="2"/>
      <c r="SK160" s="2"/>
      <c r="SL160" s="2"/>
      <c r="SM160" s="2"/>
      <c r="SN160" s="2"/>
      <c r="SO160" s="2"/>
      <c r="SP160" s="2"/>
      <c r="SQ160" s="2"/>
      <c r="SR160" s="2"/>
      <c r="SS160" s="2"/>
      <c r="ST160" s="2"/>
      <c r="SU160" s="2"/>
      <c r="SV160" s="2"/>
      <c r="SW160" s="2"/>
      <c r="SX160" s="2"/>
      <c r="SY160" s="2"/>
      <c r="SZ160" s="2"/>
      <c r="TA160" s="2"/>
      <c r="TB160" s="2"/>
      <c r="TC160" s="2"/>
      <c r="TD160" s="2"/>
      <c r="TE160" s="2"/>
      <c r="TF160" s="2"/>
      <c r="TG160" s="2"/>
      <c r="TH160" s="2"/>
      <c r="TI160" s="2"/>
      <c r="TJ160" s="2"/>
      <c r="TK160" s="2"/>
      <c r="TL160" s="2"/>
      <c r="TM160" s="2"/>
      <c r="TN160" s="2"/>
      <c r="TO160" s="2"/>
      <c r="TP160" s="2"/>
      <c r="TQ160" s="2"/>
      <c r="TR160" s="2"/>
      <c r="TS160" s="2"/>
      <c r="TT160" s="2"/>
      <c r="TU160" s="2"/>
      <c r="TV160" s="2"/>
      <c r="TW160" s="2"/>
      <c r="TX160" s="2"/>
      <c r="TY160" s="2"/>
      <c r="TZ160" s="2"/>
      <c r="UA160" s="2"/>
      <c r="UB160" s="2"/>
      <c r="UC160" s="2"/>
      <c r="UD160" s="2"/>
      <c r="UE160" s="2"/>
      <c r="UF160" s="2"/>
      <c r="UG160" s="2"/>
      <c r="UH160" s="2"/>
      <c r="UI160" s="2"/>
      <c r="UJ160" s="2"/>
      <c r="UK160" s="2"/>
      <c r="UL160" s="2"/>
      <c r="UM160" s="2"/>
      <c r="UN160" s="2"/>
      <c r="UO160" s="2"/>
      <c r="UP160" s="2"/>
      <c r="UQ160" s="2"/>
      <c r="UR160" s="2"/>
      <c r="US160" s="2"/>
      <c r="UT160" s="2"/>
      <c r="UU160" s="2"/>
      <c r="UV160" s="2"/>
      <c r="UW160" s="2"/>
      <c r="UX160" s="2"/>
      <c r="UY160" s="2"/>
      <c r="UZ160" s="2"/>
      <c r="VA160" s="2"/>
      <c r="VB160" s="2"/>
      <c r="VC160" s="2"/>
      <c r="VD160" s="2"/>
      <c r="VE160" s="2"/>
      <c r="VF160" s="2"/>
      <c r="VG160" s="2"/>
      <c r="VH160" s="2"/>
      <c r="VI160" s="2"/>
      <c r="VJ160" s="2"/>
      <c r="VK160" s="2"/>
      <c r="VL160" s="2"/>
      <c r="VM160" s="2"/>
      <c r="VN160" s="2"/>
      <c r="VO160" s="2"/>
      <c r="VP160" s="2"/>
      <c r="VQ160" s="2"/>
      <c r="VR160" s="2"/>
      <c r="VS160" s="2"/>
      <c r="VT160" s="2"/>
      <c r="VU160" s="2"/>
      <c r="VV160" s="2"/>
      <c r="VW160" s="2"/>
      <c r="VX160" s="2"/>
      <c r="VY160" s="2"/>
      <c r="VZ160" s="2"/>
      <c r="WA160" s="2"/>
      <c r="WB160" s="2"/>
      <c r="WC160" s="2"/>
      <c r="WD160" s="2"/>
      <c r="WE160" s="2"/>
      <c r="WF160" s="2"/>
      <c r="WG160" s="2"/>
      <c r="WH160" s="2"/>
      <c r="WI160" s="2"/>
      <c r="WJ160" s="2"/>
      <c r="WK160" s="2"/>
      <c r="WL160" s="2"/>
      <c r="WM160" s="2"/>
      <c r="WN160" s="2"/>
      <c r="WO160" s="2"/>
      <c r="WP160" s="2"/>
      <c r="WQ160" s="2"/>
      <c r="WR160" s="2"/>
      <c r="WS160" s="2"/>
      <c r="WT160" s="2"/>
      <c r="WU160" s="2"/>
      <c r="WV160" s="2"/>
      <c r="WW160" s="2"/>
      <c r="WX160" s="2"/>
      <c r="WY160" s="2"/>
      <c r="WZ160" s="2"/>
      <c r="XA160" s="2"/>
      <c r="XB160" s="2"/>
      <c r="XC160" s="2"/>
      <c r="XD160" s="2"/>
      <c r="XE160" s="2"/>
      <c r="XF160" s="2"/>
      <c r="XG160" s="2"/>
      <c r="XH160" s="2"/>
      <c r="XI160" s="2"/>
      <c r="XJ160" s="2"/>
      <c r="XK160" s="2"/>
      <c r="XL160" s="2"/>
      <c r="XM160" s="2"/>
      <c r="XN160" s="2"/>
      <c r="XO160" s="2"/>
      <c r="XP160" s="2"/>
      <c r="XQ160" s="2"/>
      <c r="XR160" s="2"/>
      <c r="XS160" s="2"/>
      <c r="XT160" s="2"/>
      <c r="XU160" s="2"/>
      <c r="XV160" s="2"/>
      <c r="XW160" s="2"/>
      <c r="XX160" s="2"/>
      <c r="XY160" s="2"/>
      <c r="XZ160" s="2"/>
      <c r="YA160" s="2"/>
      <c r="YB160" s="2"/>
      <c r="YC160" s="2"/>
      <c r="YD160" s="2"/>
      <c r="YE160" s="2"/>
      <c r="YF160" s="2"/>
      <c r="YG160" s="2"/>
      <c r="YH160" s="2"/>
      <c r="YI160" s="2"/>
      <c r="YJ160" s="2"/>
      <c r="YK160" s="2"/>
      <c r="YL160" s="2"/>
      <c r="YM160" s="2"/>
      <c r="YN160" s="2"/>
      <c r="YO160" s="2"/>
      <c r="YP160" s="2"/>
      <c r="YQ160" s="2"/>
      <c r="YR160" s="2"/>
      <c r="YS160" s="2"/>
      <c r="YT160" s="2"/>
      <c r="YU160" s="2"/>
      <c r="YV160" s="2"/>
      <c r="YW160" s="2"/>
      <c r="YX160" s="2"/>
      <c r="YY160" s="2"/>
      <c r="YZ160" s="2"/>
      <c r="ZA160" s="2"/>
      <c r="ZB160" s="2"/>
      <c r="ZC160" s="2"/>
      <c r="ZD160" s="2"/>
      <c r="ZE160" s="2"/>
      <c r="ZF160" s="2"/>
      <c r="ZG160" s="2"/>
      <c r="ZH160" s="2"/>
      <c r="ZI160" s="2"/>
      <c r="ZJ160" s="2"/>
      <c r="ZK160" s="2"/>
      <c r="ZL160" s="2"/>
      <c r="ZM160" s="2"/>
      <c r="ZN160" s="2"/>
      <c r="ZO160" s="2"/>
      <c r="ZP160" s="2"/>
      <c r="ZQ160" s="2"/>
      <c r="ZR160" s="2"/>
      <c r="ZS160" s="2"/>
      <c r="ZT160" s="2"/>
      <c r="ZU160" s="2"/>
      <c r="ZV160" s="2"/>
      <c r="ZW160" s="2"/>
      <c r="ZX160" s="2"/>
      <c r="ZY160" s="2"/>
      <c r="ZZ160" s="2"/>
      <c r="AAA160" s="2"/>
      <c r="AAB160" s="2"/>
      <c r="AAC160" s="2"/>
      <c r="AAD160" s="2"/>
      <c r="AAE160" s="2"/>
      <c r="AAF160" s="2"/>
      <c r="AAG160" s="2"/>
      <c r="AAH160" s="2"/>
      <c r="AAI160" s="2"/>
      <c r="AAJ160" s="2"/>
      <c r="AAK160" s="2"/>
      <c r="AAL160" s="2"/>
      <c r="AAM160" s="2"/>
      <c r="AAN160" s="2"/>
      <c r="AAO160" s="2"/>
      <c r="AAP160" s="2"/>
      <c r="AAQ160" s="2"/>
      <c r="AAR160" s="2"/>
      <c r="AAS160" s="2"/>
      <c r="AAT160" s="2"/>
      <c r="AAU160" s="2"/>
      <c r="AAV160" s="2"/>
      <c r="AAW160" s="2"/>
      <c r="AAX160" s="2"/>
      <c r="AAY160" s="2"/>
      <c r="AAZ160" s="2"/>
      <c r="ABA160" s="2"/>
      <c r="ABB160" s="2"/>
      <c r="ABC160" s="2"/>
      <c r="ABD160" s="2"/>
      <c r="ABE160" s="2"/>
      <c r="ABF160" s="2"/>
      <c r="ABG160" s="2"/>
      <c r="ABH160" s="2"/>
      <c r="ABI160" s="2"/>
      <c r="ABJ160" s="2"/>
      <c r="ABK160" s="2"/>
      <c r="ABL160" s="2"/>
      <c r="ABM160" s="2"/>
      <c r="ABN160" s="2"/>
      <c r="ABO160" s="2"/>
      <c r="ABP160" s="2"/>
      <c r="ABQ160" s="2"/>
      <c r="ABR160" s="2"/>
      <c r="ABS160" s="2"/>
      <c r="ABT160" s="2"/>
      <c r="ABU160" s="2"/>
      <c r="ABV160" s="2"/>
      <c r="ABW160" s="2"/>
      <c r="ABX160" s="2"/>
      <c r="ABY160" s="2"/>
      <c r="ABZ160" s="2"/>
      <c r="ACA160" s="2"/>
      <c r="ACB160" s="2"/>
      <c r="ACC160" s="2"/>
      <c r="ACD160" s="2"/>
      <c r="ACE160" s="2"/>
      <c r="ACF160" s="2"/>
      <c r="ACG160" s="2"/>
      <c r="ACH160" s="2"/>
      <c r="ACI160" s="2"/>
      <c r="ACJ160" s="2"/>
      <c r="ACK160" s="2"/>
      <c r="ACL160" s="2"/>
      <c r="ACM160" s="2"/>
      <c r="ACN160" s="2"/>
      <c r="ACO160" s="2"/>
      <c r="ACP160" s="2"/>
      <c r="ACQ160" s="2"/>
      <c r="ACR160" s="2"/>
      <c r="ACS160" s="2"/>
      <c r="ACT160" s="2"/>
      <c r="ACU160" s="2"/>
      <c r="ACV160" s="2"/>
      <c r="ACW160" s="2"/>
      <c r="ACX160" s="2"/>
      <c r="ACY160" s="2"/>
      <c r="ACZ160" s="2"/>
      <c r="ADA160" s="2"/>
      <c r="ADB160" s="2"/>
      <c r="ADC160" s="2"/>
      <c r="ADD160" s="2"/>
      <c r="ADE160" s="2"/>
      <c r="ADF160" s="2"/>
      <c r="ADG160" s="2"/>
      <c r="ADH160" s="2"/>
      <c r="ADI160" s="2"/>
      <c r="ADJ160" s="2"/>
      <c r="ADK160" s="2"/>
      <c r="ADL160" s="2"/>
      <c r="ADM160" s="2"/>
      <c r="ADN160" s="2"/>
      <c r="ADO160" s="2"/>
      <c r="ADP160" s="2"/>
      <c r="ADQ160" s="2"/>
      <c r="ADR160" s="2"/>
      <c r="ADS160" s="2"/>
      <c r="ADT160" s="2"/>
      <c r="ADU160" s="2"/>
      <c r="ADV160" s="2"/>
      <c r="ADW160" s="2"/>
      <c r="ADX160" s="2"/>
      <c r="ADY160" s="2"/>
      <c r="ADZ160" s="2"/>
      <c r="AEA160" s="2"/>
      <c r="AEB160" s="2"/>
      <c r="AEC160" s="2"/>
      <c r="AED160" s="2"/>
      <c r="AEE160" s="2"/>
      <c r="AEF160" s="2"/>
      <c r="AEG160" s="2"/>
      <c r="AEH160" s="2"/>
      <c r="AEI160" s="2"/>
      <c r="AEJ160" s="2"/>
      <c r="AEK160" s="2"/>
      <c r="AEL160" s="2"/>
      <c r="AEM160" s="2"/>
      <c r="AEN160" s="2"/>
      <c r="AEO160" s="2"/>
      <c r="AEP160" s="2"/>
      <c r="AEQ160" s="2"/>
      <c r="AER160" s="2"/>
      <c r="AES160" s="2"/>
      <c r="AET160" s="2"/>
      <c r="AEU160" s="2"/>
      <c r="AEV160" s="2"/>
      <c r="AEW160" s="2"/>
      <c r="AEX160" s="2"/>
      <c r="AEY160" s="2"/>
      <c r="AEZ160" s="2"/>
      <c r="AFA160" s="2"/>
      <c r="AFB160" s="2"/>
      <c r="AFC160" s="2"/>
      <c r="AFD160" s="2"/>
      <c r="AFE160" s="2"/>
      <c r="AFF160" s="2"/>
      <c r="AFG160" s="2"/>
      <c r="AFH160" s="2"/>
      <c r="AFI160" s="2"/>
      <c r="AFJ160" s="2"/>
      <c r="AFK160" s="2"/>
      <c r="AFL160" s="2"/>
      <c r="AFM160" s="2"/>
      <c r="AFN160" s="2"/>
      <c r="AFO160" s="2"/>
      <c r="AFP160" s="2"/>
      <c r="AFQ160" s="2"/>
      <c r="AFR160" s="2"/>
      <c r="AFS160" s="2"/>
      <c r="AFT160" s="2"/>
      <c r="AFU160" s="2"/>
      <c r="AFV160" s="2"/>
      <c r="AFW160" s="2"/>
      <c r="AFX160" s="2"/>
      <c r="AFY160" s="2"/>
      <c r="AFZ160" s="2"/>
      <c r="AGA160" s="2"/>
      <c r="AGB160" s="2"/>
      <c r="AGC160" s="2"/>
      <c r="AGD160" s="2"/>
      <c r="AGE160" s="2"/>
      <c r="AGF160" s="2"/>
      <c r="AGG160" s="2"/>
      <c r="AGH160" s="2"/>
      <c r="AGI160" s="2"/>
      <c r="AGJ160" s="2"/>
      <c r="AGK160" s="2"/>
      <c r="AGL160" s="2"/>
      <c r="AGM160" s="2"/>
      <c r="AGN160" s="2"/>
      <c r="AGO160" s="2"/>
      <c r="AGP160" s="2"/>
      <c r="AGQ160" s="2"/>
      <c r="AGR160" s="2"/>
      <c r="AGS160" s="2"/>
      <c r="AGT160" s="2"/>
      <c r="AGU160" s="2"/>
      <c r="AGV160" s="2"/>
      <c r="AGW160" s="2"/>
      <c r="AGX160" s="2"/>
      <c r="AGY160" s="2"/>
      <c r="AGZ160" s="2"/>
      <c r="AHA160" s="2"/>
      <c r="AHB160" s="2"/>
      <c r="AHC160" s="2"/>
      <c r="AHD160" s="2"/>
      <c r="AHE160" s="2"/>
      <c r="AHF160" s="2"/>
      <c r="AHG160" s="2"/>
      <c r="AHH160" s="2"/>
      <c r="AHI160" s="2"/>
      <c r="AHJ160" s="2"/>
      <c r="AHK160" s="2"/>
      <c r="AHL160" s="2"/>
      <c r="AHM160" s="2"/>
      <c r="AHN160" s="2"/>
      <c r="AHO160" s="2"/>
      <c r="AHP160" s="2"/>
      <c r="AHQ160" s="2"/>
      <c r="AHR160" s="2"/>
      <c r="AHS160" s="2"/>
      <c r="AHT160" s="2"/>
      <c r="AHU160" s="2"/>
      <c r="AHV160" s="2"/>
      <c r="AHW160" s="2"/>
      <c r="AHX160" s="2"/>
      <c r="AHY160" s="2"/>
      <c r="AHZ160" s="2"/>
      <c r="AIA160" s="2"/>
      <c r="AIB160" s="2"/>
      <c r="AIC160" s="2"/>
      <c r="AID160" s="2"/>
      <c r="AIE160" s="2"/>
      <c r="AIF160" s="2"/>
      <c r="AIG160" s="2"/>
      <c r="AIH160" s="2"/>
      <c r="AII160" s="2"/>
      <c r="AIJ160" s="2"/>
      <c r="AIK160" s="2"/>
      <c r="AIL160" s="2"/>
      <c r="AIM160" s="2"/>
      <c r="AIN160" s="2"/>
      <c r="AIO160" s="2"/>
      <c r="AIP160" s="2"/>
      <c r="AIQ160" s="2"/>
      <c r="AIR160" s="2"/>
      <c r="AIS160" s="2"/>
      <c r="AIT160" s="2"/>
      <c r="AIU160" s="2"/>
      <c r="AIV160" s="2"/>
      <c r="AIW160" s="2"/>
      <c r="AIX160" s="2"/>
      <c r="AIY160" s="2"/>
      <c r="AIZ160" s="2"/>
      <c r="AJA160" s="2"/>
      <c r="AJB160" s="2"/>
      <c r="AJC160" s="2"/>
      <c r="AJD160" s="2"/>
      <c r="AJE160" s="2"/>
      <c r="AJF160" s="2"/>
      <c r="AJG160" s="2"/>
      <c r="AJH160" s="2"/>
      <c r="AJI160" s="2"/>
      <c r="AJJ160" s="2"/>
      <c r="AJK160" s="2"/>
      <c r="AJL160" s="2"/>
      <c r="AJM160" s="2"/>
      <c r="AJN160" s="2"/>
      <c r="AJO160" s="2"/>
      <c r="AJP160" s="2"/>
      <c r="AJQ160" s="2"/>
      <c r="AJR160" s="2"/>
      <c r="AJS160" s="2"/>
      <c r="AJT160" s="2"/>
      <c r="AJU160" s="2"/>
      <c r="AJV160" s="2"/>
      <c r="AJW160" s="2"/>
      <c r="AJX160" s="2"/>
      <c r="AJY160" s="2"/>
      <c r="AJZ160" s="2"/>
      <c r="AKA160" s="2"/>
      <c r="AKB160" s="2"/>
      <c r="AKC160" s="2"/>
      <c r="AKD160" s="2"/>
      <c r="AKE160" s="2"/>
      <c r="AKF160" s="2"/>
      <c r="AKG160" s="2"/>
      <c r="AKH160" s="2"/>
      <c r="AKI160" s="2"/>
      <c r="AKJ160" s="2"/>
      <c r="AKK160" s="2"/>
      <c r="AKL160" s="2"/>
      <c r="AKM160" s="2"/>
      <c r="AKN160" s="2"/>
      <c r="AKO160" s="2"/>
      <c r="AKP160" s="2"/>
      <c r="AKQ160" s="2"/>
      <c r="AKR160" s="2"/>
      <c r="AKS160" s="2"/>
      <c r="AKT160" s="2"/>
      <c r="AKU160" s="2"/>
      <c r="AKV160" s="2"/>
      <c r="AKW160" s="2"/>
      <c r="AKX160" s="2"/>
      <c r="AKY160" s="2"/>
      <c r="AKZ160" s="2"/>
      <c r="ALA160" s="2"/>
      <c r="ALB160" s="2"/>
      <c r="ALC160" s="2"/>
      <c r="ALD160" s="2"/>
      <c r="ALE160" s="2"/>
      <c r="ALF160" s="2"/>
      <c r="ALG160" s="2"/>
      <c r="ALH160" s="2"/>
      <c r="ALI160" s="2"/>
      <c r="ALJ160" s="2"/>
      <c r="ALK160" s="2"/>
      <c r="ALL160" s="2"/>
      <c r="ALM160" s="2"/>
      <c r="ALN160" s="2"/>
      <c r="ALO160" s="2"/>
      <c r="ALP160" s="2"/>
      <c r="ALQ160" s="2"/>
      <c r="ALR160" s="2"/>
      <c r="ALS160" s="2"/>
      <c r="ALT160" s="2"/>
      <c r="ALU160" s="2"/>
      <c r="ALV160" s="2"/>
      <c r="ALW160" s="2"/>
      <c r="ALX160" s="2"/>
      <c r="ALY160" s="2"/>
      <c r="ALZ160" s="2"/>
      <c r="AMA160" s="2"/>
      <c r="AMB160" s="2"/>
      <c r="AMC160" s="2"/>
      <c r="AMD160" s="2"/>
    </row>
    <row r="161" spans="1:1018" ht="180">
      <c r="A161" s="30" t="s">
        <v>267</v>
      </c>
      <c r="B161" s="40" t="s">
        <v>291</v>
      </c>
      <c r="C161" s="367" t="s">
        <v>498</v>
      </c>
      <c r="D161" s="29" t="s">
        <v>11</v>
      </c>
      <c r="E161" s="17">
        <v>40</v>
      </c>
      <c r="F161" s="51">
        <v>5000</v>
      </c>
      <c r="G161" s="53">
        <f t="shared" si="46"/>
        <v>200000</v>
      </c>
      <c r="H161" s="61">
        <v>4500</v>
      </c>
      <c r="I161" s="65">
        <f t="shared" si="47"/>
        <v>180000</v>
      </c>
      <c r="J161" s="88">
        <v>3480</v>
      </c>
      <c r="K161" s="84">
        <f t="shared" si="48"/>
        <v>139200</v>
      </c>
      <c r="L161" s="92">
        <v>5000</v>
      </c>
      <c r="M161" s="98">
        <f t="shared" si="51"/>
        <v>200000</v>
      </c>
      <c r="N161" s="468"/>
      <c r="O161" s="421">
        <f t="shared" si="52"/>
        <v>200000</v>
      </c>
      <c r="P161" s="420">
        <f t="shared" si="49"/>
        <v>179800</v>
      </c>
      <c r="Q161" s="422">
        <f t="shared" si="50"/>
        <v>190000</v>
      </c>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c r="SG161" s="2"/>
      <c r="SH161" s="2"/>
      <c r="SI161" s="2"/>
      <c r="SJ161" s="2"/>
      <c r="SK161" s="2"/>
      <c r="SL161" s="2"/>
      <c r="SM161" s="2"/>
      <c r="SN161" s="2"/>
      <c r="SO161" s="2"/>
      <c r="SP161" s="2"/>
      <c r="SQ161" s="2"/>
      <c r="SR161" s="2"/>
      <c r="SS161" s="2"/>
      <c r="ST161" s="2"/>
      <c r="SU161" s="2"/>
      <c r="SV161" s="2"/>
      <c r="SW161" s="2"/>
      <c r="SX161" s="2"/>
      <c r="SY161" s="2"/>
      <c r="SZ161" s="2"/>
      <c r="TA161" s="2"/>
      <c r="TB161" s="2"/>
      <c r="TC161" s="2"/>
      <c r="TD161" s="2"/>
      <c r="TE161" s="2"/>
      <c r="TF161" s="2"/>
      <c r="TG161" s="2"/>
      <c r="TH161" s="2"/>
      <c r="TI161" s="2"/>
      <c r="TJ161" s="2"/>
      <c r="TK161" s="2"/>
      <c r="TL161" s="2"/>
      <c r="TM161" s="2"/>
      <c r="TN161" s="2"/>
      <c r="TO161" s="2"/>
      <c r="TP161" s="2"/>
      <c r="TQ161" s="2"/>
      <c r="TR161" s="2"/>
      <c r="TS161" s="2"/>
      <c r="TT161" s="2"/>
      <c r="TU161" s="2"/>
      <c r="TV161" s="2"/>
      <c r="TW161" s="2"/>
      <c r="TX161" s="2"/>
      <c r="TY161" s="2"/>
      <c r="TZ161" s="2"/>
      <c r="UA161" s="2"/>
      <c r="UB161" s="2"/>
      <c r="UC161" s="2"/>
      <c r="UD161" s="2"/>
      <c r="UE161" s="2"/>
      <c r="UF161" s="2"/>
      <c r="UG161" s="2"/>
      <c r="UH161" s="2"/>
      <c r="UI161" s="2"/>
      <c r="UJ161" s="2"/>
      <c r="UK161" s="2"/>
      <c r="UL161" s="2"/>
      <c r="UM161" s="2"/>
      <c r="UN161" s="2"/>
      <c r="UO161" s="2"/>
      <c r="UP161" s="2"/>
      <c r="UQ161" s="2"/>
      <c r="UR161" s="2"/>
      <c r="US161" s="2"/>
      <c r="UT161" s="2"/>
      <c r="UU161" s="2"/>
      <c r="UV161" s="2"/>
      <c r="UW161" s="2"/>
      <c r="UX161" s="2"/>
      <c r="UY161" s="2"/>
      <c r="UZ161" s="2"/>
      <c r="VA161" s="2"/>
      <c r="VB161" s="2"/>
      <c r="VC161" s="2"/>
      <c r="VD161" s="2"/>
      <c r="VE161" s="2"/>
      <c r="VF161" s="2"/>
      <c r="VG161" s="2"/>
      <c r="VH161" s="2"/>
      <c r="VI161" s="2"/>
      <c r="VJ161" s="2"/>
      <c r="VK161" s="2"/>
      <c r="VL161" s="2"/>
      <c r="VM161" s="2"/>
      <c r="VN161" s="2"/>
      <c r="VO161" s="2"/>
      <c r="VP161" s="2"/>
      <c r="VQ161" s="2"/>
      <c r="VR161" s="2"/>
      <c r="VS161" s="2"/>
      <c r="VT161" s="2"/>
      <c r="VU161" s="2"/>
      <c r="VV161" s="2"/>
      <c r="VW161" s="2"/>
      <c r="VX161" s="2"/>
      <c r="VY161" s="2"/>
      <c r="VZ161" s="2"/>
      <c r="WA161" s="2"/>
      <c r="WB161" s="2"/>
      <c r="WC161" s="2"/>
      <c r="WD161" s="2"/>
      <c r="WE161" s="2"/>
      <c r="WF161" s="2"/>
      <c r="WG161" s="2"/>
      <c r="WH161" s="2"/>
      <c r="WI161" s="2"/>
      <c r="WJ161" s="2"/>
      <c r="WK161" s="2"/>
      <c r="WL161" s="2"/>
      <c r="WM161" s="2"/>
      <c r="WN161" s="2"/>
      <c r="WO161" s="2"/>
      <c r="WP161" s="2"/>
      <c r="WQ161" s="2"/>
      <c r="WR161" s="2"/>
      <c r="WS161" s="2"/>
      <c r="WT161" s="2"/>
      <c r="WU161" s="2"/>
      <c r="WV161" s="2"/>
      <c r="WW161" s="2"/>
      <c r="WX161" s="2"/>
      <c r="WY161" s="2"/>
      <c r="WZ161" s="2"/>
      <c r="XA161" s="2"/>
      <c r="XB161" s="2"/>
      <c r="XC161" s="2"/>
      <c r="XD161" s="2"/>
      <c r="XE161" s="2"/>
      <c r="XF161" s="2"/>
      <c r="XG161" s="2"/>
      <c r="XH161" s="2"/>
      <c r="XI161" s="2"/>
      <c r="XJ161" s="2"/>
      <c r="XK161" s="2"/>
      <c r="XL161" s="2"/>
      <c r="XM161" s="2"/>
      <c r="XN161" s="2"/>
      <c r="XO161" s="2"/>
      <c r="XP161" s="2"/>
      <c r="XQ161" s="2"/>
      <c r="XR161" s="2"/>
      <c r="XS161" s="2"/>
      <c r="XT161" s="2"/>
      <c r="XU161" s="2"/>
      <c r="XV161" s="2"/>
      <c r="XW161" s="2"/>
      <c r="XX161" s="2"/>
      <c r="XY161" s="2"/>
      <c r="XZ161" s="2"/>
      <c r="YA161" s="2"/>
      <c r="YB161" s="2"/>
      <c r="YC161" s="2"/>
      <c r="YD161" s="2"/>
      <c r="YE161" s="2"/>
      <c r="YF161" s="2"/>
      <c r="YG161" s="2"/>
      <c r="YH161" s="2"/>
      <c r="YI161" s="2"/>
      <c r="YJ161" s="2"/>
      <c r="YK161" s="2"/>
      <c r="YL161" s="2"/>
      <c r="YM161" s="2"/>
      <c r="YN161" s="2"/>
      <c r="YO161" s="2"/>
      <c r="YP161" s="2"/>
      <c r="YQ161" s="2"/>
      <c r="YR161" s="2"/>
      <c r="YS161" s="2"/>
      <c r="YT161" s="2"/>
      <c r="YU161" s="2"/>
      <c r="YV161" s="2"/>
      <c r="YW161" s="2"/>
      <c r="YX161" s="2"/>
      <c r="YY161" s="2"/>
      <c r="YZ161" s="2"/>
      <c r="ZA161" s="2"/>
      <c r="ZB161" s="2"/>
      <c r="ZC161" s="2"/>
      <c r="ZD161" s="2"/>
      <c r="ZE161" s="2"/>
      <c r="ZF161" s="2"/>
      <c r="ZG161" s="2"/>
      <c r="ZH161" s="2"/>
      <c r="ZI161" s="2"/>
      <c r="ZJ161" s="2"/>
      <c r="ZK161" s="2"/>
      <c r="ZL161" s="2"/>
      <c r="ZM161" s="2"/>
      <c r="ZN161" s="2"/>
      <c r="ZO161" s="2"/>
      <c r="ZP161" s="2"/>
      <c r="ZQ161" s="2"/>
      <c r="ZR161" s="2"/>
      <c r="ZS161" s="2"/>
      <c r="ZT161" s="2"/>
      <c r="ZU161" s="2"/>
      <c r="ZV161" s="2"/>
      <c r="ZW161" s="2"/>
      <c r="ZX161" s="2"/>
      <c r="ZY161" s="2"/>
      <c r="ZZ161" s="2"/>
      <c r="AAA161" s="2"/>
      <c r="AAB161" s="2"/>
      <c r="AAC161" s="2"/>
      <c r="AAD161" s="2"/>
      <c r="AAE161" s="2"/>
      <c r="AAF161" s="2"/>
      <c r="AAG161" s="2"/>
      <c r="AAH161" s="2"/>
      <c r="AAI161" s="2"/>
      <c r="AAJ161" s="2"/>
      <c r="AAK161" s="2"/>
      <c r="AAL161" s="2"/>
      <c r="AAM161" s="2"/>
      <c r="AAN161" s="2"/>
      <c r="AAO161" s="2"/>
      <c r="AAP161" s="2"/>
      <c r="AAQ161" s="2"/>
      <c r="AAR161" s="2"/>
      <c r="AAS161" s="2"/>
      <c r="AAT161" s="2"/>
      <c r="AAU161" s="2"/>
      <c r="AAV161" s="2"/>
      <c r="AAW161" s="2"/>
      <c r="AAX161" s="2"/>
      <c r="AAY161" s="2"/>
      <c r="AAZ161" s="2"/>
      <c r="ABA161" s="2"/>
      <c r="ABB161" s="2"/>
      <c r="ABC161" s="2"/>
      <c r="ABD161" s="2"/>
      <c r="ABE161" s="2"/>
      <c r="ABF161" s="2"/>
      <c r="ABG161" s="2"/>
      <c r="ABH161" s="2"/>
      <c r="ABI161" s="2"/>
      <c r="ABJ161" s="2"/>
      <c r="ABK161" s="2"/>
      <c r="ABL161" s="2"/>
      <c r="ABM161" s="2"/>
      <c r="ABN161" s="2"/>
      <c r="ABO161" s="2"/>
      <c r="ABP161" s="2"/>
      <c r="ABQ161" s="2"/>
      <c r="ABR161" s="2"/>
      <c r="ABS161" s="2"/>
      <c r="ABT161" s="2"/>
      <c r="ABU161" s="2"/>
      <c r="ABV161" s="2"/>
      <c r="ABW161" s="2"/>
      <c r="ABX161" s="2"/>
      <c r="ABY161" s="2"/>
      <c r="ABZ161" s="2"/>
      <c r="ACA161" s="2"/>
      <c r="ACB161" s="2"/>
      <c r="ACC161" s="2"/>
      <c r="ACD161" s="2"/>
      <c r="ACE161" s="2"/>
      <c r="ACF161" s="2"/>
      <c r="ACG161" s="2"/>
      <c r="ACH161" s="2"/>
      <c r="ACI161" s="2"/>
      <c r="ACJ161" s="2"/>
      <c r="ACK161" s="2"/>
      <c r="ACL161" s="2"/>
      <c r="ACM161" s="2"/>
      <c r="ACN161" s="2"/>
      <c r="ACO161" s="2"/>
      <c r="ACP161" s="2"/>
      <c r="ACQ161" s="2"/>
      <c r="ACR161" s="2"/>
      <c r="ACS161" s="2"/>
      <c r="ACT161" s="2"/>
      <c r="ACU161" s="2"/>
      <c r="ACV161" s="2"/>
      <c r="ACW161" s="2"/>
      <c r="ACX161" s="2"/>
      <c r="ACY161" s="2"/>
      <c r="ACZ161" s="2"/>
      <c r="ADA161" s="2"/>
      <c r="ADB161" s="2"/>
      <c r="ADC161" s="2"/>
      <c r="ADD161" s="2"/>
      <c r="ADE161" s="2"/>
      <c r="ADF161" s="2"/>
      <c r="ADG161" s="2"/>
      <c r="ADH161" s="2"/>
      <c r="ADI161" s="2"/>
      <c r="ADJ161" s="2"/>
      <c r="ADK161" s="2"/>
      <c r="ADL161" s="2"/>
      <c r="ADM161" s="2"/>
      <c r="ADN161" s="2"/>
      <c r="ADO161" s="2"/>
      <c r="ADP161" s="2"/>
      <c r="ADQ161" s="2"/>
      <c r="ADR161" s="2"/>
      <c r="ADS161" s="2"/>
      <c r="ADT161" s="2"/>
      <c r="ADU161" s="2"/>
      <c r="ADV161" s="2"/>
      <c r="ADW161" s="2"/>
      <c r="ADX161" s="2"/>
      <c r="ADY161" s="2"/>
      <c r="ADZ161" s="2"/>
      <c r="AEA161" s="2"/>
      <c r="AEB161" s="2"/>
      <c r="AEC161" s="2"/>
      <c r="AED161" s="2"/>
      <c r="AEE161" s="2"/>
      <c r="AEF161" s="2"/>
      <c r="AEG161" s="2"/>
      <c r="AEH161" s="2"/>
      <c r="AEI161" s="2"/>
      <c r="AEJ161" s="2"/>
      <c r="AEK161" s="2"/>
      <c r="AEL161" s="2"/>
      <c r="AEM161" s="2"/>
      <c r="AEN161" s="2"/>
      <c r="AEO161" s="2"/>
      <c r="AEP161" s="2"/>
      <c r="AEQ161" s="2"/>
      <c r="AER161" s="2"/>
      <c r="AES161" s="2"/>
      <c r="AET161" s="2"/>
      <c r="AEU161" s="2"/>
      <c r="AEV161" s="2"/>
      <c r="AEW161" s="2"/>
      <c r="AEX161" s="2"/>
      <c r="AEY161" s="2"/>
      <c r="AEZ161" s="2"/>
      <c r="AFA161" s="2"/>
      <c r="AFB161" s="2"/>
      <c r="AFC161" s="2"/>
      <c r="AFD161" s="2"/>
      <c r="AFE161" s="2"/>
      <c r="AFF161" s="2"/>
      <c r="AFG161" s="2"/>
      <c r="AFH161" s="2"/>
      <c r="AFI161" s="2"/>
      <c r="AFJ161" s="2"/>
      <c r="AFK161" s="2"/>
      <c r="AFL161" s="2"/>
      <c r="AFM161" s="2"/>
      <c r="AFN161" s="2"/>
      <c r="AFO161" s="2"/>
      <c r="AFP161" s="2"/>
      <c r="AFQ161" s="2"/>
      <c r="AFR161" s="2"/>
      <c r="AFS161" s="2"/>
      <c r="AFT161" s="2"/>
      <c r="AFU161" s="2"/>
      <c r="AFV161" s="2"/>
      <c r="AFW161" s="2"/>
      <c r="AFX161" s="2"/>
      <c r="AFY161" s="2"/>
      <c r="AFZ161" s="2"/>
      <c r="AGA161" s="2"/>
      <c r="AGB161" s="2"/>
      <c r="AGC161" s="2"/>
      <c r="AGD161" s="2"/>
      <c r="AGE161" s="2"/>
      <c r="AGF161" s="2"/>
      <c r="AGG161" s="2"/>
      <c r="AGH161" s="2"/>
      <c r="AGI161" s="2"/>
      <c r="AGJ161" s="2"/>
      <c r="AGK161" s="2"/>
      <c r="AGL161" s="2"/>
      <c r="AGM161" s="2"/>
      <c r="AGN161" s="2"/>
      <c r="AGO161" s="2"/>
      <c r="AGP161" s="2"/>
      <c r="AGQ161" s="2"/>
      <c r="AGR161" s="2"/>
      <c r="AGS161" s="2"/>
      <c r="AGT161" s="2"/>
      <c r="AGU161" s="2"/>
      <c r="AGV161" s="2"/>
      <c r="AGW161" s="2"/>
      <c r="AGX161" s="2"/>
      <c r="AGY161" s="2"/>
      <c r="AGZ161" s="2"/>
      <c r="AHA161" s="2"/>
      <c r="AHB161" s="2"/>
      <c r="AHC161" s="2"/>
      <c r="AHD161" s="2"/>
      <c r="AHE161" s="2"/>
      <c r="AHF161" s="2"/>
      <c r="AHG161" s="2"/>
      <c r="AHH161" s="2"/>
      <c r="AHI161" s="2"/>
      <c r="AHJ161" s="2"/>
      <c r="AHK161" s="2"/>
      <c r="AHL161" s="2"/>
      <c r="AHM161" s="2"/>
      <c r="AHN161" s="2"/>
      <c r="AHO161" s="2"/>
      <c r="AHP161" s="2"/>
      <c r="AHQ161" s="2"/>
      <c r="AHR161" s="2"/>
      <c r="AHS161" s="2"/>
      <c r="AHT161" s="2"/>
      <c r="AHU161" s="2"/>
      <c r="AHV161" s="2"/>
      <c r="AHW161" s="2"/>
      <c r="AHX161" s="2"/>
      <c r="AHY161" s="2"/>
      <c r="AHZ161" s="2"/>
      <c r="AIA161" s="2"/>
      <c r="AIB161" s="2"/>
      <c r="AIC161" s="2"/>
      <c r="AID161" s="2"/>
      <c r="AIE161" s="2"/>
      <c r="AIF161" s="2"/>
      <c r="AIG161" s="2"/>
      <c r="AIH161" s="2"/>
      <c r="AII161" s="2"/>
      <c r="AIJ161" s="2"/>
      <c r="AIK161" s="2"/>
      <c r="AIL161" s="2"/>
      <c r="AIM161" s="2"/>
      <c r="AIN161" s="2"/>
      <c r="AIO161" s="2"/>
      <c r="AIP161" s="2"/>
      <c r="AIQ161" s="2"/>
      <c r="AIR161" s="2"/>
      <c r="AIS161" s="2"/>
      <c r="AIT161" s="2"/>
      <c r="AIU161" s="2"/>
      <c r="AIV161" s="2"/>
      <c r="AIW161" s="2"/>
      <c r="AIX161" s="2"/>
      <c r="AIY161" s="2"/>
      <c r="AIZ161" s="2"/>
      <c r="AJA161" s="2"/>
      <c r="AJB161" s="2"/>
      <c r="AJC161" s="2"/>
      <c r="AJD161" s="2"/>
      <c r="AJE161" s="2"/>
      <c r="AJF161" s="2"/>
      <c r="AJG161" s="2"/>
      <c r="AJH161" s="2"/>
      <c r="AJI161" s="2"/>
      <c r="AJJ161" s="2"/>
      <c r="AJK161" s="2"/>
      <c r="AJL161" s="2"/>
      <c r="AJM161" s="2"/>
      <c r="AJN161" s="2"/>
      <c r="AJO161" s="2"/>
      <c r="AJP161" s="2"/>
      <c r="AJQ161" s="2"/>
      <c r="AJR161" s="2"/>
      <c r="AJS161" s="2"/>
      <c r="AJT161" s="2"/>
      <c r="AJU161" s="2"/>
      <c r="AJV161" s="2"/>
      <c r="AJW161" s="2"/>
      <c r="AJX161" s="2"/>
      <c r="AJY161" s="2"/>
      <c r="AJZ161" s="2"/>
      <c r="AKA161" s="2"/>
      <c r="AKB161" s="2"/>
      <c r="AKC161" s="2"/>
      <c r="AKD161" s="2"/>
      <c r="AKE161" s="2"/>
      <c r="AKF161" s="2"/>
      <c r="AKG161" s="2"/>
      <c r="AKH161" s="2"/>
      <c r="AKI161" s="2"/>
      <c r="AKJ161" s="2"/>
      <c r="AKK161" s="2"/>
      <c r="AKL161" s="2"/>
      <c r="AKM161" s="2"/>
      <c r="AKN161" s="2"/>
      <c r="AKO161" s="2"/>
      <c r="AKP161" s="2"/>
      <c r="AKQ161" s="2"/>
      <c r="AKR161" s="2"/>
      <c r="AKS161" s="2"/>
      <c r="AKT161" s="2"/>
      <c r="AKU161" s="2"/>
      <c r="AKV161" s="2"/>
      <c r="AKW161" s="2"/>
      <c r="AKX161" s="2"/>
      <c r="AKY161" s="2"/>
      <c r="AKZ161" s="2"/>
      <c r="ALA161" s="2"/>
      <c r="ALB161" s="2"/>
      <c r="ALC161" s="2"/>
      <c r="ALD161" s="2"/>
      <c r="ALE161" s="2"/>
      <c r="ALF161" s="2"/>
      <c r="ALG161" s="2"/>
      <c r="ALH161" s="2"/>
      <c r="ALI161" s="2"/>
      <c r="ALJ161" s="2"/>
      <c r="ALK161" s="2"/>
      <c r="ALL161" s="2"/>
      <c r="ALM161" s="2"/>
      <c r="ALN161" s="2"/>
      <c r="ALO161" s="2"/>
      <c r="ALP161" s="2"/>
      <c r="ALQ161" s="2"/>
      <c r="ALR161" s="2"/>
      <c r="ALS161" s="2"/>
      <c r="ALT161" s="2"/>
      <c r="ALU161" s="2"/>
      <c r="ALV161" s="2"/>
      <c r="ALW161" s="2"/>
      <c r="ALX161" s="2"/>
      <c r="ALY161" s="2"/>
      <c r="ALZ161" s="2"/>
      <c r="AMA161" s="2"/>
      <c r="AMB161" s="2"/>
      <c r="AMC161" s="2"/>
      <c r="AMD161" s="2"/>
    </row>
    <row r="162" spans="1:1018" ht="30">
      <c r="A162" s="30" t="s">
        <v>269</v>
      </c>
      <c r="B162" s="48" t="s">
        <v>292</v>
      </c>
      <c r="C162" s="367" t="s">
        <v>499</v>
      </c>
      <c r="D162" s="29" t="s">
        <v>282</v>
      </c>
      <c r="E162" s="17">
        <v>145</v>
      </c>
      <c r="F162" s="51">
        <v>25</v>
      </c>
      <c r="G162" s="53">
        <f t="shared" si="46"/>
        <v>3625</v>
      </c>
      <c r="H162" s="61">
        <v>20</v>
      </c>
      <c r="I162" s="65">
        <f t="shared" si="47"/>
        <v>2900</v>
      </c>
      <c r="J162" s="88">
        <v>40</v>
      </c>
      <c r="K162" s="84">
        <f t="shared" si="48"/>
        <v>5800</v>
      </c>
      <c r="L162" s="92">
        <v>50</v>
      </c>
      <c r="M162" s="98">
        <f t="shared" si="51"/>
        <v>7250</v>
      </c>
      <c r="N162" s="468"/>
      <c r="O162" s="421">
        <f t="shared" si="52"/>
        <v>3625</v>
      </c>
      <c r="P162" s="420">
        <f t="shared" si="49"/>
        <v>4893.75</v>
      </c>
      <c r="Q162" s="422">
        <f t="shared" si="50"/>
        <v>4712.5</v>
      </c>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c r="NZ162" s="2"/>
      <c r="OA162" s="2"/>
      <c r="OB162" s="2"/>
      <c r="OC162" s="2"/>
      <c r="OD162" s="2"/>
      <c r="OE162" s="2"/>
      <c r="OF162" s="2"/>
      <c r="OG162" s="2"/>
      <c r="OH162" s="2"/>
      <c r="OI162" s="2"/>
      <c r="OJ162" s="2"/>
      <c r="OK162" s="2"/>
      <c r="OL162" s="2"/>
      <c r="OM162" s="2"/>
      <c r="ON162" s="2"/>
      <c r="OO162" s="2"/>
      <c r="OP162" s="2"/>
      <c r="OQ162" s="2"/>
      <c r="OR162" s="2"/>
      <c r="OS162" s="2"/>
      <c r="OT162" s="2"/>
      <c r="OU162" s="2"/>
      <c r="OV162" s="2"/>
      <c r="OW162" s="2"/>
      <c r="OX162" s="2"/>
      <c r="OY162" s="2"/>
      <c r="OZ162" s="2"/>
      <c r="PA162" s="2"/>
      <c r="PB162" s="2"/>
      <c r="PC162" s="2"/>
      <c r="PD162" s="2"/>
      <c r="PE162" s="2"/>
      <c r="PF162" s="2"/>
      <c r="PG162" s="2"/>
      <c r="PH162" s="2"/>
      <c r="PI162" s="2"/>
      <c r="PJ162" s="2"/>
      <c r="PK162" s="2"/>
      <c r="PL162" s="2"/>
      <c r="PM162" s="2"/>
      <c r="PN162" s="2"/>
      <c r="PO162" s="2"/>
      <c r="PP162" s="2"/>
      <c r="PQ162" s="2"/>
      <c r="PR162" s="2"/>
      <c r="PS162" s="2"/>
      <c r="PT162" s="2"/>
      <c r="PU162" s="2"/>
      <c r="PV162" s="2"/>
      <c r="PW162" s="2"/>
      <c r="PX162" s="2"/>
      <c r="PY162" s="2"/>
      <c r="PZ162" s="2"/>
      <c r="QA162" s="2"/>
      <c r="QB162" s="2"/>
      <c r="QC162" s="2"/>
      <c r="QD162" s="2"/>
      <c r="QE162" s="2"/>
      <c r="QF162" s="2"/>
      <c r="QG162" s="2"/>
      <c r="QH162" s="2"/>
      <c r="QI162" s="2"/>
      <c r="QJ162" s="2"/>
      <c r="QK162" s="2"/>
      <c r="QL162" s="2"/>
      <c r="QM162" s="2"/>
      <c r="QN162" s="2"/>
      <c r="QO162" s="2"/>
      <c r="QP162" s="2"/>
      <c r="QQ162" s="2"/>
      <c r="QR162" s="2"/>
      <c r="QS162" s="2"/>
      <c r="QT162" s="2"/>
      <c r="QU162" s="2"/>
      <c r="QV162" s="2"/>
      <c r="QW162" s="2"/>
      <c r="QX162" s="2"/>
      <c r="QY162" s="2"/>
      <c r="QZ162" s="2"/>
      <c r="RA162" s="2"/>
      <c r="RB162" s="2"/>
      <c r="RC162" s="2"/>
      <c r="RD162" s="2"/>
      <c r="RE162" s="2"/>
      <c r="RF162" s="2"/>
      <c r="RG162" s="2"/>
      <c r="RH162" s="2"/>
      <c r="RI162" s="2"/>
      <c r="RJ162" s="2"/>
      <c r="RK162" s="2"/>
      <c r="RL162" s="2"/>
      <c r="RM162" s="2"/>
      <c r="RN162" s="2"/>
      <c r="RO162" s="2"/>
      <c r="RP162" s="2"/>
      <c r="RQ162" s="2"/>
      <c r="RR162" s="2"/>
      <c r="RS162" s="2"/>
      <c r="RT162" s="2"/>
      <c r="RU162" s="2"/>
      <c r="RV162" s="2"/>
      <c r="RW162" s="2"/>
      <c r="RX162" s="2"/>
      <c r="RY162" s="2"/>
      <c r="RZ162" s="2"/>
      <c r="SA162" s="2"/>
      <c r="SB162" s="2"/>
      <c r="SC162" s="2"/>
      <c r="SD162" s="2"/>
      <c r="SE162" s="2"/>
      <c r="SF162" s="2"/>
      <c r="SG162" s="2"/>
      <c r="SH162" s="2"/>
      <c r="SI162" s="2"/>
      <c r="SJ162" s="2"/>
      <c r="SK162" s="2"/>
      <c r="SL162" s="2"/>
      <c r="SM162" s="2"/>
      <c r="SN162" s="2"/>
      <c r="SO162" s="2"/>
      <c r="SP162" s="2"/>
      <c r="SQ162" s="2"/>
      <c r="SR162" s="2"/>
      <c r="SS162" s="2"/>
      <c r="ST162" s="2"/>
      <c r="SU162" s="2"/>
      <c r="SV162" s="2"/>
      <c r="SW162" s="2"/>
      <c r="SX162" s="2"/>
      <c r="SY162" s="2"/>
      <c r="SZ162" s="2"/>
      <c r="TA162" s="2"/>
      <c r="TB162" s="2"/>
      <c r="TC162" s="2"/>
      <c r="TD162" s="2"/>
      <c r="TE162" s="2"/>
      <c r="TF162" s="2"/>
      <c r="TG162" s="2"/>
      <c r="TH162" s="2"/>
      <c r="TI162" s="2"/>
      <c r="TJ162" s="2"/>
      <c r="TK162" s="2"/>
      <c r="TL162" s="2"/>
      <c r="TM162" s="2"/>
      <c r="TN162" s="2"/>
      <c r="TO162" s="2"/>
      <c r="TP162" s="2"/>
      <c r="TQ162" s="2"/>
      <c r="TR162" s="2"/>
      <c r="TS162" s="2"/>
      <c r="TT162" s="2"/>
      <c r="TU162" s="2"/>
      <c r="TV162" s="2"/>
      <c r="TW162" s="2"/>
      <c r="TX162" s="2"/>
      <c r="TY162" s="2"/>
      <c r="TZ162" s="2"/>
      <c r="UA162" s="2"/>
      <c r="UB162" s="2"/>
      <c r="UC162" s="2"/>
      <c r="UD162" s="2"/>
      <c r="UE162" s="2"/>
      <c r="UF162" s="2"/>
      <c r="UG162" s="2"/>
      <c r="UH162" s="2"/>
      <c r="UI162" s="2"/>
      <c r="UJ162" s="2"/>
      <c r="UK162" s="2"/>
      <c r="UL162" s="2"/>
      <c r="UM162" s="2"/>
      <c r="UN162" s="2"/>
      <c r="UO162" s="2"/>
      <c r="UP162" s="2"/>
      <c r="UQ162" s="2"/>
      <c r="UR162" s="2"/>
      <c r="US162" s="2"/>
      <c r="UT162" s="2"/>
      <c r="UU162" s="2"/>
      <c r="UV162" s="2"/>
      <c r="UW162" s="2"/>
      <c r="UX162" s="2"/>
      <c r="UY162" s="2"/>
      <c r="UZ162" s="2"/>
      <c r="VA162" s="2"/>
      <c r="VB162" s="2"/>
      <c r="VC162" s="2"/>
      <c r="VD162" s="2"/>
      <c r="VE162" s="2"/>
      <c r="VF162" s="2"/>
      <c r="VG162" s="2"/>
      <c r="VH162" s="2"/>
      <c r="VI162" s="2"/>
      <c r="VJ162" s="2"/>
      <c r="VK162" s="2"/>
      <c r="VL162" s="2"/>
      <c r="VM162" s="2"/>
      <c r="VN162" s="2"/>
      <c r="VO162" s="2"/>
      <c r="VP162" s="2"/>
      <c r="VQ162" s="2"/>
      <c r="VR162" s="2"/>
      <c r="VS162" s="2"/>
      <c r="VT162" s="2"/>
      <c r="VU162" s="2"/>
      <c r="VV162" s="2"/>
      <c r="VW162" s="2"/>
      <c r="VX162" s="2"/>
      <c r="VY162" s="2"/>
      <c r="VZ162" s="2"/>
      <c r="WA162" s="2"/>
      <c r="WB162" s="2"/>
      <c r="WC162" s="2"/>
      <c r="WD162" s="2"/>
      <c r="WE162" s="2"/>
      <c r="WF162" s="2"/>
      <c r="WG162" s="2"/>
      <c r="WH162" s="2"/>
      <c r="WI162" s="2"/>
      <c r="WJ162" s="2"/>
      <c r="WK162" s="2"/>
      <c r="WL162" s="2"/>
      <c r="WM162" s="2"/>
      <c r="WN162" s="2"/>
      <c r="WO162" s="2"/>
      <c r="WP162" s="2"/>
      <c r="WQ162" s="2"/>
      <c r="WR162" s="2"/>
      <c r="WS162" s="2"/>
      <c r="WT162" s="2"/>
      <c r="WU162" s="2"/>
      <c r="WV162" s="2"/>
      <c r="WW162" s="2"/>
      <c r="WX162" s="2"/>
      <c r="WY162" s="2"/>
      <c r="WZ162" s="2"/>
      <c r="XA162" s="2"/>
      <c r="XB162" s="2"/>
      <c r="XC162" s="2"/>
      <c r="XD162" s="2"/>
      <c r="XE162" s="2"/>
      <c r="XF162" s="2"/>
      <c r="XG162" s="2"/>
      <c r="XH162" s="2"/>
      <c r="XI162" s="2"/>
      <c r="XJ162" s="2"/>
      <c r="XK162" s="2"/>
      <c r="XL162" s="2"/>
      <c r="XM162" s="2"/>
      <c r="XN162" s="2"/>
      <c r="XO162" s="2"/>
      <c r="XP162" s="2"/>
      <c r="XQ162" s="2"/>
      <c r="XR162" s="2"/>
      <c r="XS162" s="2"/>
      <c r="XT162" s="2"/>
      <c r="XU162" s="2"/>
      <c r="XV162" s="2"/>
      <c r="XW162" s="2"/>
      <c r="XX162" s="2"/>
      <c r="XY162" s="2"/>
      <c r="XZ162" s="2"/>
      <c r="YA162" s="2"/>
      <c r="YB162" s="2"/>
      <c r="YC162" s="2"/>
      <c r="YD162" s="2"/>
      <c r="YE162" s="2"/>
      <c r="YF162" s="2"/>
      <c r="YG162" s="2"/>
      <c r="YH162" s="2"/>
      <c r="YI162" s="2"/>
      <c r="YJ162" s="2"/>
      <c r="YK162" s="2"/>
      <c r="YL162" s="2"/>
      <c r="YM162" s="2"/>
      <c r="YN162" s="2"/>
      <c r="YO162" s="2"/>
      <c r="YP162" s="2"/>
      <c r="YQ162" s="2"/>
      <c r="YR162" s="2"/>
      <c r="YS162" s="2"/>
      <c r="YT162" s="2"/>
      <c r="YU162" s="2"/>
      <c r="YV162" s="2"/>
      <c r="YW162" s="2"/>
      <c r="YX162" s="2"/>
      <c r="YY162" s="2"/>
      <c r="YZ162" s="2"/>
      <c r="ZA162" s="2"/>
      <c r="ZB162" s="2"/>
      <c r="ZC162" s="2"/>
      <c r="ZD162" s="2"/>
      <c r="ZE162" s="2"/>
      <c r="ZF162" s="2"/>
      <c r="ZG162" s="2"/>
      <c r="ZH162" s="2"/>
      <c r="ZI162" s="2"/>
      <c r="ZJ162" s="2"/>
      <c r="ZK162" s="2"/>
      <c r="ZL162" s="2"/>
      <c r="ZM162" s="2"/>
      <c r="ZN162" s="2"/>
      <c r="ZO162" s="2"/>
      <c r="ZP162" s="2"/>
      <c r="ZQ162" s="2"/>
      <c r="ZR162" s="2"/>
      <c r="ZS162" s="2"/>
      <c r="ZT162" s="2"/>
      <c r="ZU162" s="2"/>
      <c r="ZV162" s="2"/>
      <c r="ZW162" s="2"/>
      <c r="ZX162" s="2"/>
      <c r="ZY162" s="2"/>
      <c r="ZZ162" s="2"/>
      <c r="AAA162" s="2"/>
      <c r="AAB162" s="2"/>
      <c r="AAC162" s="2"/>
      <c r="AAD162" s="2"/>
      <c r="AAE162" s="2"/>
      <c r="AAF162" s="2"/>
      <c r="AAG162" s="2"/>
      <c r="AAH162" s="2"/>
      <c r="AAI162" s="2"/>
      <c r="AAJ162" s="2"/>
      <c r="AAK162" s="2"/>
      <c r="AAL162" s="2"/>
      <c r="AAM162" s="2"/>
      <c r="AAN162" s="2"/>
      <c r="AAO162" s="2"/>
      <c r="AAP162" s="2"/>
      <c r="AAQ162" s="2"/>
      <c r="AAR162" s="2"/>
      <c r="AAS162" s="2"/>
      <c r="AAT162" s="2"/>
      <c r="AAU162" s="2"/>
      <c r="AAV162" s="2"/>
      <c r="AAW162" s="2"/>
      <c r="AAX162" s="2"/>
      <c r="AAY162" s="2"/>
      <c r="AAZ162" s="2"/>
      <c r="ABA162" s="2"/>
      <c r="ABB162" s="2"/>
      <c r="ABC162" s="2"/>
      <c r="ABD162" s="2"/>
      <c r="ABE162" s="2"/>
      <c r="ABF162" s="2"/>
      <c r="ABG162" s="2"/>
      <c r="ABH162" s="2"/>
      <c r="ABI162" s="2"/>
      <c r="ABJ162" s="2"/>
      <c r="ABK162" s="2"/>
      <c r="ABL162" s="2"/>
      <c r="ABM162" s="2"/>
      <c r="ABN162" s="2"/>
      <c r="ABO162" s="2"/>
      <c r="ABP162" s="2"/>
      <c r="ABQ162" s="2"/>
      <c r="ABR162" s="2"/>
      <c r="ABS162" s="2"/>
      <c r="ABT162" s="2"/>
      <c r="ABU162" s="2"/>
      <c r="ABV162" s="2"/>
      <c r="ABW162" s="2"/>
      <c r="ABX162" s="2"/>
      <c r="ABY162" s="2"/>
      <c r="ABZ162" s="2"/>
      <c r="ACA162" s="2"/>
      <c r="ACB162" s="2"/>
      <c r="ACC162" s="2"/>
      <c r="ACD162" s="2"/>
      <c r="ACE162" s="2"/>
      <c r="ACF162" s="2"/>
      <c r="ACG162" s="2"/>
      <c r="ACH162" s="2"/>
      <c r="ACI162" s="2"/>
      <c r="ACJ162" s="2"/>
      <c r="ACK162" s="2"/>
      <c r="ACL162" s="2"/>
      <c r="ACM162" s="2"/>
      <c r="ACN162" s="2"/>
      <c r="ACO162" s="2"/>
      <c r="ACP162" s="2"/>
      <c r="ACQ162" s="2"/>
      <c r="ACR162" s="2"/>
      <c r="ACS162" s="2"/>
      <c r="ACT162" s="2"/>
      <c r="ACU162" s="2"/>
      <c r="ACV162" s="2"/>
      <c r="ACW162" s="2"/>
      <c r="ACX162" s="2"/>
      <c r="ACY162" s="2"/>
      <c r="ACZ162" s="2"/>
      <c r="ADA162" s="2"/>
      <c r="ADB162" s="2"/>
      <c r="ADC162" s="2"/>
      <c r="ADD162" s="2"/>
      <c r="ADE162" s="2"/>
      <c r="ADF162" s="2"/>
      <c r="ADG162" s="2"/>
      <c r="ADH162" s="2"/>
      <c r="ADI162" s="2"/>
      <c r="ADJ162" s="2"/>
      <c r="ADK162" s="2"/>
      <c r="ADL162" s="2"/>
      <c r="ADM162" s="2"/>
      <c r="ADN162" s="2"/>
      <c r="ADO162" s="2"/>
      <c r="ADP162" s="2"/>
      <c r="ADQ162" s="2"/>
      <c r="ADR162" s="2"/>
      <c r="ADS162" s="2"/>
      <c r="ADT162" s="2"/>
      <c r="ADU162" s="2"/>
      <c r="ADV162" s="2"/>
      <c r="ADW162" s="2"/>
      <c r="ADX162" s="2"/>
      <c r="ADY162" s="2"/>
      <c r="ADZ162" s="2"/>
      <c r="AEA162" s="2"/>
      <c r="AEB162" s="2"/>
      <c r="AEC162" s="2"/>
      <c r="AED162" s="2"/>
      <c r="AEE162" s="2"/>
      <c r="AEF162" s="2"/>
      <c r="AEG162" s="2"/>
      <c r="AEH162" s="2"/>
      <c r="AEI162" s="2"/>
      <c r="AEJ162" s="2"/>
      <c r="AEK162" s="2"/>
      <c r="AEL162" s="2"/>
      <c r="AEM162" s="2"/>
      <c r="AEN162" s="2"/>
      <c r="AEO162" s="2"/>
      <c r="AEP162" s="2"/>
      <c r="AEQ162" s="2"/>
      <c r="AER162" s="2"/>
      <c r="AES162" s="2"/>
      <c r="AET162" s="2"/>
      <c r="AEU162" s="2"/>
      <c r="AEV162" s="2"/>
      <c r="AEW162" s="2"/>
      <c r="AEX162" s="2"/>
      <c r="AEY162" s="2"/>
      <c r="AEZ162" s="2"/>
      <c r="AFA162" s="2"/>
      <c r="AFB162" s="2"/>
      <c r="AFC162" s="2"/>
      <c r="AFD162" s="2"/>
      <c r="AFE162" s="2"/>
      <c r="AFF162" s="2"/>
      <c r="AFG162" s="2"/>
      <c r="AFH162" s="2"/>
      <c r="AFI162" s="2"/>
      <c r="AFJ162" s="2"/>
      <c r="AFK162" s="2"/>
      <c r="AFL162" s="2"/>
      <c r="AFM162" s="2"/>
      <c r="AFN162" s="2"/>
      <c r="AFO162" s="2"/>
      <c r="AFP162" s="2"/>
      <c r="AFQ162" s="2"/>
      <c r="AFR162" s="2"/>
      <c r="AFS162" s="2"/>
      <c r="AFT162" s="2"/>
      <c r="AFU162" s="2"/>
      <c r="AFV162" s="2"/>
      <c r="AFW162" s="2"/>
      <c r="AFX162" s="2"/>
      <c r="AFY162" s="2"/>
      <c r="AFZ162" s="2"/>
      <c r="AGA162" s="2"/>
      <c r="AGB162" s="2"/>
      <c r="AGC162" s="2"/>
      <c r="AGD162" s="2"/>
      <c r="AGE162" s="2"/>
      <c r="AGF162" s="2"/>
      <c r="AGG162" s="2"/>
      <c r="AGH162" s="2"/>
      <c r="AGI162" s="2"/>
      <c r="AGJ162" s="2"/>
      <c r="AGK162" s="2"/>
      <c r="AGL162" s="2"/>
      <c r="AGM162" s="2"/>
      <c r="AGN162" s="2"/>
      <c r="AGO162" s="2"/>
      <c r="AGP162" s="2"/>
      <c r="AGQ162" s="2"/>
      <c r="AGR162" s="2"/>
      <c r="AGS162" s="2"/>
      <c r="AGT162" s="2"/>
      <c r="AGU162" s="2"/>
      <c r="AGV162" s="2"/>
      <c r="AGW162" s="2"/>
      <c r="AGX162" s="2"/>
      <c r="AGY162" s="2"/>
      <c r="AGZ162" s="2"/>
      <c r="AHA162" s="2"/>
      <c r="AHB162" s="2"/>
      <c r="AHC162" s="2"/>
      <c r="AHD162" s="2"/>
      <c r="AHE162" s="2"/>
      <c r="AHF162" s="2"/>
      <c r="AHG162" s="2"/>
      <c r="AHH162" s="2"/>
      <c r="AHI162" s="2"/>
      <c r="AHJ162" s="2"/>
      <c r="AHK162" s="2"/>
      <c r="AHL162" s="2"/>
      <c r="AHM162" s="2"/>
      <c r="AHN162" s="2"/>
      <c r="AHO162" s="2"/>
      <c r="AHP162" s="2"/>
      <c r="AHQ162" s="2"/>
      <c r="AHR162" s="2"/>
      <c r="AHS162" s="2"/>
      <c r="AHT162" s="2"/>
      <c r="AHU162" s="2"/>
      <c r="AHV162" s="2"/>
      <c r="AHW162" s="2"/>
      <c r="AHX162" s="2"/>
      <c r="AHY162" s="2"/>
      <c r="AHZ162" s="2"/>
      <c r="AIA162" s="2"/>
      <c r="AIB162" s="2"/>
      <c r="AIC162" s="2"/>
      <c r="AID162" s="2"/>
      <c r="AIE162" s="2"/>
      <c r="AIF162" s="2"/>
      <c r="AIG162" s="2"/>
      <c r="AIH162" s="2"/>
      <c r="AII162" s="2"/>
      <c r="AIJ162" s="2"/>
      <c r="AIK162" s="2"/>
      <c r="AIL162" s="2"/>
      <c r="AIM162" s="2"/>
      <c r="AIN162" s="2"/>
      <c r="AIO162" s="2"/>
      <c r="AIP162" s="2"/>
      <c r="AIQ162" s="2"/>
      <c r="AIR162" s="2"/>
      <c r="AIS162" s="2"/>
      <c r="AIT162" s="2"/>
      <c r="AIU162" s="2"/>
      <c r="AIV162" s="2"/>
      <c r="AIW162" s="2"/>
      <c r="AIX162" s="2"/>
      <c r="AIY162" s="2"/>
      <c r="AIZ162" s="2"/>
      <c r="AJA162" s="2"/>
      <c r="AJB162" s="2"/>
      <c r="AJC162" s="2"/>
      <c r="AJD162" s="2"/>
      <c r="AJE162" s="2"/>
      <c r="AJF162" s="2"/>
      <c r="AJG162" s="2"/>
      <c r="AJH162" s="2"/>
      <c r="AJI162" s="2"/>
      <c r="AJJ162" s="2"/>
      <c r="AJK162" s="2"/>
      <c r="AJL162" s="2"/>
      <c r="AJM162" s="2"/>
      <c r="AJN162" s="2"/>
      <c r="AJO162" s="2"/>
      <c r="AJP162" s="2"/>
      <c r="AJQ162" s="2"/>
      <c r="AJR162" s="2"/>
      <c r="AJS162" s="2"/>
      <c r="AJT162" s="2"/>
      <c r="AJU162" s="2"/>
      <c r="AJV162" s="2"/>
      <c r="AJW162" s="2"/>
      <c r="AJX162" s="2"/>
      <c r="AJY162" s="2"/>
      <c r="AJZ162" s="2"/>
      <c r="AKA162" s="2"/>
      <c r="AKB162" s="2"/>
      <c r="AKC162" s="2"/>
      <c r="AKD162" s="2"/>
      <c r="AKE162" s="2"/>
      <c r="AKF162" s="2"/>
      <c r="AKG162" s="2"/>
      <c r="AKH162" s="2"/>
      <c r="AKI162" s="2"/>
      <c r="AKJ162" s="2"/>
      <c r="AKK162" s="2"/>
      <c r="AKL162" s="2"/>
      <c r="AKM162" s="2"/>
      <c r="AKN162" s="2"/>
      <c r="AKO162" s="2"/>
      <c r="AKP162" s="2"/>
      <c r="AKQ162" s="2"/>
      <c r="AKR162" s="2"/>
      <c r="AKS162" s="2"/>
      <c r="AKT162" s="2"/>
      <c r="AKU162" s="2"/>
      <c r="AKV162" s="2"/>
      <c r="AKW162" s="2"/>
      <c r="AKX162" s="2"/>
      <c r="AKY162" s="2"/>
      <c r="AKZ162" s="2"/>
      <c r="ALA162" s="2"/>
      <c r="ALB162" s="2"/>
      <c r="ALC162" s="2"/>
      <c r="ALD162" s="2"/>
      <c r="ALE162" s="2"/>
      <c r="ALF162" s="2"/>
      <c r="ALG162" s="2"/>
      <c r="ALH162" s="2"/>
      <c r="ALI162" s="2"/>
      <c r="ALJ162" s="2"/>
      <c r="ALK162" s="2"/>
      <c r="ALL162" s="2"/>
      <c r="ALM162" s="2"/>
      <c r="ALN162" s="2"/>
      <c r="ALO162" s="2"/>
      <c r="ALP162" s="2"/>
      <c r="ALQ162" s="2"/>
      <c r="ALR162" s="2"/>
      <c r="ALS162" s="2"/>
      <c r="ALT162" s="2"/>
      <c r="ALU162" s="2"/>
      <c r="ALV162" s="2"/>
      <c r="ALW162" s="2"/>
      <c r="ALX162" s="2"/>
      <c r="ALY162" s="2"/>
      <c r="ALZ162" s="2"/>
      <c r="AMA162" s="2"/>
      <c r="AMB162" s="2"/>
      <c r="AMC162" s="2"/>
      <c r="AMD162" s="2"/>
    </row>
    <row r="163" spans="1:1018" ht="75">
      <c r="A163" s="30" t="s">
        <v>376</v>
      </c>
      <c r="B163" s="48" t="s">
        <v>293</v>
      </c>
      <c r="C163" s="367" t="s">
        <v>500</v>
      </c>
      <c r="D163" s="29" t="s">
        <v>5</v>
      </c>
      <c r="E163" s="17">
        <v>1000</v>
      </c>
      <c r="F163" s="51">
        <v>35</v>
      </c>
      <c r="G163" s="53">
        <f t="shared" si="46"/>
        <v>35000</v>
      </c>
      <c r="H163" s="61">
        <v>35</v>
      </c>
      <c r="I163" s="65">
        <f t="shared" si="47"/>
        <v>35000</v>
      </c>
      <c r="J163" s="88">
        <v>35</v>
      </c>
      <c r="K163" s="84">
        <f t="shared" si="48"/>
        <v>35000</v>
      </c>
      <c r="L163" s="92">
        <v>50</v>
      </c>
      <c r="M163" s="98">
        <f t="shared" si="51"/>
        <v>50000</v>
      </c>
      <c r="N163" s="468"/>
      <c r="O163" s="421">
        <f t="shared" si="52"/>
        <v>35000</v>
      </c>
      <c r="P163" s="420">
        <f t="shared" si="49"/>
        <v>38750</v>
      </c>
      <c r="Q163" s="422">
        <f t="shared" si="50"/>
        <v>35000</v>
      </c>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c r="NZ163" s="2"/>
      <c r="OA163" s="2"/>
      <c r="OB163" s="2"/>
      <c r="OC163" s="2"/>
      <c r="OD163" s="2"/>
      <c r="OE163" s="2"/>
      <c r="OF163" s="2"/>
      <c r="OG163" s="2"/>
      <c r="OH163" s="2"/>
      <c r="OI163" s="2"/>
      <c r="OJ163" s="2"/>
      <c r="OK163" s="2"/>
      <c r="OL163" s="2"/>
      <c r="OM163" s="2"/>
      <c r="ON163" s="2"/>
      <c r="OO163" s="2"/>
      <c r="OP163" s="2"/>
      <c r="OQ163" s="2"/>
      <c r="OR163" s="2"/>
      <c r="OS163" s="2"/>
      <c r="OT163" s="2"/>
      <c r="OU163" s="2"/>
      <c r="OV163" s="2"/>
      <c r="OW163" s="2"/>
      <c r="OX163" s="2"/>
      <c r="OY163" s="2"/>
      <c r="OZ163" s="2"/>
      <c r="PA163" s="2"/>
      <c r="PB163" s="2"/>
      <c r="PC163" s="2"/>
      <c r="PD163" s="2"/>
      <c r="PE163" s="2"/>
      <c r="PF163" s="2"/>
      <c r="PG163" s="2"/>
      <c r="PH163" s="2"/>
      <c r="PI163" s="2"/>
      <c r="PJ163" s="2"/>
      <c r="PK163" s="2"/>
      <c r="PL163" s="2"/>
      <c r="PM163" s="2"/>
      <c r="PN163" s="2"/>
      <c r="PO163" s="2"/>
      <c r="PP163" s="2"/>
      <c r="PQ163" s="2"/>
      <c r="PR163" s="2"/>
      <c r="PS163" s="2"/>
      <c r="PT163" s="2"/>
      <c r="PU163" s="2"/>
      <c r="PV163" s="2"/>
      <c r="PW163" s="2"/>
      <c r="PX163" s="2"/>
      <c r="PY163" s="2"/>
      <c r="PZ163" s="2"/>
      <c r="QA163" s="2"/>
      <c r="QB163" s="2"/>
      <c r="QC163" s="2"/>
      <c r="QD163" s="2"/>
      <c r="QE163" s="2"/>
      <c r="QF163" s="2"/>
      <c r="QG163" s="2"/>
      <c r="QH163" s="2"/>
      <c r="QI163" s="2"/>
      <c r="QJ163" s="2"/>
      <c r="QK163" s="2"/>
      <c r="QL163" s="2"/>
      <c r="QM163" s="2"/>
      <c r="QN163" s="2"/>
      <c r="QO163" s="2"/>
      <c r="QP163" s="2"/>
      <c r="QQ163" s="2"/>
      <c r="QR163" s="2"/>
      <c r="QS163" s="2"/>
      <c r="QT163" s="2"/>
      <c r="QU163" s="2"/>
      <c r="QV163" s="2"/>
      <c r="QW163" s="2"/>
      <c r="QX163" s="2"/>
      <c r="QY163" s="2"/>
      <c r="QZ163" s="2"/>
      <c r="RA163" s="2"/>
      <c r="RB163" s="2"/>
      <c r="RC163" s="2"/>
      <c r="RD163" s="2"/>
      <c r="RE163" s="2"/>
      <c r="RF163" s="2"/>
      <c r="RG163" s="2"/>
      <c r="RH163" s="2"/>
      <c r="RI163" s="2"/>
      <c r="RJ163" s="2"/>
      <c r="RK163" s="2"/>
      <c r="RL163" s="2"/>
      <c r="RM163" s="2"/>
      <c r="RN163" s="2"/>
      <c r="RO163" s="2"/>
      <c r="RP163" s="2"/>
      <c r="RQ163" s="2"/>
      <c r="RR163" s="2"/>
      <c r="RS163" s="2"/>
      <c r="RT163" s="2"/>
      <c r="RU163" s="2"/>
      <c r="RV163" s="2"/>
      <c r="RW163" s="2"/>
      <c r="RX163" s="2"/>
      <c r="RY163" s="2"/>
      <c r="RZ163" s="2"/>
      <c r="SA163" s="2"/>
      <c r="SB163" s="2"/>
      <c r="SC163" s="2"/>
      <c r="SD163" s="2"/>
      <c r="SE163" s="2"/>
      <c r="SF163" s="2"/>
      <c r="SG163" s="2"/>
      <c r="SH163" s="2"/>
      <c r="SI163" s="2"/>
      <c r="SJ163" s="2"/>
      <c r="SK163" s="2"/>
      <c r="SL163" s="2"/>
      <c r="SM163" s="2"/>
      <c r="SN163" s="2"/>
      <c r="SO163" s="2"/>
      <c r="SP163" s="2"/>
      <c r="SQ163" s="2"/>
      <c r="SR163" s="2"/>
      <c r="SS163" s="2"/>
      <c r="ST163" s="2"/>
      <c r="SU163" s="2"/>
      <c r="SV163" s="2"/>
      <c r="SW163" s="2"/>
      <c r="SX163" s="2"/>
      <c r="SY163" s="2"/>
      <c r="SZ163" s="2"/>
      <c r="TA163" s="2"/>
      <c r="TB163" s="2"/>
      <c r="TC163" s="2"/>
      <c r="TD163" s="2"/>
      <c r="TE163" s="2"/>
      <c r="TF163" s="2"/>
      <c r="TG163" s="2"/>
      <c r="TH163" s="2"/>
      <c r="TI163" s="2"/>
      <c r="TJ163" s="2"/>
      <c r="TK163" s="2"/>
      <c r="TL163" s="2"/>
      <c r="TM163" s="2"/>
      <c r="TN163" s="2"/>
      <c r="TO163" s="2"/>
      <c r="TP163" s="2"/>
      <c r="TQ163" s="2"/>
      <c r="TR163" s="2"/>
      <c r="TS163" s="2"/>
      <c r="TT163" s="2"/>
      <c r="TU163" s="2"/>
      <c r="TV163" s="2"/>
      <c r="TW163" s="2"/>
      <c r="TX163" s="2"/>
      <c r="TY163" s="2"/>
      <c r="TZ163" s="2"/>
      <c r="UA163" s="2"/>
      <c r="UB163" s="2"/>
      <c r="UC163" s="2"/>
      <c r="UD163" s="2"/>
      <c r="UE163" s="2"/>
      <c r="UF163" s="2"/>
      <c r="UG163" s="2"/>
      <c r="UH163" s="2"/>
      <c r="UI163" s="2"/>
      <c r="UJ163" s="2"/>
      <c r="UK163" s="2"/>
      <c r="UL163" s="2"/>
      <c r="UM163" s="2"/>
      <c r="UN163" s="2"/>
      <c r="UO163" s="2"/>
      <c r="UP163" s="2"/>
      <c r="UQ163" s="2"/>
      <c r="UR163" s="2"/>
      <c r="US163" s="2"/>
      <c r="UT163" s="2"/>
      <c r="UU163" s="2"/>
      <c r="UV163" s="2"/>
      <c r="UW163" s="2"/>
      <c r="UX163" s="2"/>
      <c r="UY163" s="2"/>
      <c r="UZ163" s="2"/>
      <c r="VA163" s="2"/>
      <c r="VB163" s="2"/>
      <c r="VC163" s="2"/>
      <c r="VD163" s="2"/>
      <c r="VE163" s="2"/>
      <c r="VF163" s="2"/>
      <c r="VG163" s="2"/>
      <c r="VH163" s="2"/>
      <c r="VI163" s="2"/>
      <c r="VJ163" s="2"/>
      <c r="VK163" s="2"/>
      <c r="VL163" s="2"/>
      <c r="VM163" s="2"/>
      <c r="VN163" s="2"/>
      <c r="VO163" s="2"/>
      <c r="VP163" s="2"/>
      <c r="VQ163" s="2"/>
      <c r="VR163" s="2"/>
      <c r="VS163" s="2"/>
      <c r="VT163" s="2"/>
      <c r="VU163" s="2"/>
      <c r="VV163" s="2"/>
      <c r="VW163" s="2"/>
      <c r="VX163" s="2"/>
      <c r="VY163" s="2"/>
      <c r="VZ163" s="2"/>
      <c r="WA163" s="2"/>
      <c r="WB163" s="2"/>
      <c r="WC163" s="2"/>
      <c r="WD163" s="2"/>
      <c r="WE163" s="2"/>
      <c r="WF163" s="2"/>
      <c r="WG163" s="2"/>
      <c r="WH163" s="2"/>
      <c r="WI163" s="2"/>
      <c r="WJ163" s="2"/>
      <c r="WK163" s="2"/>
      <c r="WL163" s="2"/>
      <c r="WM163" s="2"/>
      <c r="WN163" s="2"/>
      <c r="WO163" s="2"/>
      <c r="WP163" s="2"/>
      <c r="WQ163" s="2"/>
      <c r="WR163" s="2"/>
      <c r="WS163" s="2"/>
      <c r="WT163" s="2"/>
      <c r="WU163" s="2"/>
      <c r="WV163" s="2"/>
      <c r="WW163" s="2"/>
      <c r="WX163" s="2"/>
      <c r="WY163" s="2"/>
      <c r="WZ163" s="2"/>
      <c r="XA163" s="2"/>
      <c r="XB163" s="2"/>
      <c r="XC163" s="2"/>
      <c r="XD163" s="2"/>
      <c r="XE163" s="2"/>
      <c r="XF163" s="2"/>
      <c r="XG163" s="2"/>
      <c r="XH163" s="2"/>
      <c r="XI163" s="2"/>
      <c r="XJ163" s="2"/>
      <c r="XK163" s="2"/>
      <c r="XL163" s="2"/>
      <c r="XM163" s="2"/>
      <c r="XN163" s="2"/>
      <c r="XO163" s="2"/>
      <c r="XP163" s="2"/>
      <c r="XQ163" s="2"/>
      <c r="XR163" s="2"/>
      <c r="XS163" s="2"/>
      <c r="XT163" s="2"/>
      <c r="XU163" s="2"/>
      <c r="XV163" s="2"/>
      <c r="XW163" s="2"/>
      <c r="XX163" s="2"/>
      <c r="XY163" s="2"/>
      <c r="XZ163" s="2"/>
      <c r="YA163" s="2"/>
      <c r="YB163" s="2"/>
      <c r="YC163" s="2"/>
      <c r="YD163" s="2"/>
      <c r="YE163" s="2"/>
      <c r="YF163" s="2"/>
      <c r="YG163" s="2"/>
      <c r="YH163" s="2"/>
      <c r="YI163" s="2"/>
      <c r="YJ163" s="2"/>
      <c r="YK163" s="2"/>
      <c r="YL163" s="2"/>
      <c r="YM163" s="2"/>
      <c r="YN163" s="2"/>
      <c r="YO163" s="2"/>
      <c r="YP163" s="2"/>
      <c r="YQ163" s="2"/>
      <c r="YR163" s="2"/>
      <c r="YS163" s="2"/>
      <c r="YT163" s="2"/>
      <c r="YU163" s="2"/>
      <c r="YV163" s="2"/>
      <c r="YW163" s="2"/>
      <c r="YX163" s="2"/>
      <c r="YY163" s="2"/>
      <c r="YZ163" s="2"/>
      <c r="ZA163" s="2"/>
      <c r="ZB163" s="2"/>
      <c r="ZC163" s="2"/>
      <c r="ZD163" s="2"/>
      <c r="ZE163" s="2"/>
      <c r="ZF163" s="2"/>
      <c r="ZG163" s="2"/>
      <c r="ZH163" s="2"/>
      <c r="ZI163" s="2"/>
      <c r="ZJ163" s="2"/>
      <c r="ZK163" s="2"/>
      <c r="ZL163" s="2"/>
      <c r="ZM163" s="2"/>
      <c r="ZN163" s="2"/>
      <c r="ZO163" s="2"/>
      <c r="ZP163" s="2"/>
      <c r="ZQ163" s="2"/>
      <c r="ZR163" s="2"/>
      <c r="ZS163" s="2"/>
      <c r="ZT163" s="2"/>
      <c r="ZU163" s="2"/>
      <c r="ZV163" s="2"/>
      <c r="ZW163" s="2"/>
      <c r="ZX163" s="2"/>
      <c r="ZY163" s="2"/>
      <c r="ZZ163" s="2"/>
      <c r="AAA163" s="2"/>
      <c r="AAB163" s="2"/>
      <c r="AAC163" s="2"/>
      <c r="AAD163" s="2"/>
      <c r="AAE163" s="2"/>
      <c r="AAF163" s="2"/>
      <c r="AAG163" s="2"/>
      <c r="AAH163" s="2"/>
      <c r="AAI163" s="2"/>
      <c r="AAJ163" s="2"/>
      <c r="AAK163" s="2"/>
      <c r="AAL163" s="2"/>
      <c r="AAM163" s="2"/>
      <c r="AAN163" s="2"/>
      <c r="AAO163" s="2"/>
      <c r="AAP163" s="2"/>
      <c r="AAQ163" s="2"/>
      <c r="AAR163" s="2"/>
      <c r="AAS163" s="2"/>
      <c r="AAT163" s="2"/>
      <c r="AAU163" s="2"/>
      <c r="AAV163" s="2"/>
      <c r="AAW163" s="2"/>
      <c r="AAX163" s="2"/>
      <c r="AAY163" s="2"/>
      <c r="AAZ163" s="2"/>
      <c r="ABA163" s="2"/>
      <c r="ABB163" s="2"/>
      <c r="ABC163" s="2"/>
      <c r="ABD163" s="2"/>
      <c r="ABE163" s="2"/>
      <c r="ABF163" s="2"/>
      <c r="ABG163" s="2"/>
      <c r="ABH163" s="2"/>
      <c r="ABI163" s="2"/>
      <c r="ABJ163" s="2"/>
      <c r="ABK163" s="2"/>
      <c r="ABL163" s="2"/>
      <c r="ABM163" s="2"/>
      <c r="ABN163" s="2"/>
      <c r="ABO163" s="2"/>
      <c r="ABP163" s="2"/>
      <c r="ABQ163" s="2"/>
      <c r="ABR163" s="2"/>
      <c r="ABS163" s="2"/>
      <c r="ABT163" s="2"/>
      <c r="ABU163" s="2"/>
      <c r="ABV163" s="2"/>
      <c r="ABW163" s="2"/>
      <c r="ABX163" s="2"/>
      <c r="ABY163" s="2"/>
      <c r="ABZ163" s="2"/>
      <c r="ACA163" s="2"/>
      <c r="ACB163" s="2"/>
      <c r="ACC163" s="2"/>
      <c r="ACD163" s="2"/>
      <c r="ACE163" s="2"/>
      <c r="ACF163" s="2"/>
      <c r="ACG163" s="2"/>
      <c r="ACH163" s="2"/>
      <c r="ACI163" s="2"/>
      <c r="ACJ163" s="2"/>
      <c r="ACK163" s="2"/>
      <c r="ACL163" s="2"/>
      <c r="ACM163" s="2"/>
      <c r="ACN163" s="2"/>
      <c r="ACO163" s="2"/>
      <c r="ACP163" s="2"/>
      <c r="ACQ163" s="2"/>
      <c r="ACR163" s="2"/>
      <c r="ACS163" s="2"/>
      <c r="ACT163" s="2"/>
      <c r="ACU163" s="2"/>
      <c r="ACV163" s="2"/>
      <c r="ACW163" s="2"/>
      <c r="ACX163" s="2"/>
      <c r="ACY163" s="2"/>
      <c r="ACZ163" s="2"/>
      <c r="ADA163" s="2"/>
      <c r="ADB163" s="2"/>
      <c r="ADC163" s="2"/>
      <c r="ADD163" s="2"/>
      <c r="ADE163" s="2"/>
      <c r="ADF163" s="2"/>
      <c r="ADG163" s="2"/>
      <c r="ADH163" s="2"/>
      <c r="ADI163" s="2"/>
      <c r="ADJ163" s="2"/>
      <c r="ADK163" s="2"/>
      <c r="ADL163" s="2"/>
      <c r="ADM163" s="2"/>
      <c r="ADN163" s="2"/>
      <c r="ADO163" s="2"/>
      <c r="ADP163" s="2"/>
      <c r="ADQ163" s="2"/>
      <c r="ADR163" s="2"/>
      <c r="ADS163" s="2"/>
      <c r="ADT163" s="2"/>
      <c r="ADU163" s="2"/>
      <c r="ADV163" s="2"/>
      <c r="ADW163" s="2"/>
      <c r="ADX163" s="2"/>
      <c r="ADY163" s="2"/>
      <c r="ADZ163" s="2"/>
      <c r="AEA163" s="2"/>
      <c r="AEB163" s="2"/>
      <c r="AEC163" s="2"/>
      <c r="AED163" s="2"/>
      <c r="AEE163" s="2"/>
      <c r="AEF163" s="2"/>
      <c r="AEG163" s="2"/>
      <c r="AEH163" s="2"/>
      <c r="AEI163" s="2"/>
      <c r="AEJ163" s="2"/>
      <c r="AEK163" s="2"/>
      <c r="AEL163" s="2"/>
      <c r="AEM163" s="2"/>
      <c r="AEN163" s="2"/>
      <c r="AEO163" s="2"/>
      <c r="AEP163" s="2"/>
      <c r="AEQ163" s="2"/>
      <c r="AER163" s="2"/>
      <c r="AES163" s="2"/>
      <c r="AET163" s="2"/>
      <c r="AEU163" s="2"/>
      <c r="AEV163" s="2"/>
      <c r="AEW163" s="2"/>
      <c r="AEX163" s="2"/>
      <c r="AEY163" s="2"/>
      <c r="AEZ163" s="2"/>
      <c r="AFA163" s="2"/>
      <c r="AFB163" s="2"/>
      <c r="AFC163" s="2"/>
      <c r="AFD163" s="2"/>
      <c r="AFE163" s="2"/>
      <c r="AFF163" s="2"/>
      <c r="AFG163" s="2"/>
      <c r="AFH163" s="2"/>
      <c r="AFI163" s="2"/>
      <c r="AFJ163" s="2"/>
      <c r="AFK163" s="2"/>
      <c r="AFL163" s="2"/>
      <c r="AFM163" s="2"/>
      <c r="AFN163" s="2"/>
      <c r="AFO163" s="2"/>
      <c r="AFP163" s="2"/>
      <c r="AFQ163" s="2"/>
      <c r="AFR163" s="2"/>
      <c r="AFS163" s="2"/>
      <c r="AFT163" s="2"/>
      <c r="AFU163" s="2"/>
      <c r="AFV163" s="2"/>
      <c r="AFW163" s="2"/>
      <c r="AFX163" s="2"/>
      <c r="AFY163" s="2"/>
      <c r="AFZ163" s="2"/>
      <c r="AGA163" s="2"/>
      <c r="AGB163" s="2"/>
      <c r="AGC163" s="2"/>
      <c r="AGD163" s="2"/>
      <c r="AGE163" s="2"/>
      <c r="AGF163" s="2"/>
      <c r="AGG163" s="2"/>
      <c r="AGH163" s="2"/>
      <c r="AGI163" s="2"/>
      <c r="AGJ163" s="2"/>
      <c r="AGK163" s="2"/>
      <c r="AGL163" s="2"/>
      <c r="AGM163" s="2"/>
      <c r="AGN163" s="2"/>
      <c r="AGO163" s="2"/>
      <c r="AGP163" s="2"/>
      <c r="AGQ163" s="2"/>
      <c r="AGR163" s="2"/>
      <c r="AGS163" s="2"/>
      <c r="AGT163" s="2"/>
      <c r="AGU163" s="2"/>
      <c r="AGV163" s="2"/>
      <c r="AGW163" s="2"/>
      <c r="AGX163" s="2"/>
      <c r="AGY163" s="2"/>
      <c r="AGZ163" s="2"/>
      <c r="AHA163" s="2"/>
      <c r="AHB163" s="2"/>
      <c r="AHC163" s="2"/>
      <c r="AHD163" s="2"/>
      <c r="AHE163" s="2"/>
      <c r="AHF163" s="2"/>
      <c r="AHG163" s="2"/>
      <c r="AHH163" s="2"/>
      <c r="AHI163" s="2"/>
      <c r="AHJ163" s="2"/>
      <c r="AHK163" s="2"/>
      <c r="AHL163" s="2"/>
      <c r="AHM163" s="2"/>
      <c r="AHN163" s="2"/>
      <c r="AHO163" s="2"/>
      <c r="AHP163" s="2"/>
      <c r="AHQ163" s="2"/>
      <c r="AHR163" s="2"/>
      <c r="AHS163" s="2"/>
      <c r="AHT163" s="2"/>
      <c r="AHU163" s="2"/>
      <c r="AHV163" s="2"/>
      <c r="AHW163" s="2"/>
      <c r="AHX163" s="2"/>
      <c r="AHY163" s="2"/>
      <c r="AHZ163" s="2"/>
      <c r="AIA163" s="2"/>
      <c r="AIB163" s="2"/>
      <c r="AIC163" s="2"/>
      <c r="AID163" s="2"/>
      <c r="AIE163" s="2"/>
      <c r="AIF163" s="2"/>
      <c r="AIG163" s="2"/>
      <c r="AIH163" s="2"/>
      <c r="AII163" s="2"/>
      <c r="AIJ163" s="2"/>
      <c r="AIK163" s="2"/>
      <c r="AIL163" s="2"/>
      <c r="AIM163" s="2"/>
      <c r="AIN163" s="2"/>
      <c r="AIO163" s="2"/>
      <c r="AIP163" s="2"/>
      <c r="AIQ163" s="2"/>
      <c r="AIR163" s="2"/>
      <c r="AIS163" s="2"/>
      <c r="AIT163" s="2"/>
      <c r="AIU163" s="2"/>
      <c r="AIV163" s="2"/>
      <c r="AIW163" s="2"/>
      <c r="AIX163" s="2"/>
      <c r="AIY163" s="2"/>
      <c r="AIZ163" s="2"/>
      <c r="AJA163" s="2"/>
      <c r="AJB163" s="2"/>
      <c r="AJC163" s="2"/>
      <c r="AJD163" s="2"/>
      <c r="AJE163" s="2"/>
      <c r="AJF163" s="2"/>
      <c r="AJG163" s="2"/>
      <c r="AJH163" s="2"/>
      <c r="AJI163" s="2"/>
      <c r="AJJ163" s="2"/>
      <c r="AJK163" s="2"/>
      <c r="AJL163" s="2"/>
      <c r="AJM163" s="2"/>
      <c r="AJN163" s="2"/>
      <c r="AJO163" s="2"/>
      <c r="AJP163" s="2"/>
      <c r="AJQ163" s="2"/>
      <c r="AJR163" s="2"/>
      <c r="AJS163" s="2"/>
      <c r="AJT163" s="2"/>
      <c r="AJU163" s="2"/>
      <c r="AJV163" s="2"/>
      <c r="AJW163" s="2"/>
      <c r="AJX163" s="2"/>
      <c r="AJY163" s="2"/>
      <c r="AJZ163" s="2"/>
      <c r="AKA163" s="2"/>
      <c r="AKB163" s="2"/>
      <c r="AKC163" s="2"/>
      <c r="AKD163" s="2"/>
      <c r="AKE163" s="2"/>
      <c r="AKF163" s="2"/>
      <c r="AKG163" s="2"/>
      <c r="AKH163" s="2"/>
      <c r="AKI163" s="2"/>
      <c r="AKJ163" s="2"/>
      <c r="AKK163" s="2"/>
      <c r="AKL163" s="2"/>
      <c r="AKM163" s="2"/>
      <c r="AKN163" s="2"/>
      <c r="AKO163" s="2"/>
      <c r="AKP163" s="2"/>
      <c r="AKQ163" s="2"/>
      <c r="AKR163" s="2"/>
      <c r="AKS163" s="2"/>
      <c r="AKT163" s="2"/>
      <c r="AKU163" s="2"/>
      <c r="AKV163" s="2"/>
      <c r="AKW163" s="2"/>
      <c r="AKX163" s="2"/>
      <c r="AKY163" s="2"/>
      <c r="AKZ163" s="2"/>
      <c r="ALA163" s="2"/>
      <c r="ALB163" s="2"/>
      <c r="ALC163" s="2"/>
      <c r="ALD163" s="2"/>
      <c r="ALE163" s="2"/>
      <c r="ALF163" s="2"/>
      <c r="ALG163" s="2"/>
      <c r="ALH163" s="2"/>
      <c r="ALI163" s="2"/>
      <c r="ALJ163" s="2"/>
      <c r="ALK163" s="2"/>
      <c r="ALL163" s="2"/>
      <c r="ALM163" s="2"/>
      <c r="ALN163" s="2"/>
      <c r="ALO163" s="2"/>
      <c r="ALP163" s="2"/>
      <c r="ALQ163" s="2"/>
      <c r="ALR163" s="2"/>
      <c r="ALS163" s="2"/>
      <c r="ALT163" s="2"/>
      <c r="ALU163" s="2"/>
      <c r="ALV163" s="2"/>
      <c r="ALW163" s="2"/>
      <c r="ALX163" s="2"/>
      <c r="ALY163" s="2"/>
      <c r="ALZ163" s="2"/>
      <c r="AMA163" s="2"/>
      <c r="AMB163" s="2"/>
      <c r="AMC163" s="2"/>
      <c r="AMD163" s="2"/>
    </row>
    <row r="164" spans="1:1018" ht="60">
      <c r="A164" s="30" t="s">
        <v>272</v>
      </c>
      <c r="B164" s="48" t="s">
        <v>332</v>
      </c>
      <c r="C164" s="367" t="s">
        <v>331</v>
      </c>
      <c r="D164" s="29" t="s">
        <v>282</v>
      </c>
      <c r="E164" s="17">
        <v>10</v>
      </c>
      <c r="F164" s="51">
        <v>40</v>
      </c>
      <c r="G164" s="53">
        <f t="shared" si="46"/>
        <v>400</v>
      </c>
      <c r="H164" s="61">
        <v>20</v>
      </c>
      <c r="I164" s="65">
        <f t="shared" si="47"/>
        <v>200</v>
      </c>
      <c r="J164" s="88">
        <v>22</v>
      </c>
      <c r="K164" s="84">
        <f t="shared" si="48"/>
        <v>220</v>
      </c>
      <c r="L164" s="92">
        <v>200</v>
      </c>
      <c r="M164" s="98">
        <f t="shared" si="51"/>
        <v>2000</v>
      </c>
      <c r="N164" s="468"/>
      <c r="O164" s="421">
        <f t="shared" si="52"/>
        <v>400</v>
      </c>
      <c r="P164" s="420">
        <f t="shared" si="49"/>
        <v>705</v>
      </c>
      <c r="Q164" s="422">
        <f t="shared" si="50"/>
        <v>310</v>
      </c>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c r="NZ164" s="2"/>
      <c r="OA164" s="2"/>
      <c r="OB164" s="2"/>
      <c r="OC164" s="2"/>
      <c r="OD164" s="2"/>
      <c r="OE164" s="2"/>
      <c r="OF164" s="2"/>
      <c r="OG164" s="2"/>
      <c r="OH164" s="2"/>
      <c r="OI164" s="2"/>
      <c r="OJ164" s="2"/>
      <c r="OK164" s="2"/>
      <c r="OL164" s="2"/>
      <c r="OM164" s="2"/>
      <c r="ON164" s="2"/>
      <c r="OO164" s="2"/>
      <c r="OP164" s="2"/>
      <c r="OQ164" s="2"/>
      <c r="OR164" s="2"/>
      <c r="OS164" s="2"/>
      <c r="OT164" s="2"/>
      <c r="OU164" s="2"/>
      <c r="OV164" s="2"/>
      <c r="OW164" s="2"/>
      <c r="OX164" s="2"/>
      <c r="OY164" s="2"/>
      <c r="OZ164" s="2"/>
      <c r="PA164" s="2"/>
      <c r="PB164" s="2"/>
      <c r="PC164" s="2"/>
      <c r="PD164" s="2"/>
      <c r="PE164" s="2"/>
      <c r="PF164" s="2"/>
      <c r="PG164" s="2"/>
      <c r="PH164" s="2"/>
      <c r="PI164" s="2"/>
      <c r="PJ164" s="2"/>
      <c r="PK164" s="2"/>
      <c r="PL164" s="2"/>
      <c r="PM164" s="2"/>
      <c r="PN164" s="2"/>
      <c r="PO164" s="2"/>
      <c r="PP164" s="2"/>
      <c r="PQ164" s="2"/>
      <c r="PR164" s="2"/>
      <c r="PS164" s="2"/>
      <c r="PT164" s="2"/>
      <c r="PU164" s="2"/>
      <c r="PV164" s="2"/>
      <c r="PW164" s="2"/>
      <c r="PX164" s="2"/>
      <c r="PY164" s="2"/>
      <c r="PZ164" s="2"/>
      <c r="QA164" s="2"/>
      <c r="QB164" s="2"/>
      <c r="QC164" s="2"/>
      <c r="QD164" s="2"/>
      <c r="QE164" s="2"/>
      <c r="QF164" s="2"/>
      <c r="QG164" s="2"/>
      <c r="QH164" s="2"/>
      <c r="QI164" s="2"/>
      <c r="QJ164" s="2"/>
      <c r="QK164" s="2"/>
      <c r="QL164" s="2"/>
      <c r="QM164" s="2"/>
      <c r="QN164" s="2"/>
      <c r="QO164" s="2"/>
      <c r="QP164" s="2"/>
      <c r="QQ164" s="2"/>
      <c r="QR164" s="2"/>
      <c r="QS164" s="2"/>
      <c r="QT164" s="2"/>
      <c r="QU164" s="2"/>
      <c r="QV164" s="2"/>
      <c r="QW164" s="2"/>
      <c r="QX164" s="2"/>
      <c r="QY164" s="2"/>
      <c r="QZ164" s="2"/>
      <c r="RA164" s="2"/>
      <c r="RB164" s="2"/>
      <c r="RC164" s="2"/>
      <c r="RD164" s="2"/>
      <c r="RE164" s="2"/>
      <c r="RF164" s="2"/>
      <c r="RG164" s="2"/>
      <c r="RH164" s="2"/>
      <c r="RI164" s="2"/>
      <c r="RJ164" s="2"/>
      <c r="RK164" s="2"/>
      <c r="RL164" s="2"/>
      <c r="RM164" s="2"/>
      <c r="RN164" s="2"/>
      <c r="RO164" s="2"/>
      <c r="RP164" s="2"/>
      <c r="RQ164" s="2"/>
      <c r="RR164" s="2"/>
      <c r="RS164" s="2"/>
      <c r="RT164" s="2"/>
      <c r="RU164" s="2"/>
      <c r="RV164" s="2"/>
      <c r="RW164" s="2"/>
      <c r="RX164" s="2"/>
      <c r="RY164" s="2"/>
      <c r="RZ164" s="2"/>
      <c r="SA164" s="2"/>
      <c r="SB164" s="2"/>
      <c r="SC164" s="2"/>
      <c r="SD164" s="2"/>
      <c r="SE164" s="2"/>
      <c r="SF164" s="2"/>
      <c r="SG164" s="2"/>
      <c r="SH164" s="2"/>
      <c r="SI164" s="2"/>
      <c r="SJ164" s="2"/>
      <c r="SK164" s="2"/>
      <c r="SL164" s="2"/>
      <c r="SM164" s="2"/>
      <c r="SN164" s="2"/>
      <c r="SO164" s="2"/>
      <c r="SP164" s="2"/>
      <c r="SQ164" s="2"/>
      <c r="SR164" s="2"/>
      <c r="SS164" s="2"/>
      <c r="ST164" s="2"/>
      <c r="SU164" s="2"/>
      <c r="SV164" s="2"/>
      <c r="SW164" s="2"/>
      <c r="SX164" s="2"/>
      <c r="SY164" s="2"/>
      <c r="SZ164" s="2"/>
      <c r="TA164" s="2"/>
      <c r="TB164" s="2"/>
      <c r="TC164" s="2"/>
      <c r="TD164" s="2"/>
      <c r="TE164" s="2"/>
      <c r="TF164" s="2"/>
      <c r="TG164" s="2"/>
      <c r="TH164" s="2"/>
      <c r="TI164" s="2"/>
      <c r="TJ164" s="2"/>
      <c r="TK164" s="2"/>
      <c r="TL164" s="2"/>
      <c r="TM164" s="2"/>
      <c r="TN164" s="2"/>
      <c r="TO164" s="2"/>
      <c r="TP164" s="2"/>
      <c r="TQ164" s="2"/>
      <c r="TR164" s="2"/>
      <c r="TS164" s="2"/>
      <c r="TT164" s="2"/>
      <c r="TU164" s="2"/>
      <c r="TV164" s="2"/>
      <c r="TW164" s="2"/>
      <c r="TX164" s="2"/>
      <c r="TY164" s="2"/>
      <c r="TZ164" s="2"/>
      <c r="UA164" s="2"/>
      <c r="UB164" s="2"/>
      <c r="UC164" s="2"/>
      <c r="UD164" s="2"/>
      <c r="UE164" s="2"/>
      <c r="UF164" s="2"/>
      <c r="UG164" s="2"/>
      <c r="UH164" s="2"/>
      <c r="UI164" s="2"/>
      <c r="UJ164" s="2"/>
      <c r="UK164" s="2"/>
      <c r="UL164" s="2"/>
      <c r="UM164" s="2"/>
      <c r="UN164" s="2"/>
      <c r="UO164" s="2"/>
      <c r="UP164" s="2"/>
      <c r="UQ164" s="2"/>
      <c r="UR164" s="2"/>
      <c r="US164" s="2"/>
      <c r="UT164" s="2"/>
      <c r="UU164" s="2"/>
      <c r="UV164" s="2"/>
      <c r="UW164" s="2"/>
      <c r="UX164" s="2"/>
      <c r="UY164" s="2"/>
      <c r="UZ164" s="2"/>
      <c r="VA164" s="2"/>
      <c r="VB164" s="2"/>
      <c r="VC164" s="2"/>
      <c r="VD164" s="2"/>
      <c r="VE164" s="2"/>
      <c r="VF164" s="2"/>
      <c r="VG164" s="2"/>
      <c r="VH164" s="2"/>
      <c r="VI164" s="2"/>
      <c r="VJ164" s="2"/>
      <c r="VK164" s="2"/>
      <c r="VL164" s="2"/>
      <c r="VM164" s="2"/>
      <c r="VN164" s="2"/>
      <c r="VO164" s="2"/>
      <c r="VP164" s="2"/>
      <c r="VQ164" s="2"/>
      <c r="VR164" s="2"/>
      <c r="VS164" s="2"/>
      <c r="VT164" s="2"/>
      <c r="VU164" s="2"/>
      <c r="VV164" s="2"/>
      <c r="VW164" s="2"/>
      <c r="VX164" s="2"/>
      <c r="VY164" s="2"/>
      <c r="VZ164" s="2"/>
      <c r="WA164" s="2"/>
      <c r="WB164" s="2"/>
      <c r="WC164" s="2"/>
      <c r="WD164" s="2"/>
      <c r="WE164" s="2"/>
      <c r="WF164" s="2"/>
      <c r="WG164" s="2"/>
      <c r="WH164" s="2"/>
      <c r="WI164" s="2"/>
      <c r="WJ164" s="2"/>
      <c r="WK164" s="2"/>
      <c r="WL164" s="2"/>
      <c r="WM164" s="2"/>
      <c r="WN164" s="2"/>
      <c r="WO164" s="2"/>
      <c r="WP164" s="2"/>
      <c r="WQ164" s="2"/>
      <c r="WR164" s="2"/>
      <c r="WS164" s="2"/>
      <c r="WT164" s="2"/>
      <c r="WU164" s="2"/>
      <c r="WV164" s="2"/>
      <c r="WW164" s="2"/>
      <c r="WX164" s="2"/>
      <c r="WY164" s="2"/>
      <c r="WZ164" s="2"/>
      <c r="XA164" s="2"/>
      <c r="XB164" s="2"/>
      <c r="XC164" s="2"/>
      <c r="XD164" s="2"/>
      <c r="XE164" s="2"/>
      <c r="XF164" s="2"/>
      <c r="XG164" s="2"/>
      <c r="XH164" s="2"/>
      <c r="XI164" s="2"/>
      <c r="XJ164" s="2"/>
      <c r="XK164" s="2"/>
      <c r="XL164" s="2"/>
      <c r="XM164" s="2"/>
      <c r="XN164" s="2"/>
      <c r="XO164" s="2"/>
      <c r="XP164" s="2"/>
      <c r="XQ164" s="2"/>
      <c r="XR164" s="2"/>
      <c r="XS164" s="2"/>
      <c r="XT164" s="2"/>
      <c r="XU164" s="2"/>
      <c r="XV164" s="2"/>
      <c r="XW164" s="2"/>
      <c r="XX164" s="2"/>
      <c r="XY164" s="2"/>
      <c r="XZ164" s="2"/>
      <c r="YA164" s="2"/>
      <c r="YB164" s="2"/>
      <c r="YC164" s="2"/>
      <c r="YD164" s="2"/>
      <c r="YE164" s="2"/>
      <c r="YF164" s="2"/>
      <c r="YG164" s="2"/>
      <c r="YH164" s="2"/>
      <c r="YI164" s="2"/>
      <c r="YJ164" s="2"/>
      <c r="YK164" s="2"/>
      <c r="YL164" s="2"/>
      <c r="YM164" s="2"/>
      <c r="YN164" s="2"/>
      <c r="YO164" s="2"/>
      <c r="YP164" s="2"/>
      <c r="YQ164" s="2"/>
      <c r="YR164" s="2"/>
      <c r="YS164" s="2"/>
      <c r="YT164" s="2"/>
      <c r="YU164" s="2"/>
      <c r="YV164" s="2"/>
      <c r="YW164" s="2"/>
      <c r="YX164" s="2"/>
      <c r="YY164" s="2"/>
      <c r="YZ164" s="2"/>
      <c r="ZA164" s="2"/>
      <c r="ZB164" s="2"/>
      <c r="ZC164" s="2"/>
      <c r="ZD164" s="2"/>
      <c r="ZE164" s="2"/>
      <c r="ZF164" s="2"/>
      <c r="ZG164" s="2"/>
      <c r="ZH164" s="2"/>
      <c r="ZI164" s="2"/>
      <c r="ZJ164" s="2"/>
      <c r="ZK164" s="2"/>
      <c r="ZL164" s="2"/>
      <c r="ZM164" s="2"/>
      <c r="ZN164" s="2"/>
      <c r="ZO164" s="2"/>
      <c r="ZP164" s="2"/>
      <c r="ZQ164" s="2"/>
      <c r="ZR164" s="2"/>
      <c r="ZS164" s="2"/>
      <c r="ZT164" s="2"/>
      <c r="ZU164" s="2"/>
      <c r="ZV164" s="2"/>
      <c r="ZW164" s="2"/>
      <c r="ZX164" s="2"/>
      <c r="ZY164" s="2"/>
      <c r="ZZ164" s="2"/>
      <c r="AAA164" s="2"/>
      <c r="AAB164" s="2"/>
      <c r="AAC164" s="2"/>
      <c r="AAD164" s="2"/>
      <c r="AAE164" s="2"/>
      <c r="AAF164" s="2"/>
      <c r="AAG164" s="2"/>
      <c r="AAH164" s="2"/>
      <c r="AAI164" s="2"/>
      <c r="AAJ164" s="2"/>
      <c r="AAK164" s="2"/>
      <c r="AAL164" s="2"/>
      <c r="AAM164" s="2"/>
      <c r="AAN164" s="2"/>
      <c r="AAO164" s="2"/>
      <c r="AAP164" s="2"/>
      <c r="AAQ164" s="2"/>
      <c r="AAR164" s="2"/>
      <c r="AAS164" s="2"/>
      <c r="AAT164" s="2"/>
      <c r="AAU164" s="2"/>
      <c r="AAV164" s="2"/>
      <c r="AAW164" s="2"/>
      <c r="AAX164" s="2"/>
      <c r="AAY164" s="2"/>
      <c r="AAZ164" s="2"/>
      <c r="ABA164" s="2"/>
      <c r="ABB164" s="2"/>
      <c r="ABC164" s="2"/>
      <c r="ABD164" s="2"/>
      <c r="ABE164" s="2"/>
      <c r="ABF164" s="2"/>
      <c r="ABG164" s="2"/>
      <c r="ABH164" s="2"/>
      <c r="ABI164" s="2"/>
      <c r="ABJ164" s="2"/>
      <c r="ABK164" s="2"/>
      <c r="ABL164" s="2"/>
      <c r="ABM164" s="2"/>
      <c r="ABN164" s="2"/>
      <c r="ABO164" s="2"/>
      <c r="ABP164" s="2"/>
      <c r="ABQ164" s="2"/>
      <c r="ABR164" s="2"/>
      <c r="ABS164" s="2"/>
      <c r="ABT164" s="2"/>
      <c r="ABU164" s="2"/>
      <c r="ABV164" s="2"/>
      <c r="ABW164" s="2"/>
      <c r="ABX164" s="2"/>
      <c r="ABY164" s="2"/>
      <c r="ABZ164" s="2"/>
      <c r="ACA164" s="2"/>
      <c r="ACB164" s="2"/>
      <c r="ACC164" s="2"/>
      <c r="ACD164" s="2"/>
      <c r="ACE164" s="2"/>
      <c r="ACF164" s="2"/>
      <c r="ACG164" s="2"/>
      <c r="ACH164" s="2"/>
      <c r="ACI164" s="2"/>
      <c r="ACJ164" s="2"/>
      <c r="ACK164" s="2"/>
      <c r="ACL164" s="2"/>
      <c r="ACM164" s="2"/>
      <c r="ACN164" s="2"/>
      <c r="ACO164" s="2"/>
      <c r="ACP164" s="2"/>
      <c r="ACQ164" s="2"/>
      <c r="ACR164" s="2"/>
      <c r="ACS164" s="2"/>
      <c r="ACT164" s="2"/>
      <c r="ACU164" s="2"/>
      <c r="ACV164" s="2"/>
      <c r="ACW164" s="2"/>
      <c r="ACX164" s="2"/>
      <c r="ACY164" s="2"/>
      <c r="ACZ164" s="2"/>
      <c r="ADA164" s="2"/>
      <c r="ADB164" s="2"/>
      <c r="ADC164" s="2"/>
      <c r="ADD164" s="2"/>
      <c r="ADE164" s="2"/>
      <c r="ADF164" s="2"/>
      <c r="ADG164" s="2"/>
      <c r="ADH164" s="2"/>
      <c r="ADI164" s="2"/>
      <c r="ADJ164" s="2"/>
      <c r="ADK164" s="2"/>
      <c r="ADL164" s="2"/>
      <c r="ADM164" s="2"/>
      <c r="ADN164" s="2"/>
      <c r="ADO164" s="2"/>
      <c r="ADP164" s="2"/>
      <c r="ADQ164" s="2"/>
      <c r="ADR164" s="2"/>
      <c r="ADS164" s="2"/>
      <c r="ADT164" s="2"/>
      <c r="ADU164" s="2"/>
      <c r="ADV164" s="2"/>
      <c r="ADW164" s="2"/>
      <c r="ADX164" s="2"/>
      <c r="ADY164" s="2"/>
      <c r="ADZ164" s="2"/>
      <c r="AEA164" s="2"/>
      <c r="AEB164" s="2"/>
      <c r="AEC164" s="2"/>
      <c r="AED164" s="2"/>
      <c r="AEE164" s="2"/>
      <c r="AEF164" s="2"/>
      <c r="AEG164" s="2"/>
      <c r="AEH164" s="2"/>
      <c r="AEI164" s="2"/>
      <c r="AEJ164" s="2"/>
      <c r="AEK164" s="2"/>
      <c r="AEL164" s="2"/>
      <c r="AEM164" s="2"/>
      <c r="AEN164" s="2"/>
      <c r="AEO164" s="2"/>
      <c r="AEP164" s="2"/>
      <c r="AEQ164" s="2"/>
      <c r="AER164" s="2"/>
      <c r="AES164" s="2"/>
      <c r="AET164" s="2"/>
      <c r="AEU164" s="2"/>
      <c r="AEV164" s="2"/>
      <c r="AEW164" s="2"/>
      <c r="AEX164" s="2"/>
      <c r="AEY164" s="2"/>
      <c r="AEZ164" s="2"/>
      <c r="AFA164" s="2"/>
      <c r="AFB164" s="2"/>
      <c r="AFC164" s="2"/>
      <c r="AFD164" s="2"/>
      <c r="AFE164" s="2"/>
      <c r="AFF164" s="2"/>
      <c r="AFG164" s="2"/>
      <c r="AFH164" s="2"/>
      <c r="AFI164" s="2"/>
      <c r="AFJ164" s="2"/>
      <c r="AFK164" s="2"/>
      <c r="AFL164" s="2"/>
      <c r="AFM164" s="2"/>
      <c r="AFN164" s="2"/>
      <c r="AFO164" s="2"/>
      <c r="AFP164" s="2"/>
      <c r="AFQ164" s="2"/>
      <c r="AFR164" s="2"/>
      <c r="AFS164" s="2"/>
      <c r="AFT164" s="2"/>
      <c r="AFU164" s="2"/>
      <c r="AFV164" s="2"/>
      <c r="AFW164" s="2"/>
      <c r="AFX164" s="2"/>
      <c r="AFY164" s="2"/>
      <c r="AFZ164" s="2"/>
      <c r="AGA164" s="2"/>
      <c r="AGB164" s="2"/>
      <c r="AGC164" s="2"/>
      <c r="AGD164" s="2"/>
      <c r="AGE164" s="2"/>
      <c r="AGF164" s="2"/>
      <c r="AGG164" s="2"/>
      <c r="AGH164" s="2"/>
      <c r="AGI164" s="2"/>
      <c r="AGJ164" s="2"/>
      <c r="AGK164" s="2"/>
      <c r="AGL164" s="2"/>
      <c r="AGM164" s="2"/>
      <c r="AGN164" s="2"/>
      <c r="AGO164" s="2"/>
      <c r="AGP164" s="2"/>
      <c r="AGQ164" s="2"/>
      <c r="AGR164" s="2"/>
      <c r="AGS164" s="2"/>
      <c r="AGT164" s="2"/>
      <c r="AGU164" s="2"/>
      <c r="AGV164" s="2"/>
      <c r="AGW164" s="2"/>
      <c r="AGX164" s="2"/>
      <c r="AGY164" s="2"/>
      <c r="AGZ164" s="2"/>
      <c r="AHA164" s="2"/>
      <c r="AHB164" s="2"/>
      <c r="AHC164" s="2"/>
      <c r="AHD164" s="2"/>
      <c r="AHE164" s="2"/>
      <c r="AHF164" s="2"/>
      <c r="AHG164" s="2"/>
      <c r="AHH164" s="2"/>
      <c r="AHI164" s="2"/>
      <c r="AHJ164" s="2"/>
      <c r="AHK164" s="2"/>
      <c r="AHL164" s="2"/>
      <c r="AHM164" s="2"/>
      <c r="AHN164" s="2"/>
      <c r="AHO164" s="2"/>
      <c r="AHP164" s="2"/>
      <c r="AHQ164" s="2"/>
      <c r="AHR164" s="2"/>
      <c r="AHS164" s="2"/>
      <c r="AHT164" s="2"/>
      <c r="AHU164" s="2"/>
      <c r="AHV164" s="2"/>
      <c r="AHW164" s="2"/>
      <c r="AHX164" s="2"/>
      <c r="AHY164" s="2"/>
      <c r="AHZ164" s="2"/>
      <c r="AIA164" s="2"/>
      <c r="AIB164" s="2"/>
      <c r="AIC164" s="2"/>
      <c r="AID164" s="2"/>
      <c r="AIE164" s="2"/>
      <c r="AIF164" s="2"/>
      <c r="AIG164" s="2"/>
      <c r="AIH164" s="2"/>
      <c r="AII164" s="2"/>
      <c r="AIJ164" s="2"/>
      <c r="AIK164" s="2"/>
      <c r="AIL164" s="2"/>
      <c r="AIM164" s="2"/>
      <c r="AIN164" s="2"/>
      <c r="AIO164" s="2"/>
      <c r="AIP164" s="2"/>
      <c r="AIQ164" s="2"/>
      <c r="AIR164" s="2"/>
      <c r="AIS164" s="2"/>
      <c r="AIT164" s="2"/>
      <c r="AIU164" s="2"/>
      <c r="AIV164" s="2"/>
      <c r="AIW164" s="2"/>
      <c r="AIX164" s="2"/>
      <c r="AIY164" s="2"/>
      <c r="AIZ164" s="2"/>
      <c r="AJA164" s="2"/>
      <c r="AJB164" s="2"/>
      <c r="AJC164" s="2"/>
      <c r="AJD164" s="2"/>
      <c r="AJE164" s="2"/>
      <c r="AJF164" s="2"/>
      <c r="AJG164" s="2"/>
      <c r="AJH164" s="2"/>
      <c r="AJI164" s="2"/>
      <c r="AJJ164" s="2"/>
      <c r="AJK164" s="2"/>
      <c r="AJL164" s="2"/>
      <c r="AJM164" s="2"/>
      <c r="AJN164" s="2"/>
      <c r="AJO164" s="2"/>
      <c r="AJP164" s="2"/>
      <c r="AJQ164" s="2"/>
      <c r="AJR164" s="2"/>
      <c r="AJS164" s="2"/>
      <c r="AJT164" s="2"/>
      <c r="AJU164" s="2"/>
      <c r="AJV164" s="2"/>
      <c r="AJW164" s="2"/>
      <c r="AJX164" s="2"/>
      <c r="AJY164" s="2"/>
      <c r="AJZ164" s="2"/>
      <c r="AKA164" s="2"/>
      <c r="AKB164" s="2"/>
      <c r="AKC164" s="2"/>
      <c r="AKD164" s="2"/>
      <c r="AKE164" s="2"/>
      <c r="AKF164" s="2"/>
      <c r="AKG164" s="2"/>
      <c r="AKH164" s="2"/>
      <c r="AKI164" s="2"/>
      <c r="AKJ164" s="2"/>
      <c r="AKK164" s="2"/>
      <c r="AKL164" s="2"/>
      <c r="AKM164" s="2"/>
      <c r="AKN164" s="2"/>
      <c r="AKO164" s="2"/>
      <c r="AKP164" s="2"/>
      <c r="AKQ164" s="2"/>
      <c r="AKR164" s="2"/>
      <c r="AKS164" s="2"/>
      <c r="AKT164" s="2"/>
      <c r="AKU164" s="2"/>
      <c r="AKV164" s="2"/>
      <c r="AKW164" s="2"/>
      <c r="AKX164" s="2"/>
      <c r="AKY164" s="2"/>
      <c r="AKZ164" s="2"/>
      <c r="ALA164" s="2"/>
      <c r="ALB164" s="2"/>
      <c r="ALC164" s="2"/>
      <c r="ALD164" s="2"/>
      <c r="ALE164" s="2"/>
      <c r="ALF164" s="2"/>
      <c r="ALG164" s="2"/>
      <c r="ALH164" s="2"/>
      <c r="ALI164" s="2"/>
      <c r="ALJ164" s="2"/>
      <c r="ALK164" s="2"/>
      <c r="ALL164" s="2"/>
      <c r="ALM164" s="2"/>
      <c r="ALN164" s="2"/>
      <c r="ALO164" s="2"/>
      <c r="ALP164" s="2"/>
      <c r="ALQ164" s="2"/>
      <c r="ALR164" s="2"/>
      <c r="ALS164" s="2"/>
      <c r="ALT164" s="2"/>
      <c r="ALU164" s="2"/>
      <c r="ALV164" s="2"/>
      <c r="ALW164" s="2"/>
      <c r="ALX164" s="2"/>
      <c r="ALY164" s="2"/>
      <c r="ALZ164" s="2"/>
      <c r="AMA164" s="2"/>
      <c r="AMB164" s="2"/>
      <c r="AMC164" s="2"/>
      <c r="AMD164" s="2"/>
    </row>
    <row r="165" spans="1:1018" ht="165">
      <c r="A165" s="30" t="s">
        <v>274</v>
      </c>
      <c r="B165" s="48" t="s">
        <v>294</v>
      </c>
      <c r="C165" s="367" t="s">
        <v>501</v>
      </c>
      <c r="D165" s="29" t="s">
        <v>100</v>
      </c>
      <c r="E165" s="17">
        <v>380</v>
      </c>
      <c r="F165" s="51">
        <v>160</v>
      </c>
      <c r="G165" s="53">
        <f t="shared" si="46"/>
        <v>60800</v>
      </c>
      <c r="H165" s="61">
        <v>150</v>
      </c>
      <c r="I165" s="65">
        <f t="shared" si="47"/>
        <v>57000</v>
      </c>
      <c r="J165" s="88">
        <v>210</v>
      </c>
      <c r="K165" s="84">
        <f t="shared" si="48"/>
        <v>79800</v>
      </c>
      <c r="L165" s="92">
        <v>200</v>
      </c>
      <c r="M165" s="98">
        <f t="shared" si="51"/>
        <v>76000</v>
      </c>
      <c r="N165" s="468"/>
      <c r="O165" s="421">
        <f t="shared" si="52"/>
        <v>60800</v>
      </c>
      <c r="P165" s="420">
        <f t="shared" si="49"/>
        <v>68400</v>
      </c>
      <c r="Q165" s="422">
        <f t="shared" si="50"/>
        <v>68400</v>
      </c>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c r="NZ165" s="2"/>
      <c r="OA165" s="2"/>
      <c r="OB165" s="2"/>
      <c r="OC165" s="2"/>
      <c r="OD165" s="2"/>
      <c r="OE165" s="2"/>
      <c r="OF165" s="2"/>
      <c r="OG165" s="2"/>
      <c r="OH165" s="2"/>
      <c r="OI165" s="2"/>
      <c r="OJ165" s="2"/>
      <c r="OK165" s="2"/>
      <c r="OL165" s="2"/>
      <c r="OM165" s="2"/>
      <c r="ON165" s="2"/>
      <c r="OO165" s="2"/>
      <c r="OP165" s="2"/>
      <c r="OQ165" s="2"/>
      <c r="OR165" s="2"/>
      <c r="OS165" s="2"/>
      <c r="OT165" s="2"/>
      <c r="OU165" s="2"/>
      <c r="OV165" s="2"/>
      <c r="OW165" s="2"/>
      <c r="OX165" s="2"/>
      <c r="OY165" s="2"/>
      <c r="OZ165" s="2"/>
      <c r="PA165" s="2"/>
      <c r="PB165" s="2"/>
      <c r="PC165" s="2"/>
      <c r="PD165" s="2"/>
      <c r="PE165" s="2"/>
      <c r="PF165" s="2"/>
      <c r="PG165" s="2"/>
      <c r="PH165" s="2"/>
      <c r="PI165" s="2"/>
      <c r="PJ165" s="2"/>
      <c r="PK165" s="2"/>
      <c r="PL165" s="2"/>
      <c r="PM165" s="2"/>
      <c r="PN165" s="2"/>
      <c r="PO165" s="2"/>
      <c r="PP165" s="2"/>
      <c r="PQ165" s="2"/>
      <c r="PR165" s="2"/>
      <c r="PS165" s="2"/>
      <c r="PT165" s="2"/>
      <c r="PU165" s="2"/>
      <c r="PV165" s="2"/>
      <c r="PW165" s="2"/>
      <c r="PX165" s="2"/>
      <c r="PY165" s="2"/>
      <c r="PZ165" s="2"/>
      <c r="QA165" s="2"/>
      <c r="QB165" s="2"/>
      <c r="QC165" s="2"/>
      <c r="QD165" s="2"/>
      <c r="QE165" s="2"/>
      <c r="QF165" s="2"/>
      <c r="QG165" s="2"/>
      <c r="QH165" s="2"/>
      <c r="QI165" s="2"/>
      <c r="QJ165" s="2"/>
      <c r="QK165" s="2"/>
      <c r="QL165" s="2"/>
      <c r="QM165" s="2"/>
      <c r="QN165" s="2"/>
      <c r="QO165" s="2"/>
      <c r="QP165" s="2"/>
      <c r="QQ165" s="2"/>
      <c r="QR165" s="2"/>
      <c r="QS165" s="2"/>
      <c r="QT165" s="2"/>
      <c r="QU165" s="2"/>
      <c r="QV165" s="2"/>
      <c r="QW165" s="2"/>
      <c r="QX165" s="2"/>
      <c r="QY165" s="2"/>
      <c r="QZ165" s="2"/>
      <c r="RA165" s="2"/>
      <c r="RB165" s="2"/>
      <c r="RC165" s="2"/>
      <c r="RD165" s="2"/>
      <c r="RE165" s="2"/>
      <c r="RF165" s="2"/>
      <c r="RG165" s="2"/>
      <c r="RH165" s="2"/>
      <c r="RI165" s="2"/>
      <c r="RJ165" s="2"/>
      <c r="RK165" s="2"/>
      <c r="RL165" s="2"/>
      <c r="RM165" s="2"/>
      <c r="RN165" s="2"/>
      <c r="RO165" s="2"/>
      <c r="RP165" s="2"/>
      <c r="RQ165" s="2"/>
      <c r="RR165" s="2"/>
      <c r="RS165" s="2"/>
      <c r="RT165" s="2"/>
      <c r="RU165" s="2"/>
      <c r="RV165" s="2"/>
      <c r="RW165" s="2"/>
      <c r="RX165" s="2"/>
      <c r="RY165" s="2"/>
      <c r="RZ165" s="2"/>
      <c r="SA165" s="2"/>
      <c r="SB165" s="2"/>
      <c r="SC165" s="2"/>
      <c r="SD165" s="2"/>
      <c r="SE165" s="2"/>
      <c r="SF165" s="2"/>
      <c r="SG165" s="2"/>
      <c r="SH165" s="2"/>
      <c r="SI165" s="2"/>
      <c r="SJ165" s="2"/>
      <c r="SK165" s="2"/>
      <c r="SL165" s="2"/>
      <c r="SM165" s="2"/>
      <c r="SN165" s="2"/>
      <c r="SO165" s="2"/>
      <c r="SP165" s="2"/>
      <c r="SQ165" s="2"/>
      <c r="SR165" s="2"/>
      <c r="SS165" s="2"/>
      <c r="ST165" s="2"/>
      <c r="SU165" s="2"/>
      <c r="SV165" s="2"/>
      <c r="SW165" s="2"/>
      <c r="SX165" s="2"/>
      <c r="SY165" s="2"/>
      <c r="SZ165" s="2"/>
      <c r="TA165" s="2"/>
      <c r="TB165" s="2"/>
      <c r="TC165" s="2"/>
      <c r="TD165" s="2"/>
      <c r="TE165" s="2"/>
      <c r="TF165" s="2"/>
      <c r="TG165" s="2"/>
      <c r="TH165" s="2"/>
      <c r="TI165" s="2"/>
      <c r="TJ165" s="2"/>
      <c r="TK165" s="2"/>
      <c r="TL165" s="2"/>
      <c r="TM165" s="2"/>
      <c r="TN165" s="2"/>
      <c r="TO165" s="2"/>
      <c r="TP165" s="2"/>
      <c r="TQ165" s="2"/>
      <c r="TR165" s="2"/>
      <c r="TS165" s="2"/>
      <c r="TT165" s="2"/>
      <c r="TU165" s="2"/>
      <c r="TV165" s="2"/>
      <c r="TW165" s="2"/>
      <c r="TX165" s="2"/>
      <c r="TY165" s="2"/>
      <c r="TZ165" s="2"/>
      <c r="UA165" s="2"/>
      <c r="UB165" s="2"/>
      <c r="UC165" s="2"/>
      <c r="UD165" s="2"/>
      <c r="UE165" s="2"/>
      <c r="UF165" s="2"/>
      <c r="UG165" s="2"/>
      <c r="UH165" s="2"/>
      <c r="UI165" s="2"/>
      <c r="UJ165" s="2"/>
      <c r="UK165" s="2"/>
      <c r="UL165" s="2"/>
      <c r="UM165" s="2"/>
      <c r="UN165" s="2"/>
      <c r="UO165" s="2"/>
      <c r="UP165" s="2"/>
      <c r="UQ165" s="2"/>
      <c r="UR165" s="2"/>
      <c r="US165" s="2"/>
      <c r="UT165" s="2"/>
      <c r="UU165" s="2"/>
      <c r="UV165" s="2"/>
      <c r="UW165" s="2"/>
      <c r="UX165" s="2"/>
      <c r="UY165" s="2"/>
      <c r="UZ165" s="2"/>
      <c r="VA165" s="2"/>
      <c r="VB165" s="2"/>
      <c r="VC165" s="2"/>
      <c r="VD165" s="2"/>
      <c r="VE165" s="2"/>
      <c r="VF165" s="2"/>
      <c r="VG165" s="2"/>
      <c r="VH165" s="2"/>
      <c r="VI165" s="2"/>
      <c r="VJ165" s="2"/>
      <c r="VK165" s="2"/>
      <c r="VL165" s="2"/>
      <c r="VM165" s="2"/>
      <c r="VN165" s="2"/>
      <c r="VO165" s="2"/>
      <c r="VP165" s="2"/>
      <c r="VQ165" s="2"/>
      <c r="VR165" s="2"/>
      <c r="VS165" s="2"/>
      <c r="VT165" s="2"/>
      <c r="VU165" s="2"/>
      <c r="VV165" s="2"/>
      <c r="VW165" s="2"/>
      <c r="VX165" s="2"/>
      <c r="VY165" s="2"/>
      <c r="VZ165" s="2"/>
      <c r="WA165" s="2"/>
      <c r="WB165" s="2"/>
      <c r="WC165" s="2"/>
      <c r="WD165" s="2"/>
      <c r="WE165" s="2"/>
      <c r="WF165" s="2"/>
      <c r="WG165" s="2"/>
      <c r="WH165" s="2"/>
      <c r="WI165" s="2"/>
      <c r="WJ165" s="2"/>
      <c r="WK165" s="2"/>
      <c r="WL165" s="2"/>
      <c r="WM165" s="2"/>
      <c r="WN165" s="2"/>
      <c r="WO165" s="2"/>
      <c r="WP165" s="2"/>
      <c r="WQ165" s="2"/>
      <c r="WR165" s="2"/>
      <c r="WS165" s="2"/>
      <c r="WT165" s="2"/>
      <c r="WU165" s="2"/>
      <c r="WV165" s="2"/>
      <c r="WW165" s="2"/>
      <c r="WX165" s="2"/>
      <c r="WY165" s="2"/>
      <c r="WZ165" s="2"/>
      <c r="XA165" s="2"/>
      <c r="XB165" s="2"/>
      <c r="XC165" s="2"/>
      <c r="XD165" s="2"/>
      <c r="XE165" s="2"/>
      <c r="XF165" s="2"/>
      <c r="XG165" s="2"/>
      <c r="XH165" s="2"/>
      <c r="XI165" s="2"/>
      <c r="XJ165" s="2"/>
      <c r="XK165" s="2"/>
      <c r="XL165" s="2"/>
      <c r="XM165" s="2"/>
      <c r="XN165" s="2"/>
      <c r="XO165" s="2"/>
      <c r="XP165" s="2"/>
      <c r="XQ165" s="2"/>
      <c r="XR165" s="2"/>
      <c r="XS165" s="2"/>
      <c r="XT165" s="2"/>
      <c r="XU165" s="2"/>
      <c r="XV165" s="2"/>
      <c r="XW165" s="2"/>
      <c r="XX165" s="2"/>
      <c r="XY165" s="2"/>
      <c r="XZ165" s="2"/>
      <c r="YA165" s="2"/>
      <c r="YB165" s="2"/>
      <c r="YC165" s="2"/>
      <c r="YD165" s="2"/>
      <c r="YE165" s="2"/>
      <c r="YF165" s="2"/>
      <c r="YG165" s="2"/>
      <c r="YH165" s="2"/>
      <c r="YI165" s="2"/>
      <c r="YJ165" s="2"/>
      <c r="YK165" s="2"/>
      <c r="YL165" s="2"/>
      <c r="YM165" s="2"/>
      <c r="YN165" s="2"/>
      <c r="YO165" s="2"/>
      <c r="YP165" s="2"/>
      <c r="YQ165" s="2"/>
      <c r="YR165" s="2"/>
      <c r="YS165" s="2"/>
      <c r="YT165" s="2"/>
      <c r="YU165" s="2"/>
      <c r="YV165" s="2"/>
      <c r="YW165" s="2"/>
      <c r="YX165" s="2"/>
      <c r="YY165" s="2"/>
      <c r="YZ165" s="2"/>
      <c r="ZA165" s="2"/>
      <c r="ZB165" s="2"/>
      <c r="ZC165" s="2"/>
      <c r="ZD165" s="2"/>
      <c r="ZE165" s="2"/>
      <c r="ZF165" s="2"/>
      <c r="ZG165" s="2"/>
      <c r="ZH165" s="2"/>
      <c r="ZI165" s="2"/>
      <c r="ZJ165" s="2"/>
      <c r="ZK165" s="2"/>
      <c r="ZL165" s="2"/>
      <c r="ZM165" s="2"/>
      <c r="ZN165" s="2"/>
      <c r="ZO165" s="2"/>
      <c r="ZP165" s="2"/>
      <c r="ZQ165" s="2"/>
      <c r="ZR165" s="2"/>
      <c r="ZS165" s="2"/>
      <c r="ZT165" s="2"/>
      <c r="ZU165" s="2"/>
      <c r="ZV165" s="2"/>
      <c r="ZW165" s="2"/>
      <c r="ZX165" s="2"/>
      <c r="ZY165" s="2"/>
      <c r="ZZ165" s="2"/>
      <c r="AAA165" s="2"/>
      <c r="AAB165" s="2"/>
      <c r="AAC165" s="2"/>
      <c r="AAD165" s="2"/>
      <c r="AAE165" s="2"/>
      <c r="AAF165" s="2"/>
      <c r="AAG165" s="2"/>
      <c r="AAH165" s="2"/>
      <c r="AAI165" s="2"/>
      <c r="AAJ165" s="2"/>
      <c r="AAK165" s="2"/>
      <c r="AAL165" s="2"/>
      <c r="AAM165" s="2"/>
      <c r="AAN165" s="2"/>
      <c r="AAO165" s="2"/>
      <c r="AAP165" s="2"/>
      <c r="AAQ165" s="2"/>
      <c r="AAR165" s="2"/>
      <c r="AAS165" s="2"/>
      <c r="AAT165" s="2"/>
      <c r="AAU165" s="2"/>
      <c r="AAV165" s="2"/>
      <c r="AAW165" s="2"/>
      <c r="AAX165" s="2"/>
      <c r="AAY165" s="2"/>
      <c r="AAZ165" s="2"/>
      <c r="ABA165" s="2"/>
      <c r="ABB165" s="2"/>
      <c r="ABC165" s="2"/>
      <c r="ABD165" s="2"/>
      <c r="ABE165" s="2"/>
      <c r="ABF165" s="2"/>
      <c r="ABG165" s="2"/>
      <c r="ABH165" s="2"/>
      <c r="ABI165" s="2"/>
      <c r="ABJ165" s="2"/>
      <c r="ABK165" s="2"/>
      <c r="ABL165" s="2"/>
      <c r="ABM165" s="2"/>
      <c r="ABN165" s="2"/>
      <c r="ABO165" s="2"/>
      <c r="ABP165" s="2"/>
      <c r="ABQ165" s="2"/>
      <c r="ABR165" s="2"/>
      <c r="ABS165" s="2"/>
      <c r="ABT165" s="2"/>
      <c r="ABU165" s="2"/>
      <c r="ABV165" s="2"/>
      <c r="ABW165" s="2"/>
      <c r="ABX165" s="2"/>
      <c r="ABY165" s="2"/>
      <c r="ABZ165" s="2"/>
      <c r="ACA165" s="2"/>
      <c r="ACB165" s="2"/>
      <c r="ACC165" s="2"/>
      <c r="ACD165" s="2"/>
      <c r="ACE165" s="2"/>
      <c r="ACF165" s="2"/>
      <c r="ACG165" s="2"/>
      <c r="ACH165" s="2"/>
      <c r="ACI165" s="2"/>
      <c r="ACJ165" s="2"/>
      <c r="ACK165" s="2"/>
      <c r="ACL165" s="2"/>
      <c r="ACM165" s="2"/>
      <c r="ACN165" s="2"/>
      <c r="ACO165" s="2"/>
      <c r="ACP165" s="2"/>
      <c r="ACQ165" s="2"/>
      <c r="ACR165" s="2"/>
      <c r="ACS165" s="2"/>
      <c r="ACT165" s="2"/>
      <c r="ACU165" s="2"/>
      <c r="ACV165" s="2"/>
      <c r="ACW165" s="2"/>
      <c r="ACX165" s="2"/>
      <c r="ACY165" s="2"/>
      <c r="ACZ165" s="2"/>
      <c r="ADA165" s="2"/>
      <c r="ADB165" s="2"/>
      <c r="ADC165" s="2"/>
      <c r="ADD165" s="2"/>
      <c r="ADE165" s="2"/>
      <c r="ADF165" s="2"/>
      <c r="ADG165" s="2"/>
      <c r="ADH165" s="2"/>
      <c r="ADI165" s="2"/>
      <c r="ADJ165" s="2"/>
      <c r="ADK165" s="2"/>
      <c r="ADL165" s="2"/>
      <c r="ADM165" s="2"/>
      <c r="ADN165" s="2"/>
      <c r="ADO165" s="2"/>
      <c r="ADP165" s="2"/>
      <c r="ADQ165" s="2"/>
      <c r="ADR165" s="2"/>
      <c r="ADS165" s="2"/>
      <c r="ADT165" s="2"/>
      <c r="ADU165" s="2"/>
      <c r="ADV165" s="2"/>
      <c r="ADW165" s="2"/>
      <c r="ADX165" s="2"/>
      <c r="ADY165" s="2"/>
      <c r="ADZ165" s="2"/>
      <c r="AEA165" s="2"/>
      <c r="AEB165" s="2"/>
      <c r="AEC165" s="2"/>
      <c r="AED165" s="2"/>
      <c r="AEE165" s="2"/>
      <c r="AEF165" s="2"/>
      <c r="AEG165" s="2"/>
      <c r="AEH165" s="2"/>
      <c r="AEI165" s="2"/>
      <c r="AEJ165" s="2"/>
      <c r="AEK165" s="2"/>
      <c r="AEL165" s="2"/>
      <c r="AEM165" s="2"/>
      <c r="AEN165" s="2"/>
      <c r="AEO165" s="2"/>
      <c r="AEP165" s="2"/>
      <c r="AEQ165" s="2"/>
      <c r="AER165" s="2"/>
      <c r="AES165" s="2"/>
      <c r="AET165" s="2"/>
      <c r="AEU165" s="2"/>
      <c r="AEV165" s="2"/>
      <c r="AEW165" s="2"/>
      <c r="AEX165" s="2"/>
      <c r="AEY165" s="2"/>
      <c r="AEZ165" s="2"/>
      <c r="AFA165" s="2"/>
      <c r="AFB165" s="2"/>
      <c r="AFC165" s="2"/>
      <c r="AFD165" s="2"/>
      <c r="AFE165" s="2"/>
      <c r="AFF165" s="2"/>
      <c r="AFG165" s="2"/>
      <c r="AFH165" s="2"/>
      <c r="AFI165" s="2"/>
      <c r="AFJ165" s="2"/>
      <c r="AFK165" s="2"/>
      <c r="AFL165" s="2"/>
      <c r="AFM165" s="2"/>
      <c r="AFN165" s="2"/>
      <c r="AFO165" s="2"/>
      <c r="AFP165" s="2"/>
      <c r="AFQ165" s="2"/>
      <c r="AFR165" s="2"/>
      <c r="AFS165" s="2"/>
      <c r="AFT165" s="2"/>
      <c r="AFU165" s="2"/>
      <c r="AFV165" s="2"/>
      <c r="AFW165" s="2"/>
      <c r="AFX165" s="2"/>
      <c r="AFY165" s="2"/>
      <c r="AFZ165" s="2"/>
      <c r="AGA165" s="2"/>
      <c r="AGB165" s="2"/>
      <c r="AGC165" s="2"/>
      <c r="AGD165" s="2"/>
      <c r="AGE165" s="2"/>
      <c r="AGF165" s="2"/>
      <c r="AGG165" s="2"/>
      <c r="AGH165" s="2"/>
      <c r="AGI165" s="2"/>
      <c r="AGJ165" s="2"/>
      <c r="AGK165" s="2"/>
      <c r="AGL165" s="2"/>
      <c r="AGM165" s="2"/>
      <c r="AGN165" s="2"/>
      <c r="AGO165" s="2"/>
      <c r="AGP165" s="2"/>
      <c r="AGQ165" s="2"/>
      <c r="AGR165" s="2"/>
      <c r="AGS165" s="2"/>
      <c r="AGT165" s="2"/>
      <c r="AGU165" s="2"/>
      <c r="AGV165" s="2"/>
      <c r="AGW165" s="2"/>
      <c r="AGX165" s="2"/>
      <c r="AGY165" s="2"/>
      <c r="AGZ165" s="2"/>
      <c r="AHA165" s="2"/>
      <c r="AHB165" s="2"/>
      <c r="AHC165" s="2"/>
      <c r="AHD165" s="2"/>
      <c r="AHE165" s="2"/>
      <c r="AHF165" s="2"/>
      <c r="AHG165" s="2"/>
      <c r="AHH165" s="2"/>
      <c r="AHI165" s="2"/>
      <c r="AHJ165" s="2"/>
      <c r="AHK165" s="2"/>
      <c r="AHL165" s="2"/>
      <c r="AHM165" s="2"/>
      <c r="AHN165" s="2"/>
      <c r="AHO165" s="2"/>
      <c r="AHP165" s="2"/>
      <c r="AHQ165" s="2"/>
      <c r="AHR165" s="2"/>
      <c r="AHS165" s="2"/>
      <c r="AHT165" s="2"/>
      <c r="AHU165" s="2"/>
      <c r="AHV165" s="2"/>
      <c r="AHW165" s="2"/>
      <c r="AHX165" s="2"/>
      <c r="AHY165" s="2"/>
      <c r="AHZ165" s="2"/>
      <c r="AIA165" s="2"/>
      <c r="AIB165" s="2"/>
      <c r="AIC165" s="2"/>
      <c r="AID165" s="2"/>
      <c r="AIE165" s="2"/>
      <c r="AIF165" s="2"/>
      <c r="AIG165" s="2"/>
      <c r="AIH165" s="2"/>
      <c r="AII165" s="2"/>
      <c r="AIJ165" s="2"/>
      <c r="AIK165" s="2"/>
      <c r="AIL165" s="2"/>
      <c r="AIM165" s="2"/>
      <c r="AIN165" s="2"/>
      <c r="AIO165" s="2"/>
      <c r="AIP165" s="2"/>
      <c r="AIQ165" s="2"/>
      <c r="AIR165" s="2"/>
      <c r="AIS165" s="2"/>
      <c r="AIT165" s="2"/>
      <c r="AIU165" s="2"/>
      <c r="AIV165" s="2"/>
      <c r="AIW165" s="2"/>
      <c r="AIX165" s="2"/>
      <c r="AIY165" s="2"/>
      <c r="AIZ165" s="2"/>
      <c r="AJA165" s="2"/>
      <c r="AJB165" s="2"/>
      <c r="AJC165" s="2"/>
      <c r="AJD165" s="2"/>
      <c r="AJE165" s="2"/>
      <c r="AJF165" s="2"/>
      <c r="AJG165" s="2"/>
      <c r="AJH165" s="2"/>
      <c r="AJI165" s="2"/>
      <c r="AJJ165" s="2"/>
      <c r="AJK165" s="2"/>
      <c r="AJL165" s="2"/>
      <c r="AJM165" s="2"/>
      <c r="AJN165" s="2"/>
      <c r="AJO165" s="2"/>
      <c r="AJP165" s="2"/>
      <c r="AJQ165" s="2"/>
      <c r="AJR165" s="2"/>
      <c r="AJS165" s="2"/>
      <c r="AJT165" s="2"/>
      <c r="AJU165" s="2"/>
      <c r="AJV165" s="2"/>
      <c r="AJW165" s="2"/>
      <c r="AJX165" s="2"/>
      <c r="AJY165" s="2"/>
      <c r="AJZ165" s="2"/>
      <c r="AKA165" s="2"/>
      <c r="AKB165" s="2"/>
      <c r="AKC165" s="2"/>
      <c r="AKD165" s="2"/>
      <c r="AKE165" s="2"/>
      <c r="AKF165" s="2"/>
      <c r="AKG165" s="2"/>
      <c r="AKH165" s="2"/>
      <c r="AKI165" s="2"/>
      <c r="AKJ165" s="2"/>
      <c r="AKK165" s="2"/>
      <c r="AKL165" s="2"/>
      <c r="AKM165" s="2"/>
      <c r="AKN165" s="2"/>
      <c r="AKO165" s="2"/>
      <c r="AKP165" s="2"/>
      <c r="AKQ165" s="2"/>
      <c r="AKR165" s="2"/>
      <c r="AKS165" s="2"/>
      <c r="AKT165" s="2"/>
      <c r="AKU165" s="2"/>
      <c r="AKV165" s="2"/>
      <c r="AKW165" s="2"/>
      <c r="AKX165" s="2"/>
      <c r="AKY165" s="2"/>
      <c r="AKZ165" s="2"/>
      <c r="ALA165" s="2"/>
      <c r="ALB165" s="2"/>
      <c r="ALC165" s="2"/>
      <c r="ALD165" s="2"/>
      <c r="ALE165" s="2"/>
      <c r="ALF165" s="2"/>
      <c r="ALG165" s="2"/>
      <c r="ALH165" s="2"/>
      <c r="ALI165" s="2"/>
      <c r="ALJ165" s="2"/>
      <c r="ALK165" s="2"/>
      <c r="ALL165" s="2"/>
      <c r="ALM165" s="2"/>
      <c r="ALN165" s="2"/>
      <c r="ALO165" s="2"/>
      <c r="ALP165" s="2"/>
      <c r="ALQ165" s="2"/>
      <c r="ALR165" s="2"/>
      <c r="ALS165" s="2"/>
      <c r="ALT165" s="2"/>
      <c r="ALU165" s="2"/>
      <c r="ALV165" s="2"/>
      <c r="ALW165" s="2"/>
      <c r="ALX165" s="2"/>
      <c r="ALY165" s="2"/>
      <c r="ALZ165" s="2"/>
      <c r="AMA165" s="2"/>
      <c r="AMB165" s="2"/>
      <c r="AMC165" s="2"/>
      <c r="AMD165" s="2"/>
    </row>
    <row r="166" spans="1:1018" ht="208.5" customHeight="1">
      <c r="A166" s="30" t="s">
        <v>276</v>
      </c>
      <c r="B166" s="48" t="s">
        <v>295</v>
      </c>
      <c r="C166" s="367" t="s">
        <v>502</v>
      </c>
      <c r="D166" s="29" t="s">
        <v>100</v>
      </c>
      <c r="E166" s="17">
        <v>280</v>
      </c>
      <c r="F166" s="51">
        <v>100</v>
      </c>
      <c r="G166" s="53">
        <f t="shared" si="46"/>
        <v>28000</v>
      </c>
      <c r="H166" s="61">
        <v>200</v>
      </c>
      <c r="I166" s="65">
        <f t="shared" si="47"/>
        <v>56000</v>
      </c>
      <c r="J166" s="88">
        <v>420</v>
      </c>
      <c r="K166" s="84">
        <f t="shared" si="48"/>
        <v>117600</v>
      </c>
      <c r="L166" s="92">
        <v>200</v>
      </c>
      <c r="M166" s="98">
        <f t="shared" si="51"/>
        <v>56000</v>
      </c>
      <c r="N166" s="468"/>
      <c r="O166" s="421">
        <f t="shared" si="52"/>
        <v>28000</v>
      </c>
      <c r="P166" s="420">
        <f t="shared" si="49"/>
        <v>64400</v>
      </c>
      <c r="Q166" s="422">
        <f t="shared" si="50"/>
        <v>56000</v>
      </c>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c r="NZ166" s="2"/>
      <c r="OA166" s="2"/>
      <c r="OB166" s="2"/>
      <c r="OC166" s="2"/>
      <c r="OD166" s="2"/>
      <c r="OE166" s="2"/>
      <c r="OF166" s="2"/>
      <c r="OG166" s="2"/>
      <c r="OH166" s="2"/>
      <c r="OI166" s="2"/>
      <c r="OJ166" s="2"/>
      <c r="OK166" s="2"/>
      <c r="OL166" s="2"/>
      <c r="OM166" s="2"/>
      <c r="ON166" s="2"/>
      <c r="OO166" s="2"/>
      <c r="OP166" s="2"/>
      <c r="OQ166" s="2"/>
      <c r="OR166" s="2"/>
      <c r="OS166" s="2"/>
      <c r="OT166" s="2"/>
      <c r="OU166" s="2"/>
      <c r="OV166" s="2"/>
      <c r="OW166" s="2"/>
      <c r="OX166" s="2"/>
      <c r="OY166" s="2"/>
      <c r="OZ166" s="2"/>
      <c r="PA166" s="2"/>
      <c r="PB166" s="2"/>
      <c r="PC166" s="2"/>
      <c r="PD166" s="2"/>
      <c r="PE166" s="2"/>
      <c r="PF166" s="2"/>
      <c r="PG166" s="2"/>
      <c r="PH166" s="2"/>
      <c r="PI166" s="2"/>
      <c r="PJ166" s="2"/>
      <c r="PK166" s="2"/>
      <c r="PL166" s="2"/>
      <c r="PM166" s="2"/>
      <c r="PN166" s="2"/>
      <c r="PO166" s="2"/>
      <c r="PP166" s="2"/>
      <c r="PQ166" s="2"/>
      <c r="PR166" s="2"/>
      <c r="PS166" s="2"/>
      <c r="PT166" s="2"/>
      <c r="PU166" s="2"/>
      <c r="PV166" s="2"/>
      <c r="PW166" s="2"/>
      <c r="PX166" s="2"/>
      <c r="PY166" s="2"/>
      <c r="PZ166" s="2"/>
      <c r="QA166" s="2"/>
      <c r="QB166" s="2"/>
      <c r="QC166" s="2"/>
      <c r="QD166" s="2"/>
      <c r="QE166" s="2"/>
      <c r="QF166" s="2"/>
      <c r="QG166" s="2"/>
      <c r="QH166" s="2"/>
      <c r="QI166" s="2"/>
      <c r="QJ166" s="2"/>
      <c r="QK166" s="2"/>
      <c r="QL166" s="2"/>
      <c r="QM166" s="2"/>
      <c r="QN166" s="2"/>
      <c r="QO166" s="2"/>
      <c r="QP166" s="2"/>
      <c r="QQ166" s="2"/>
      <c r="QR166" s="2"/>
      <c r="QS166" s="2"/>
      <c r="QT166" s="2"/>
      <c r="QU166" s="2"/>
      <c r="QV166" s="2"/>
      <c r="QW166" s="2"/>
      <c r="QX166" s="2"/>
      <c r="QY166" s="2"/>
      <c r="QZ166" s="2"/>
      <c r="RA166" s="2"/>
      <c r="RB166" s="2"/>
      <c r="RC166" s="2"/>
      <c r="RD166" s="2"/>
      <c r="RE166" s="2"/>
      <c r="RF166" s="2"/>
      <c r="RG166" s="2"/>
      <c r="RH166" s="2"/>
      <c r="RI166" s="2"/>
      <c r="RJ166" s="2"/>
      <c r="RK166" s="2"/>
      <c r="RL166" s="2"/>
      <c r="RM166" s="2"/>
      <c r="RN166" s="2"/>
      <c r="RO166" s="2"/>
      <c r="RP166" s="2"/>
      <c r="RQ166" s="2"/>
      <c r="RR166" s="2"/>
      <c r="RS166" s="2"/>
      <c r="RT166" s="2"/>
      <c r="RU166" s="2"/>
      <c r="RV166" s="2"/>
      <c r="RW166" s="2"/>
      <c r="RX166" s="2"/>
      <c r="RY166" s="2"/>
      <c r="RZ166" s="2"/>
      <c r="SA166" s="2"/>
      <c r="SB166" s="2"/>
      <c r="SC166" s="2"/>
      <c r="SD166" s="2"/>
      <c r="SE166" s="2"/>
      <c r="SF166" s="2"/>
      <c r="SG166" s="2"/>
      <c r="SH166" s="2"/>
      <c r="SI166" s="2"/>
      <c r="SJ166" s="2"/>
      <c r="SK166" s="2"/>
      <c r="SL166" s="2"/>
      <c r="SM166" s="2"/>
      <c r="SN166" s="2"/>
      <c r="SO166" s="2"/>
      <c r="SP166" s="2"/>
      <c r="SQ166" s="2"/>
      <c r="SR166" s="2"/>
      <c r="SS166" s="2"/>
      <c r="ST166" s="2"/>
      <c r="SU166" s="2"/>
      <c r="SV166" s="2"/>
      <c r="SW166" s="2"/>
      <c r="SX166" s="2"/>
      <c r="SY166" s="2"/>
      <c r="SZ166" s="2"/>
      <c r="TA166" s="2"/>
      <c r="TB166" s="2"/>
      <c r="TC166" s="2"/>
      <c r="TD166" s="2"/>
      <c r="TE166" s="2"/>
      <c r="TF166" s="2"/>
      <c r="TG166" s="2"/>
      <c r="TH166" s="2"/>
      <c r="TI166" s="2"/>
      <c r="TJ166" s="2"/>
      <c r="TK166" s="2"/>
      <c r="TL166" s="2"/>
      <c r="TM166" s="2"/>
      <c r="TN166" s="2"/>
      <c r="TO166" s="2"/>
      <c r="TP166" s="2"/>
      <c r="TQ166" s="2"/>
      <c r="TR166" s="2"/>
      <c r="TS166" s="2"/>
      <c r="TT166" s="2"/>
      <c r="TU166" s="2"/>
      <c r="TV166" s="2"/>
      <c r="TW166" s="2"/>
      <c r="TX166" s="2"/>
      <c r="TY166" s="2"/>
      <c r="TZ166" s="2"/>
      <c r="UA166" s="2"/>
      <c r="UB166" s="2"/>
      <c r="UC166" s="2"/>
      <c r="UD166" s="2"/>
      <c r="UE166" s="2"/>
      <c r="UF166" s="2"/>
      <c r="UG166" s="2"/>
      <c r="UH166" s="2"/>
      <c r="UI166" s="2"/>
      <c r="UJ166" s="2"/>
      <c r="UK166" s="2"/>
      <c r="UL166" s="2"/>
      <c r="UM166" s="2"/>
      <c r="UN166" s="2"/>
      <c r="UO166" s="2"/>
      <c r="UP166" s="2"/>
      <c r="UQ166" s="2"/>
      <c r="UR166" s="2"/>
      <c r="US166" s="2"/>
      <c r="UT166" s="2"/>
      <c r="UU166" s="2"/>
      <c r="UV166" s="2"/>
      <c r="UW166" s="2"/>
      <c r="UX166" s="2"/>
      <c r="UY166" s="2"/>
      <c r="UZ166" s="2"/>
      <c r="VA166" s="2"/>
      <c r="VB166" s="2"/>
      <c r="VC166" s="2"/>
      <c r="VD166" s="2"/>
      <c r="VE166" s="2"/>
      <c r="VF166" s="2"/>
      <c r="VG166" s="2"/>
      <c r="VH166" s="2"/>
      <c r="VI166" s="2"/>
      <c r="VJ166" s="2"/>
      <c r="VK166" s="2"/>
      <c r="VL166" s="2"/>
      <c r="VM166" s="2"/>
      <c r="VN166" s="2"/>
      <c r="VO166" s="2"/>
      <c r="VP166" s="2"/>
      <c r="VQ166" s="2"/>
      <c r="VR166" s="2"/>
      <c r="VS166" s="2"/>
      <c r="VT166" s="2"/>
      <c r="VU166" s="2"/>
      <c r="VV166" s="2"/>
      <c r="VW166" s="2"/>
      <c r="VX166" s="2"/>
      <c r="VY166" s="2"/>
      <c r="VZ166" s="2"/>
      <c r="WA166" s="2"/>
      <c r="WB166" s="2"/>
      <c r="WC166" s="2"/>
      <c r="WD166" s="2"/>
      <c r="WE166" s="2"/>
      <c r="WF166" s="2"/>
      <c r="WG166" s="2"/>
      <c r="WH166" s="2"/>
      <c r="WI166" s="2"/>
      <c r="WJ166" s="2"/>
      <c r="WK166" s="2"/>
      <c r="WL166" s="2"/>
      <c r="WM166" s="2"/>
      <c r="WN166" s="2"/>
      <c r="WO166" s="2"/>
      <c r="WP166" s="2"/>
      <c r="WQ166" s="2"/>
      <c r="WR166" s="2"/>
      <c r="WS166" s="2"/>
      <c r="WT166" s="2"/>
      <c r="WU166" s="2"/>
      <c r="WV166" s="2"/>
      <c r="WW166" s="2"/>
      <c r="WX166" s="2"/>
      <c r="WY166" s="2"/>
      <c r="WZ166" s="2"/>
      <c r="XA166" s="2"/>
      <c r="XB166" s="2"/>
      <c r="XC166" s="2"/>
      <c r="XD166" s="2"/>
      <c r="XE166" s="2"/>
      <c r="XF166" s="2"/>
      <c r="XG166" s="2"/>
      <c r="XH166" s="2"/>
      <c r="XI166" s="2"/>
      <c r="XJ166" s="2"/>
      <c r="XK166" s="2"/>
      <c r="XL166" s="2"/>
      <c r="XM166" s="2"/>
      <c r="XN166" s="2"/>
      <c r="XO166" s="2"/>
      <c r="XP166" s="2"/>
      <c r="XQ166" s="2"/>
      <c r="XR166" s="2"/>
      <c r="XS166" s="2"/>
      <c r="XT166" s="2"/>
      <c r="XU166" s="2"/>
      <c r="XV166" s="2"/>
      <c r="XW166" s="2"/>
      <c r="XX166" s="2"/>
      <c r="XY166" s="2"/>
      <c r="XZ166" s="2"/>
      <c r="YA166" s="2"/>
      <c r="YB166" s="2"/>
      <c r="YC166" s="2"/>
      <c r="YD166" s="2"/>
      <c r="YE166" s="2"/>
      <c r="YF166" s="2"/>
      <c r="YG166" s="2"/>
      <c r="YH166" s="2"/>
      <c r="YI166" s="2"/>
      <c r="YJ166" s="2"/>
      <c r="YK166" s="2"/>
      <c r="YL166" s="2"/>
      <c r="YM166" s="2"/>
      <c r="YN166" s="2"/>
      <c r="YO166" s="2"/>
      <c r="YP166" s="2"/>
      <c r="YQ166" s="2"/>
      <c r="YR166" s="2"/>
      <c r="YS166" s="2"/>
      <c r="YT166" s="2"/>
      <c r="YU166" s="2"/>
      <c r="YV166" s="2"/>
      <c r="YW166" s="2"/>
      <c r="YX166" s="2"/>
      <c r="YY166" s="2"/>
      <c r="YZ166" s="2"/>
      <c r="ZA166" s="2"/>
      <c r="ZB166" s="2"/>
      <c r="ZC166" s="2"/>
      <c r="ZD166" s="2"/>
      <c r="ZE166" s="2"/>
      <c r="ZF166" s="2"/>
      <c r="ZG166" s="2"/>
      <c r="ZH166" s="2"/>
      <c r="ZI166" s="2"/>
      <c r="ZJ166" s="2"/>
      <c r="ZK166" s="2"/>
      <c r="ZL166" s="2"/>
      <c r="ZM166" s="2"/>
      <c r="ZN166" s="2"/>
      <c r="ZO166" s="2"/>
      <c r="ZP166" s="2"/>
      <c r="ZQ166" s="2"/>
      <c r="ZR166" s="2"/>
      <c r="ZS166" s="2"/>
      <c r="ZT166" s="2"/>
      <c r="ZU166" s="2"/>
      <c r="ZV166" s="2"/>
      <c r="ZW166" s="2"/>
      <c r="ZX166" s="2"/>
      <c r="ZY166" s="2"/>
      <c r="ZZ166" s="2"/>
      <c r="AAA166" s="2"/>
      <c r="AAB166" s="2"/>
      <c r="AAC166" s="2"/>
      <c r="AAD166" s="2"/>
      <c r="AAE166" s="2"/>
      <c r="AAF166" s="2"/>
      <c r="AAG166" s="2"/>
      <c r="AAH166" s="2"/>
      <c r="AAI166" s="2"/>
      <c r="AAJ166" s="2"/>
      <c r="AAK166" s="2"/>
      <c r="AAL166" s="2"/>
      <c r="AAM166" s="2"/>
      <c r="AAN166" s="2"/>
      <c r="AAO166" s="2"/>
      <c r="AAP166" s="2"/>
      <c r="AAQ166" s="2"/>
      <c r="AAR166" s="2"/>
      <c r="AAS166" s="2"/>
      <c r="AAT166" s="2"/>
      <c r="AAU166" s="2"/>
      <c r="AAV166" s="2"/>
      <c r="AAW166" s="2"/>
      <c r="AAX166" s="2"/>
      <c r="AAY166" s="2"/>
      <c r="AAZ166" s="2"/>
      <c r="ABA166" s="2"/>
      <c r="ABB166" s="2"/>
      <c r="ABC166" s="2"/>
      <c r="ABD166" s="2"/>
      <c r="ABE166" s="2"/>
      <c r="ABF166" s="2"/>
      <c r="ABG166" s="2"/>
      <c r="ABH166" s="2"/>
      <c r="ABI166" s="2"/>
      <c r="ABJ166" s="2"/>
      <c r="ABK166" s="2"/>
      <c r="ABL166" s="2"/>
      <c r="ABM166" s="2"/>
      <c r="ABN166" s="2"/>
      <c r="ABO166" s="2"/>
      <c r="ABP166" s="2"/>
      <c r="ABQ166" s="2"/>
      <c r="ABR166" s="2"/>
      <c r="ABS166" s="2"/>
      <c r="ABT166" s="2"/>
      <c r="ABU166" s="2"/>
      <c r="ABV166" s="2"/>
      <c r="ABW166" s="2"/>
      <c r="ABX166" s="2"/>
      <c r="ABY166" s="2"/>
      <c r="ABZ166" s="2"/>
      <c r="ACA166" s="2"/>
      <c r="ACB166" s="2"/>
      <c r="ACC166" s="2"/>
      <c r="ACD166" s="2"/>
      <c r="ACE166" s="2"/>
      <c r="ACF166" s="2"/>
      <c r="ACG166" s="2"/>
      <c r="ACH166" s="2"/>
      <c r="ACI166" s="2"/>
      <c r="ACJ166" s="2"/>
      <c r="ACK166" s="2"/>
      <c r="ACL166" s="2"/>
      <c r="ACM166" s="2"/>
      <c r="ACN166" s="2"/>
      <c r="ACO166" s="2"/>
      <c r="ACP166" s="2"/>
      <c r="ACQ166" s="2"/>
      <c r="ACR166" s="2"/>
      <c r="ACS166" s="2"/>
      <c r="ACT166" s="2"/>
      <c r="ACU166" s="2"/>
      <c r="ACV166" s="2"/>
      <c r="ACW166" s="2"/>
      <c r="ACX166" s="2"/>
      <c r="ACY166" s="2"/>
      <c r="ACZ166" s="2"/>
      <c r="ADA166" s="2"/>
      <c r="ADB166" s="2"/>
      <c r="ADC166" s="2"/>
      <c r="ADD166" s="2"/>
      <c r="ADE166" s="2"/>
      <c r="ADF166" s="2"/>
      <c r="ADG166" s="2"/>
      <c r="ADH166" s="2"/>
      <c r="ADI166" s="2"/>
      <c r="ADJ166" s="2"/>
      <c r="ADK166" s="2"/>
      <c r="ADL166" s="2"/>
      <c r="ADM166" s="2"/>
      <c r="ADN166" s="2"/>
      <c r="ADO166" s="2"/>
      <c r="ADP166" s="2"/>
      <c r="ADQ166" s="2"/>
      <c r="ADR166" s="2"/>
      <c r="ADS166" s="2"/>
      <c r="ADT166" s="2"/>
      <c r="ADU166" s="2"/>
      <c r="ADV166" s="2"/>
      <c r="ADW166" s="2"/>
      <c r="ADX166" s="2"/>
      <c r="ADY166" s="2"/>
      <c r="ADZ166" s="2"/>
      <c r="AEA166" s="2"/>
      <c r="AEB166" s="2"/>
      <c r="AEC166" s="2"/>
      <c r="AED166" s="2"/>
      <c r="AEE166" s="2"/>
      <c r="AEF166" s="2"/>
      <c r="AEG166" s="2"/>
      <c r="AEH166" s="2"/>
      <c r="AEI166" s="2"/>
      <c r="AEJ166" s="2"/>
      <c r="AEK166" s="2"/>
      <c r="AEL166" s="2"/>
      <c r="AEM166" s="2"/>
      <c r="AEN166" s="2"/>
      <c r="AEO166" s="2"/>
      <c r="AEP166" s="2"/>
      <c r="AEQ166" s="2"/>
      <c r="AER166" s="2"/>
      <c r="AES166" s="2"/>
      <c r="AET166" s="2"/>
      <c r="AEU166" s="2"/>
      <c r="AEV166" s="2"/>
      <c r="AEW166" s="2"/>
      <c r="AEX166" s="2"/>
      <c r="AEY166" s="2"/>
      <c r="AEZ166" s="2"/>
      <c r="AFA166" s="2"/>
      <c r="AFB166" s="2"/>
      <c r="AFC166" s="2"/>
      <c r="AFD166" s="2"/>
      <c r="AFE166" s="2"/>
      <c r="AFF166" s="2"/>
      <c r="AFG166" s="2"/>
      <c r="AFH166" s="2"/>
      <c r="AFI166" s="2"/>
      <c r="AFJ166" s="2"/>
      <c r="AFK166" s="2"/>
      <c r="AFL166" s="2"/>
      <c r="AFM166" s="2"/>
      <c r="AFN166" s="2"/>
      <c r="AFO166" s="2"/>
      <c r="AFP166" s="2"/>
      <c r="AFQ166" s="2"/>
      <c r="AFR166" s="2"/>
      <c r="AFS166" s="2"/>
      <c r="AFT166" s="2"/>
      <c r="AFU166" s="2"/>
      <c r="AFV166" s="2"/>
      <c r="AFW166" s="2"/>
      <c r="AFX166" s="2"/>
      <c r="AFY166" s="2"/>
      <c r="AFZ166" s="2"/>
      <c r="AGA166" s="2"/>
      <c r="AGB166" s="2"/>
      <c r="AGC166" s="2"/>
      <c r="AGD166" s="2"/>
      <c r="AGE166" s="2"/>
      <c r="AGF166" s="2"/>
      <c r="AGG166" s="2"/>
      <c r="AGH166" s="2"/>
      <c r="AGI166" s="2"/>
      <c r="AGJ166" s="2"/>
      <c r="AGK166" s="2"/>
      <c r="AGL166" s="2"/>
      <c r="AGM166" s="2"/>
      <c r="AGN166" s="2"/>
      <c r="AGO166" s="2"/>
      <c r="AGP166" s="2"/>
      <c r="AGQ166" s="2"/>
      <c r="AGR166" s="2"/>
      <c r="AGS166" s="2"/>
      <c r="AGT166" s="2"/>
      <c r="AGU166" s="2"/>
      <c r="AGV166" s="2"/>
      <c r="AGW166" s="2"/>
      <c r="AGX166" s="2"/>
      <c r="AGY166" s="2"/>
      <c r="AGZ166" s="2"/>
      <c r="AHA166" s="2"/>
      <c r="AHB166" s="2"/>
      <c r="AHC166" s="2"/>
      <c r="AHD166" s="2"/>
      <c r="AHE166" s="2"/>
      <c r="AHF166" s="2"/>
      <c r="AHG166" s="2"/>
      <c r="AHH166" s="2"/>
      <c r="AHI166" s="2"/>
      <c r="AHJ166" s="2"/>
      <c r="AHK166" s="2"/>
      <c r="AHL166" s="2"/>
      <c r="AHM166" s="2"/>
      <c r="AHN166" s="2"/>
      <c r="AHO166" s="2"/>
      <c r="AHP166" s="2"/>
      <c r="AHQ166" s="2"/>
      <c r="AHR166" s="2"/>
      <c r="AHS166" s="2"/>
      <c r="AHT166" s="2"/>
      <c r="AHU166" s="2"/>
      <c r="AHV166" s="2"/>
      <c r="AHW166" s="2"/>
      <c r="AHX166" s="2"/>
      <c r="AHY166" s="2"/>
      <c r="AHZ166" s="2"/>
      <c r="AIA166" s="2"/>
      <c r="AIB166" s="2"/>
      <c r="AIC166" s="2"/>
      <c r="AID166" s="2"/>
      <c r="AIE166" s="2"/>
      <c r="AIF166" s="2"/>
      <c r="AIG166" s="2"/>
      <c r="AIH166" s="2"/>
      <c r="AII166" s="2"/>
      <c r="AIJ166" s="2"/>
      <c r="AIK166" s="2"/>
      <c r="AIL166" s="2"/>
      <c r="AIM166" s="2"/>
      <c r="AIN166" s="2"/>
      <c r="AIO166" s="2"/>
      <c r="AIP166" s="2"/>
      <c r="AIQ166" s="2"/>
      <c r="AIR166" s="2"/>
      <c r="AIS166" s="2"/>
      <c r="AIT166" s="2"/>
      <c r="AIU166" s="2"/>
      <c r="AIV166" s="2"/>
      <c r="AIW166" s="2"/>
      <c r="AIX166" s="2"/>
      <c r="AIY166" s="2"/>
      <c r="AIZ166" s="2"/>
      <c r="AJA166" s="2"/>
      <c r="AJB166" s="2"/>
      <c r="AJC166" s="2"/>
      <c r="AJD166" s="2"/>
      <c r="AJE166" s="2"/>
      <c r="AJF166" s="2"/>
      <c r="AJG166" s="2"/>
      <c r="AJH166" s="2"/>
      <c r="AJI166" s="2"/>
      <c r="AJJ166" s="2"/>
      <c r="AJK166" s="2"/>
      <c r="AJL166" s="2"/>
      <c r="AJM166" s="2"/>
      <c r="AJN166" s="2"/>
      <c r="AJO166" s="2"/>
      <c r="AJP166" s="2"/>
      <c r="AJQ166" s="2"/>
      <c r="AJR166" s="2"/>
      <c r="AJS166" s="2"/>
      <c r="AJT166" s="2"/>
      <c r="AJU166" s="2"/>
      <c r="AJV166" s="2"/>
      <c r="AJW166" s="2"/>
      <c r="AJX166" s="2"/>
      <c r="AJY166" s="2"/>
      <c r="AJZ166" s="2"/>
      <c r="AKA166" s="2"/>
      <c r="AKB166" s="2"/>
      <c r="AKC166" s="2"/>
      <c r="AKD166" s="2"/>
      <c r="AKE166" s="2"/>
      <c r="AKF166" s="2"/>
      <c r="AKG166" s="2"/>
      <c r="AKH166" s="2"/>
      <c r="AKI166" s="2"/>
      <c r="AKJ166" s="2"/>
      <c r="AKK166" s="2"/>
      <c r="AKL166" s="2"/>
      <c r="AKM166" s="2"/>
      <c r="AKN166" s="2"/>
      <c r="AKO166" s="2"/>
      <c r="AKP166" s="2"/>
      <c r="AKQ166" s="2"/>
      <c r="AKR166" s="2"/>
      <c r="AKS166" s="2"/>
      <c r="AKT166" s="2"/>
      <c r="AKU166" s="2"/>
      <c r="AKV166" s="2"/>
      <c r="AKW166" s="2"/>
      <c r="AKX166" s="2"/>
      <c r="AKY166" s="2"/>
      <c r="AKZ166" s="2"/>
      <c r="ALA166" s="2"/>
      <c r="ALB166" s="2"/>
      <c r="ALC166" s="2"/>
      <c r="ALD166" s="2"/>
      <c r="ALE166" s="2"/>
      <c r="ALF166" s="2"/>
      <c r="ALG166" s="2"/>
      <c r="ALH166" s="2"/>
      <c r="ALI166" s="2"/>
      <c r="ALJ166" s="2"/>
      <c r="ALK166" s="2"/>
      <c r="ALL166" s="2"/>
      <c r="ALM166" s="2"/>
      <c r="ALN166" s="2"/>
      <c r="ALO166" s="2"/>
      <c r="ALP166" s="2"/>
      <c r="ALQ166" s="2"/>
      <c r="ALR166" s="2"/>
      <c r="ALS166" s="2"/>
      <c r="ALT166" s="2"/>
      <c r="ALU166" s="2"/>
      <c r="ALV166" s="2"/>
      <c r="ALW166" s="2"/>
      <c r="ALX166" s="2"/>
      <c r="ALY166" s="2"/>
      <c r="ALZ166" s="2"/>
      <c r="AMA166" s="2"/>
      <c r="AMB166" s="2"/>
      <c r="AMC166" s="2"/>
      <c r="AMD166" s="2"/>
    </row>
    <row r="167" spans="1:1018" ht="150">
      <c r="A167" s="30" t="s">
        <v>278</v>
      </c>
      <c r="B167" s="47" t="s">
        <v>296</v>
      </c>
      <c r="C167" s="367" t="s">
        <v>503</v>
      </c>
      <c r="D167" s="29" t="s">
        <v>297</v>
      </c>
      <c r="E167" s="17">
        <v>1000</v>
      </c>
      <c r="F167" s="51">
        <v>50</v>
      </c>
      <c r="G167" s="53">
        <f t="shared" si="46"/>
        <v>50000</v>
      </c>
      <c r="H167" s="61">
        <v>65</v>
      </c>
      <c r="I167" s="65">
        <f t="shared" si="47"/>
        <v>65000</v>
      </c>
      <c r="J167" s="88">
        <v>84</v>
      </c>
      <c r="K167" s="84">
        <f t="shared" si="48"/>
        <v>84000</v>
      </c>
      <c r="L167" s="92">
        <v>50</v>
      </c>
      <c r="M167" s="98">
        <f t="shared" si="51"/>
        <v>50000</v>
      </c>
      <c r="N167" s="468"/>
      <c r="O167" s="421">
        <f t="shared" si="52"/>
        <v>50000</v>
      </c>
      <c r="P167" s="420">
        <f t="shared" si="49"/>
        <v>62250</v>
      </c>
      <c r="Q167" s="422">
        <f t="shared" si="50"/>
        <v>57500</v>
      </c>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c r="MM167" s="2"/>
      <c r="MN167" s="2"/>
      <c r="MO167" s="2"/>
      <c r="MP167" s="2"/>
      <c r="MQ167" s="2"/>
      <c r="MR167" s="2"/>
      <c r="MS167" s="2"/>
      <c r="MT167" s="2"/>
      <c r="MU167" s="2"/>
      <c r="MV167" s="2"/>
      <c r="MW167" s="2"/>
      <c r="MX167" s="2"/>
      <c r="MY167" s="2"/>
      <c r="MZ167" s="2"/>
      <c r="NA167" s="2"/>
      <c r="NB167" s="2"/>
      <c r="NC167" s="2"/>
      <c r="ND167" s="2"/>
      <c r="NE167" s="2"/>
      <c r="NF167" s="2"/>
      <c r="NG167" s="2"/>
      <c r="NH167" s="2"/>
      <c r="NI167" s="2"/>
      <c r="NJ167" s="2"/>
      <c r="NK167" s="2"/>
      <c r="NL167" s="2"/>
      <c r="NM167" s="2"/>
      <c r="NN167" s="2"/>
      <c r="NO167" s="2"/>
      <c r="NP167" s="2"/>
      <c r="NQ167" s="2"/>
      <c r="NR167" s="2"/>
      <c r="NS167" s="2"/>
      <c r="NT167" s="2"/>
      <c r="NU167" s="2"/>
      <c r="NV167" s="2"/>
      <c r="NW167" s="2"/>
      <c r="NX167" s="2"/>
      <c r="NY167" s="2"/>
      <c r="NZ167" s="2"/>
      <c r="OA167" s="2"/>
      <c r="OB167" s="2"/>
      <c r="OC167" s="2"/>
      <c r="OD167" s="2"/>
      <c r="OE167" s="2"/>
      <c r="OF167" s="2"/>
      <c r="OG167" s="2"/>
      <c r="OH167" s="2"/>
      <c r="OI167" s="2"/>
      <c r="OJ167" s="2"/>
      <c r="OK167" s="2"/>
      <c r="OL167" s="2"/>
      <c r="OM167" s="2"/>
      <c r="ON167" s="2"/>
      <c r="OO167" s="2"/>
      <c r="OP167" s="2"/>
      <c r="OQ167" s="2"/>
      <c r="OR167" s="2"/>
      <c r="OS167" s="2"/>
      <c r="OT167" s="2"/>
      <c r="OU167" s="2"/>
      <c r="OV167" s="2"/>
      <c r="OW167" s="2"/>
      <c r="OX167" s="2"/>
      <c r="OY167" s="2"/>
      <c r="OZ167" s="2"/>
      <c r="PA167" s="2"/>
      <c r="PB167" s="2"/>
      <c r="PC167" s="2"/>
      <c r="PD167" s="2"/>
      <c r="PE167" s="2"/>
      <c r="PF167" s="2"/>
      <c r="PG167" s="2"/>
      <c r="PH167" s="2"/>
      <c r="PI167" s="2"/>
      <c r="PJ167" s="2"/>
      <c r="PK167" s="2"/>
      <c r="PL167" s="2"/>
      <c r="PM167" s="2"/>
      <c r="PN167" s="2"/>
      <c r="PO167" s="2"/>
      <c r="PP167" s="2"/>
      <c r="PQ167" s="2"/>
      <c r="PR167" s="2"/>
      <c r="PS167" s="2"/>
      <c r="PT167" s="2"/>
      <c r="PU167" s="2"/>
      <c r="PV167" s="2"/>
      <c r="PW167" s="2"/>
      <c r="PX167" s="2"/>
      <c r="PY167" s="2"/>
      <c r="PZ167" s="2"/>
      <c r="QA167" s="2"/>
      <c r="QB167" s="2"/>
      <c r="QC167" s="2"/>
      <c r="QD167" s="2"/>
      <c r="QE167" s="2"/>
      <c r="QF167" s="2"/>
      <c r="QG167" s="2"/>
      <c r="QH167" s="2"/>
      <c r="QI167" s="2"/>
      <c r="QJ167" s="2"/>
      <c r="QK167" s="2"/>
      <c r="QL167" s="2"/>
      <c r="QM167" s="2"/>
      <c r="QN167" s="2"/>
      <c r="QO167" s="2"/>
      <c r="QP167" s="2"/>
      <c r="QQ167" s="2"/>
      <c r="QR167" s="2"/>
      <c r="QS167" s="2"/>
      <c r="QT167" s="2"/>
      <c r="QU167" s="2"/>
      <c r="QV167" s="2"/>
      <c r="QW167" s="2"/>
      <c r="QX167" s="2"/>
      <c r="QY167" s="2"/>
      <c r="QZ167" s="2"/>
      <c r="RA167" s="2"/>
      <c r="RB167" s="2"/>
      <c r="RC167" s="2"/>
      <c r="RD167" s="2"/>
      <c r="RE167" s="2"/>
      <c r="RF167" s="2"/>
      <c r="RG167" s="2"/>
      <c r="RH167" s="2"/>
      <c r="RI167" s="2"/>
      <c r="RJ167" s="2"/>
      <c r="RK167" s="2"/>
      <c r="RL167" s="2"/>
      <c r="RM167" s="2"/>
      <c r="RN167" s="2"/>
      <c r="RO167" s="2"/>
      <c r="RP167" s="2"/>
      <c r="RQ167" s="2"/>
      <c r="RR167" s="2"/>
      <c r="RS167" s="2"/>
      <c r="RT167" s="2"/>
      <c r="RU167" s="2"/>
      <c r="RV167" s="2"/>
      <c r="RW167" s="2"/>
      <c r="RX167" s="2"/>
      <c r="RY167" s="2"/>
      <c r="RZ167" s="2"/>
      <c r="SA167" s="2"/>
      <c r="SB167" s="2"/>
      <c r="SC167" s="2"/>
      <c r="SD167" s="2"/>
      <c r="SE167" s="2"/>
      <c r="SF167" s="2"/>
      <c r="SG167" s="2"/>
      <c r="SH167" s="2"/>
      <c r="SI167" s="2"/>
      <c r="SJ167" s="2"/>
      <c r="SK167" s="2"/>
      <c r="SL167" s="2"/>
      <c r="SM167" s="2"/>
      <c r="SN167" s="2"/>
      <c r="SO167" s="2"/>
      <c r="SP167" s="2"/>
      <c r="SQ167" s="2"/>
      <c r="SR167" s="2"/>
      <c r="SS167" s="2"/>
      <c r="ST167" s="2"/>
      <c r="SU167" s="2"/>
      <c r="SV167" s="2"/>
      <c r="SW167" s="2"/>
      <c r="SX167" s="2"/>
      <c r="SY167" s="2"/>
      <c r="SZ167" s="2"/>
      <c r="TA167" s="2"/>
      <c r="TB167" s="2"/>
      <c r="TC167" s="2"/>
      <c r="TD167" s="2"/>
      <c r="TE167" s="2"/>
      <c r="TF167" s="2"/>
      <c r="TG167" s="2"/>
      <c r="TH167" s="2"/>
      <c r="TI167" s="2"/>
      <c r="TJ167" s="2"/>
      <c r="TK167" s="2"/>
      <c r="TL167" s="2"/>
      <c r="TM167" s="2"/>
      <c r="TN167" s="2"/>
      <c r="TO167" s="2"/>
      <c r="TP167" s="2"/>
      <c r="TQ167" s="2"/>
      <c r="TR167" s="2"/>
      <c r="TS167" s="2"/>
      <c r="TT167" s="2"/>
      <c r="TU167" s="2"/>
      <c r="TV167" s="2"/>
      <c r="TW167" s="2"/>
      <c r="TX167" s="2"/>
      <c r="TY167" s="2"/>
      <c r="TZ167" s="2"/>
      <c r="UA167" s="2"/>
      <c r="UB167" s="2"/>
      <c r="UC167" s="2"/>
      <c r="UD167" s="2"/>
      <c r="UE167" s="2"/>
      <c r="UF167" s="2"/>
      <c r="UG167" s="2"/>
      <c r="UH167" s="2"/>
      <c r="UI167" s="2"/>
      <c r="UJ167" s="2"/>
      <c r="UK167" s="2"/>
      <c r="UL167" s="2"/>
      <c r="UM167" s="2"/>
      <c r="UN167" s="2"/>
      <c r="UO167" s="2"/>
      <c r="UP167" s="2"/>
      <c r="UQ167" s="2"/>
      <c r="UR167" s="2"/>
      <c r="US167" s="2"/>
      <c r="UT167" s="2"/>
      <c r="UU167" s="2"/>
      <c r="UV167" s="2"/>
      <c r="UW167" s="2"/>
      <c r="UX167" s="2"/>
      <c r="UY167" s="2"/>
      <c r="UZ167" s="2"/>
      <c r="VA167" s="2"/>
      <c r="VB167" s="2"/>
      <c r="VC167" s="2"/>
      <c r="VD167" s="2"/>
      <c r="VE167" s="2"/>
      <c r="VF167" s="2"/>
      <c r="VG167" s="2"/>
      <c r="VH167" s="2"/>
      <c r="VI167" s="2"/>
      <c r="VJ167" s="2"/>
      <c r="VK167" s="2"/>
      <c r="VL167" s="2"/>
      <c r="VM167" s="2"/>
      <c r="VN167" s="2"/>
      <c r="VO167" s="2"/>
      <c r="VP167" s="2"/>
      <c r="VQ167" s="2"/>
      <c r="VR167" s="2"/>
      <c r="VS167" s="2"/>
      <c r="VT167" s="2"/>
      <c r="VU167" s="2"/>
      <c r="VV167" s="2"/>
      <c r="VW167" s="2"/>
      <c r="VX167" s="2"/>
      <c r="VY167" s="2"/>
      <c r="VZ167" s="2"/>
      <c r="WA167" s="2"/>
      <c r="WB167" s="2"/>
      <c r="WC167" s="2"/>
      <c r="WD167" s="2"/>
      <c r="WE167" s="2"/>
      <c r="WF167" s="2"/>
      <c r="WG167" s="2"/>
      <c r="WH167" s="2"/>
      <c r="WI167" s="2"/>
      <c r="WJ167" s="2"/>
      <c r="WK167" s="2"/>
      <c r="WL167" s="2"/>
      <c r="WM167" s="2"/>
      <c r="WN167" s="2"/>
      <c r="WO167" s="2"/>
      <c r="WP167" s="2"/>
      <c r="WQ167" s="2"/>
      <c r="WR167" s="2"/>
      <c r="WS167" s="2"/>
      <c r="WT167" s="2"/>
      <c r="WU167" s="2"/>
      <c r="WV167" s="2"/>
      <c r="WW167" s="2"/>
      <c r="WX167" s="2"/>
      <c r="WY167" s="2"/>
      <c r="WZ167" s="2"/>
      <c r="XA167" s="2"/>
      <c r="XB167" s="2"/>
      <c r="XC167" s="2"/>
      <c r="XD167" s="2"/>
      <c r="XE167" s="2"/>
      <c r="XF167" s="2"/>
      <c r="XG167" s="2"/>
      <c r="XH167" s="2"/>
      <c r="XI167" s="2"/>
      <c r="XJ167" s="2"/>
      <c r="XK167" s="2"/>
      <c r="XL167" s="2"/>
      <c r="XM167" s="2"/>
      <c r="XN167" s="2"/>
      <c r="XO167" s="2"/>
      <c r="XP167" s="2"/>
      <c r="XQ167" s="2"/>
      <c r="XR167" s="2"/>
      <c r="XS167" s="2"/>
      <c r="XT167" s="2"/>
      <c r="XU167" s="2"/>
      <c r="XV167" s="2"/>
      <c r="XW167" s="2"/>
      <c r="XX167" s="2"/>
      <c r="XY167" s="2"/>
      <c r="XZ167" s="2"/>
      <c r="YA167" s="2"/>
      <c r="YB167" s="2"/>
      <c r="YC167" s="2"/>
      <c r="YD167" s="2"/>
      <c r="YE167" s="2"/>
      <c r="YF167" s="2"/>
      <c r="YG167" s="2"/>
      <c r="YH167" s="2"/>
      <c r="YI167" s="2"/>
      <c r="YJ167" s="2"/>
      <c r="YK167" s="2"/>
      <c r="YL167" s="2"/>
      <c r="YM167" s="2"/>
      <c r="YN167" s="2"/>
      <c r="YO167" s="2"/>
      <c r="YP167" s="2"/>
      <c r="YQ167" s="2"/>
      <c r="YR167" s="2"/>
      <c r="YS167" s="2"/>
      <c r="YT167" s="2"/>
      <c r="YU167" s="2"/>
      <c r="YV167" s="2"/>
      <c r="YW167" s="2"/>
      <c r="YX167" s="2"/>
      <c r="YY167" s="2"/>
      <c r="YZ167" s="2"/>
      <c r="ZA167" s="2"/>
      <c r="ZB167" s="2"/>
      <c r="ZC167" s="2"/>
      <c r="ZD167" s="2"/>
      <c r="ZE167" s="2"/>
      <c r="ZF167" s="2"/>
      <c r="ZG167" s="2"/>
      <c r="ZH167" s="2"/>
      <c r="ZI167" s="2"/>
      <c r="ZJ167" s="2"/>
      <c r="ZK167" s="2"/>
      <c r="ZL167" s="2"/>
      <c r="ZM167" s="2"/>
      <c r="ZN167" s="2"/>
      <c r="ZO167" s="2"/>
      <c r="ZP167" s="2"/>
      <c r="ZQ167" s="2"/>
      <c r="ZR167" s="2"/>
      <c r="ZS167" s="2"/>
      <c r="ZT167" s="2"/>
      <c r="ZU167" s="2"/>
      <c r="ZV167" s="2"/>
      <c r="ZW167" s="2"/>
      <c r="ZX167" s="2"/>
      <c r="ZY167" s="2"/>
      <c r="ZZ167" s="2"/>
      <c r="AAA167" s="2"/>
      <c r="AAB167" s="2"/>
      <c r="AAC167" s="2"/>
      <c r="AAD167" s="2"/>
      <c r="AAE167" s="2"/>
      <c r="AAF167" s="2"/>
      <c r="AAG167" s="2"/>
      <c r="AAH167" s="2"/>
      <c r="AAI167" s="2"/>
      <c r="AAJ167" s="2"/>
      <c r="AAK167" s="2"/>
      <c r="AAL167" s="2"/>
      <c r="AAM167" s="2"/>
      <c r="AAN167" s="2"/>
      <c r="AAO167" s="2"/>
      <c r="AAP167" s="2"/>
      <c r="AAQ167" s="2"/>
      <c r="AAR167" s="2"/>
      <c r="AAS167" s="2"/>
      <c r="AAT167" s="2"/>
      <c r="AAU167" s="2"/>
      <c r="AAV167" s="2"/>
      <c r="AAW167" s="2"/>
      <c r="AAX167" s="2"/>
      <c r="AAY167" s="2"/>
      <c r="AAZ167" s="2"/>
      <c r="ABA167" s="2"/>
      <c r="ABB167" s="2"/>
      <c r="ABC167" s="2"/>
      <c r="ABD167" s="2"/>
      <c r="ABE167" s="2"/>
      <c r="ABF167" s="2"/>
      <c r="ABG167" s="2"/>
      <c r="ABH167" s="2"/>
      <c r="ABI167" s="2"/>
      <c r="ABJ167" s="2"/>
      <c r="ABK167" s="2"/>
      <c r="ABL167" s="2"/>
      <c r="ABM167" s="2"/>
      <c r="ABN167" s="2"/>
      <c r="ABO167" s="2"/>
      <c r="ABP167" s="2"/>
      <c r="ABQ167" s="2"/>
      <c r="ABR167" s="2"/>
      <c r="ABS167" s="2"/>
      <c r="ABT167" s="2"/>
      <c r="ABU167" s="2"/>
      <c r="ABV167" s="2"/>
      <c r="ABW167" s="2"/>
      <c r="ABX167" s="2"/>
      <c r="ABY167" s="2"/>
      <c r="ABZ167" s="2"/>
      <c r="ACA167" s="2"/>
      <c r="ACB167" s="2"/>
      <c r="ACC167" s="2"/>
      <c r="ACD167" s="2"/>
      <c r="ACE167" s="2"/>
      <c r="ACF167" s="2"/>
      <c r="ACG167" s="2"/>
      <c r="ACH167" s="2"/>
      <c r="ACI167" s="2"/>
      <c r="ACJ167" s="2"/>
      <c r="ACK167" s="2"/>
      <c r="ACL167" s="2"/>
      <c r="ACM167" s="2"/>
      <c r="ACN167" s="2"/>
      <c r="ACO167" s="2"/>
      <c r="ACP167" s="2"/>
      <c r="ACQ167" s="2"/>
      <c r="ACR167" s="2"/>
      <c r="ACS167" s="2"/>
      <c r="ACT167" s="2"/>
      <c r="ACU167" s="2"/>
      <c r="ACV167" s="2"/>
      <c r="ACW167" s="2"/>
      <c r="ACX167" s="2"/>
      <c r="ACY167" s="2"/>
      <c r="ACZ167" s="2"/>
      <c r="ADA167" s="2"/>
      <c r="ADB167" s="2"/>
      <c r="ADC167" s="2"/>
      <c r="ADD167" s="2"/>
      <c r="ADE167" s="2"/>
      <c r="ADF167" s="2"/>
      <c r="ADG167" s="2"/>
      <c r="ADH167" s="2"/>
      <c r="ADI167" s="2"/>
      <c r="ADJ167" s="2"/>
      <c r="ADK167" s="2"/>
      <c r="ADL167" s="2"/>
      <c r="ADM167" s="2"/>
      <c r="ADN167" s="2"/>
      <c r="ADO167" s="2"/>
      <c r="ADP167" s="2"/>
      <c r="ADQ167" s="2"/>
      <c r="ADR167" s="2"/>
      <c r="ADS167" s="2"/>
      <c r="ADT167" s="2"/>
      <c r="ADU167" s="2"/>
      <c r="ADV167" s="2"/>
      <c r="ADW167" s="2"/>
      <c r="ADX167" s="2"/>
      <c r="ADY167" s="2"/>
      <c r="ADZ167" s="2"/>
      <c r="AEA167" s="2"/>
      <c r="AEB167" s="2"/>
      <c r="AEC167" s="2"/>
      <c r="AED167" s="2"/>
      <c r="AEE167" s="2"/>
      <c r="AEF167" s="2"/>
      <c r="AEG167" s="2"/>
      <c r="AEH167" s="2"/>
      <c r="AEI167" s="2"/>
      <c r="AEJ167" s="2"/>
      <c r="AEK167" s="2"/>
      <c r="AEL167" s="2"/>
      <c r="AEM167" s="2"/>
      <c r="AEN167" s="2"/>
      <c r="AEO167" s="2"/>
      <c r="AEP167" s="2"/>
      <c r="AEQ167" s="2"/>
      <c r="AER167" s="2"/>
      <c r="AES167" s="2"/>
      <c r="AET167" s="2"/>
      <c r="AEU167" s="2"/>
      <c r="AEV167" s="2"/>
      <c r="AEW167" s="2"/>
      <c r="AEX167" s="2"/>
      <c r="AEY167" s="2"/>
      <c r="AEZ167" s="2"/>
      <c r="AFA167" s="2"/>
      <c r="AFB167" s="2"/>
      <c r="AFC167" s="2"/>
      <c r="AFD167" s="2"/>
      <c r="AFE167" s="2"/>
      <c r="AFF167" s="2"/>
      <c r="AFG167" s="2"/>
      <c r="AFH167" s="2"/>
      <c r="AFI167" s="2"/>
      <c r="AFJ167" s="2"/>
      <c r="AFK167" s="2"/>
      <c r="AFL167" s="2"/>
      <c r="AFM167" s="2"/>
      <c r="AFN167" s="2"/>
      <c r="AFO167" s="2"/>
      <c r="AFP167" s="2"/>
      <c r="AFQ167" s="2"/>
      <c r="AFR167" s="2"/>
      <c r="AFS167" s="2"/>
      <c r="AFT167" s="2"/>
      <c r="AFU167" s="2"/>
      <c r="AFV167" s="2"/>
      <c r="AFW167" s="2"/>
      <c r="AFX167" s="2"/>
      <c r="AFY167" s="2"/>
      <c r="AFZ167" s="2"/>
      <c r="AGA167" s="2"/>
      <c r="AGB167" s="2"/>
      <c r="AGC167" s="2"/>
      <c r="AGD167" s="2"/>
      <c r="AGE167" s="2"/>
      <c r="AGF167" s="2"/>
      <c r="AGG167" s="2"/>
      <c r="AGH167" s="2"/>
      <c r="AGI167" s="2"/>
      <c r="AGJ167" s="2"/>
      <c r="AGK167" s="2"/>
      <c r="AGL167" s="2"/>
      <c r="AGM167" s="2"/>
      <c r="AGN167" s="2"/>
      <c r="AGO167" s="2"/>
      <c r="AGP167" s="2"/>
      <c r="AGQ167" s="2"/>
      <c r="AGR167" s="2"/>
      <c r="AGS167" s="2"/>
      <c r="AGT167" s="2"/>
      <c r="AGU167" s="2"/>
      <c r="AGV167" s="2"/>
      <c r="AGW167" s="2"/>
      <c r="AGX167" s="2"/>
      <c r="AGY167" s="2"/>
      <c r="AGZ167" s="2"/>
      <c r="AHA167" s="2"/>
      <c r="AHB167" s="2"/>
      <c r="AHC167" s="2"/>
      <c r="AHD167" s="2"/>
      <c r="AHE167" s="2"/>
      <c r="AHF167" s="2"/>
      <c r="AHG167" s="2"/>
      <c r="AHH167" s="2"/>
      <c r="AHI167" s="2"/>
      <c r="AHJ167" s="2"/>
      <c r="AHK167" s="2"/>
      <c r="AHL167" s="2"/>
      <c r="AHM167" s="2"/>
      <c r="AHN167" s="2"/>
      <c r="AHO167" s="2"/>
      <c r="AHP167" s="2"/>
      <c r="AHQ167" s="2"/>
      <c r="AHR167" s="2"/>
      <c r="AHS167" s="2"/>
      <c r="AHT167" s="2"/>
      <c r="AHU167" s="2"/>
      <c r="AHV167" s="2"/>
      <c r="AHW167" s="2"/>
      <c r="AHX167" s="2"/>
      <c r="AHY167" s="2"/>
      <c r="AHZ167" s="2"/>
      <c r="AIA167" s="2"/>
      <c r="AIB167" s="2"/>
      <c r="AIC167" s="2"/>
      <c r="AID167" s="2"/>
      <c r="AIE167" s="2"/>
      <c r="AIF167" s="2"/>
      <c r="AIG167" s="2"/>
      <c r="AIH167" s="2"/>
      <c r="AII167" s="2"/>
      <c r="AIJ167" s="2"/>
      <c r="AIK167" s="2"/>
      <c r="AIL167" s="2"/>
      <c r="AIM167" s="2"/>
      <c r="AIN167" s="2"/>
      <c r="AIO167" s="2"/>
      <c r="AIP167" s="2"/>
      <c r="AIQ167" s="2"/>
      <c r="AIR167" s="2"/>
      <c r="AIS167" s="2"/>
      <c r="AIT167" s="2"/>
      <c r="AIU167" s="2"/>
      <c r="AIV167" s="2"/>
      <c r="AIW167" s="2"/>
      <c r="AIX167" s="2"/>
      <c r="AIY167" s="2"/>
      <c r="AIZ167" s="2"/>
      <c r="AJA167" s="2"/>
      <c r="AJB167" s="2"/>
      <c r="AJC167" s="2"/>
      <c r="AJD167" s="2"/>
      <c r="AJE167" s="2"/>
      <c r="AJF167" s="2"/>
      <c r="AJG167" s="2"/>
      <c r="AJH167" s="2"/>
      <c r="AJI167" s="2"/>
      <c r="AJJ167" s="2"/>
      <c r="AJK167" s="2"/>
      <c r="AJL167" s="2"/>
      <c r="AJM167" s="2"/>
      <c r="AJN167" s="2"/>
      <c r="AJO167" s="2"/>
      <c r="AJP167" s="2"/>
      <c r="AJQ167" s="2"/>
      <c r="AJR167" s="2"/>
      <c r="AJS167" s="2"/>
      <c r="AJT167" s="2"/>
      <c r="AJU167" s="2"/>
      <c r="AJV167" s="2"/>
      <c r="AJW167" s="2"/>
      <c r="AJX167" s="2"/>
      <c r="AJY167" s="2"/>
      <c r="AJZ167" s="2"/>
      <c r="AKA167" s="2"/>
      <c r="AKB167" s="2"/>
      <c r="AKC167" s="2"/>
      <c r="AKD167" s="2"/>
      <c r="AKE167" s="2"/>
      <c r="AKF167" s="2"/>
      <c r="AKG167" s="2"/>
      <c r="AKH167" s="2"/>
      <c r="AKI167" s="2"/>
      <c r="AKJ167" s="2"/>
      <c r="AKK167" s="2"/>
      <c r="AKL167" s="2"/>
      <c r="AKM167" s="2"/>
      <c r="AKN167" s="2"/>
      <c r="AKO167" s="2"/>
      <c r="AKP167" s="2"/>
      <c r="AKQ167" s="2"/>
      <c r="AKR167" s="2"/>
      <c r="AKS167" s="2"/>
      <c r="AKT167" s="2"/>
      <c r="AKU167" s="2"/>
      <c r="AKV167" s="2"/>
      <c r="AKW167" s="2"/>
      <c r="AKX167" s="2"/>
      <c r="AKY167" s="2"/>
      <c r="AKZ167" s="2"/>
      <c r="ALA167" s="2"/>
      <c r="ALB167" s="2"/>
      <c r="ALC167" s="2"/>
      <c r="ALD167" s="2"/>
      <c r="ALE167" s="2"/>
      <c r="ALF167" s="2"/>
      <c r="ALG167" s="2"/>
      <c r="ALH167" s="2"/>
      <c r="ALI167" s="2"/>
      <c r="ALJ167" s="2"/>
      <c r="ALK167" s="2"/>
      <c r="ALL167" s="2"/>
      <c r="ALM167" s="2"/>
      <c r="ALN167" s="2"/>
      <c r="ALO167" s="2"/>
      <c r="ALP167" s="2"/>
      <c r="ALQ167" s="2"/>
      <c r="ALR167" s="2"/>
      <c r="ALS167" s="2"/>
      <c r="ALT167" s="2"/>
      <c r="ALU167" s="2"/>
      <c r="ALV167" s="2"/>
      <c r="ALW167" s="2"/>
      <c r="ALX167" s="2"/>
      <c r="ALY167" s="2"/>
      <c r="ALZ167" s="2"/>
      <c r="AMA167" s="2"/>
      <c r="AMB167" s="2"/>
      <c r="AMC167" s="2"/>
      <c r="AMD167" s="2"/>
    </row>
    <row r="168" spans="1:1018" ht="45">
      <c r="A168" s="30" t="s">
        <v>280</v>
      </c>
      <c r="B168" s="48" t="s">
        <v>298</v>
      </c>
      <c r="C168" s="367" t="s">
        <v>299</v>
      </c>
      <c r="D168" s="29" t="s">
        <v>181</v>
      </c>
      <c r="E168" s="17">
        <v>50</v>
      </c>
      <c r="F168" s="51">
        <v>250</v>
      </c>
      <c r="G168" s="53">
        <f t="shared" si="46"/>
        <v>12500</v>
      </c>
      <c r="H168" s="61">
        <v>150</v>
      </c>
      <c r="I168" s="65">
        <f t="shared" si="47"/>
        <v>7500</v>
      </c>
      <c r="J168" s="88">
        <v>300</v>
      </c>
      <c r="K168" s="84">
        <f t="shared" si="48"/>
        <v>15000</v>
      </c>
      <c r="L168" s="92">
        <v>800</v>
      </c>
      <c r="M168" s="98">
        <f t="shared" si="51"/>
        <v>40000</v>
      </c>
      <c r="N168" s="468"/>
      <c r="O168" s="421">
        <f t="shared" si="52"/>
        <v>12500</v>
      </c>
      <c r="P168" s="420">
        <f t="shared" si="49"/>
        <v>18750</v>
      </c>
      <c r="Q168" s="422">
        <f t="shared" si="50"/>
        <v>13750</v>
      </c>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c r="MT168" s="2"/>
      <c r="MU168" s="2"/>
      <c r="MV168" s="2"/>
      <c r="MW168" s="2"/>
      <c r="MX168" s="2"/>
      <c r="MY168" s="2"/>
      <c r="MZ168" s="2"/>
      <c r="NA168" s="2"/>
      <c r="NB168" s="2"/>
      <c r="NC168" s="2"/>
      <c r="ND168" s="2"/>
      <c r="NE168" s="2"/>
      <c r="NF168" s="2"/>
      <c r="NG168" s="2"/>
      <c r="NH168" s="2"/>
      <c r="NI168" s="2"/>
      <c r="NJ168" s="2"/>
      <c r="NK168" s="2"/>
      <c r="NL168" s="2"/>
      <c r="NM168" s="2"/>
      <c r="NN168" s="2"/>
      <c r="NO168" s="2"/>
      <c r="NP168" s="2"/>
      <c r="NQ168" s="2"/>
      <c r="NR168" s="2"/>
      <c r="NS168" s="2"/>
      <c r="NT168" s="2"/>
      <c r="NU168" s="2"/>
      <c r="NV168" s="2"/>
      <c r="NW168" s="2"/>
      <c r="NX168" s="2"/>
      <c r="NY168" s="2"/>
      <c r="NZ168" s="2"/>
      <c r="OA168" s="2"/>
      <c r="OB168" s="2"/>
      <c r="OC168" s="2"/>
      <c r="OD168" s="2"/>
      <c r="OE168" s="2"/>
      <c r="OF168" s="2"/>
      <c r="OG168" s="2"/>
      <c r="OH168" s="2"/>
      <c r="OI168" s="2"/>
      <c r="OJ168" s="2"/>
      <c r="OK168" s="2"/>
      <c r="OL168" s="2"/>
      <c r="OM168" s="2"/>
      <c r="ON168" s="2"/>
      <c r="OO168" s="2"/>
      <c r="OP168" s="2"/>
      <c r="OQ168" s="2"/>
      <c r="OR168" s="2"/>
      <c r="OS168" s="2"/>
      <c r="OT168" s="2"/>
      <c r="OU168" s="2"/>
      <c r="OV168" s="2"/>
      <c r="OW168" s="2"/>
      <c r="OX168" s="2"/>
      <c r="OY168" s="2"/>
      <c r="OZ168" s="2"/>
      <c r="PA168" s="2"/>
      <c r="PB168" s="2"/>
      <c r="PC168" s="2"/>
      <c r="PD168" s="2"/>
      <c r="PE168" s="2"/>
      <c r="PF168" s="2"/>
      <c r="PG168" s="2"/>
      <c r="PH168" s="2"/>
      <c r="PI168" s="2"/>
      <c r="PJ168" s="2"/>
      <c r="PK168" s="2"/>
      <c r="PL168" s="2"/>
      <c r="PM168" s="2"/>
      <c r="PN168" s="2"/>
      <c r="PO168" s="2"/>
      <c r="PP168" s="2"/>
      <c r="PQ168" s="2"/>
      <c r="PR168" s="2"/>
      <c r="PS168" s="2"/>
      <c r="PT168" s="2"/>
      <c r="PU168" s="2"/>
      <c r="PV168" s="2"/>
      <c r="PW168" s="2"/>
      <c r="PX168" s="2"/>
      <c r="PY168" s="2"/>
      <c r="PZ168" s="2"/>
      <c r="QA168" s="2"/>
      <c r="QB168" s="2"/>
      <c r="QC168" s="2"/>
      <c r="QD168" s="2"/>
      <c r="QE168" s="2"/>
      <c r="QF168" s="2"/>
      <c r="QG168" s="2"/>
      <c r="QH168" s="2"/>
      <c r="QI168" s="2"/>
      <c r="QJ168" s="2"/>
      <c r="QK168" s="2"/>
      <c r="QL168" s="2"/>
      <c r="QM168" s="2"/>
      <c r="QN168" s="2"/>
      <c r="QO168" s="2"/>
      <c r="QP168" s="2"/>
      <c r="QQ168" s="2"/>
      <c r="QR168" s="2"/>
      <c r="QS168" s="2"/>
      <c r="QT168" s="2"/>
      <c r="QU168" s="2"/>
      <c r="QV168" s="2"/>
      <c r="QW168" s="2"/>
      <c r="QX168" s="2"/>
      <c r="QY168" s="2"/>
      <c r="QZ168" s="2"/>
      <c r="RA168" s="2"/>
      <c r="RB168" s="2"/>
      <c r="RC168" s="2"/>
      <c r="RD168" s="2"/>
      <c r="RE168" s="2"/>
      <c r="RF168" s="2"/>
      <c r="RG168" s="2"/>
      <c r="RH168" s="2"/>
      <c r="RI168" s="2"/>
      <c r="RJ168" s="2"/>
      <c r="RK168" s="2"/>
      <c r="RL168" s="2"/>
      <c r="RM168" s="2"/>
      <c r="RN168" s="2"/>
      <c r="RO168" s="2"/>
      <c r="RP168" s="2"/>
      <c r="RQ168" s="2"/>
      <c r="RR168" s="2"/>
      <c r="RS168" s="2"/>
      <c r="RT168" s="2"/>
      <c r="RU168" s="2"/>
      <c r="RV168" s="2"/>
      <c r="RW168" s="2"/>
      <c r="RX168" s="2"/>
      <c r="RY168" s="2"/>
      <c r="RZ168" s="2"/>
      <c r="SA168" s="2"/>
      <c r="SB168" s="2"/>
      <c r="SC168" s="2"/>
      <c r="SD168" s="2"/>
      <c r="SE168" s="2"/>
      <c r="SF168" s="2"/>
      <c r="SG168" s="2"/>
      <c r="SH168" s="2"/>
      <c r="SI168" s="2"/>
      <c r="SJ168" s="2"/>
      <c r="SK168" s="2"/>
      <c r="SL168" s="2"/>
      <c r="SM168" s="2"/>
      <c r="SN168" s="2"/>
      <c r="SO168" s="2"/>
      <c r="SP168" s="2"/>
      <c r="SQ168" s="2"/>
      <c r="SR168" s="2"/>
      <c r="SS168" s="2"/>
      <c r="ST168" s="2"/>
      <c r="SU168" s="2"/>
      <c r="SV168" s="2"/>
      <c r="SW168" s="2"/>
      <c r="SX168" s="2"/>
      <c r="SY168" s="2"/>
      <c r="SZ168" s="2"/>
      <c r="TA168" s="2"/>
      <c r="TB168" s="2"/>
      <c r="TC168" s="2"/>
      <c r="TD168" s="2"/>
      <c r="TE168" s="2"/>
      <c r="TF168" s="2"/>
      <c r="TG168" s="2"/>
      <c r="TH168" s="2"/>
      <c r="TI168" s="2"/>
      <c r="TJ168" s="2"/>
      <c r="TK168" s="2"/>
      <c r="TL168" s="2"/>
      <c r="TM168" s="2"/>
      <c r="TN168" s="2"/>
      <c r="TO168" s="2"/>
      <c r="TP168" s="2"/>
      <c r="TQ168" s="2"/>
      <c r="TR168" s="2"/>
      <c r="TS168" s="2"/>
      <c r="TT168" s="2"/>
      <c r="TU168" s="2"/>
      <c r="TV168" s="2"/>
      <c r="TW168" s="2"/>
      <c r="TX168" s="2"/>
      <c r="TY168" s="2"/>
      <c r="TZ168" s="2"/>
      <c r="UA168" s="2"/>
      <c r="UB168" s="2"/>
      <c r="UC168" s="2"/>
      <c r="UD168" s="2"/>
      <c r="UE168" s="2"/>
      <c r="UF168" s="2"/>
      <c r="UG168" s="2"/>
      <c r="UH168" s="2"/>
      <c r="UI168" s="2"/>
      <c r="UJ168" s="2"/>
      <c r="UK168" s="2"/>
      <c r="UL168" s="2"/>
      <c r="UM168" s="2"/>
      <c r="UN168" s="2"/>
      <c r="UO168" s="2"/>
      <c r="UP168" s="2"/>
      <c r="UQ168" s="2"/>
      <c r="UR168" s="2"/>
      <c r="US168" s="2"/>
      <c r="UT168" s="2"/>
      <c r="UU168" s="2"/>
      <c r="UV168" s="2"/>
      <c r="UW168" s="2"/>
      <c r="UX168" s="2"/>
      <c r="UY168" s="2"/>
      <c r="UZ168" s="2"/>
      <c r="VA168" s="2"/>
      <c r="VB168" s="2"/>
      <c r="VC168" s="2"/>
      <c r="VD168" s="2"/>
      <c r="VE168" s="2"/>
      <c r="VF168" s="2"/>
      <c r="VG168" s="2"/>
      <c r="VH168" s="2"/>
      <c r="VI168" s="2"/>
      <c r="VJ168" s="2"/>
      <c r="VK168" s="2"/>
      <c r="VL168" s="2"/>
      <c r="VM168" s="2"/>
      <c r="VN168" s="2"/>
      <c r="VO168" s="2"/>
      <c r="VP168" s="2"/>
      <c r="VQ168" s="2"/>
      <c r="VR168" s="2"/>
      <c r="VS168" s="2"/>
      <c r="VT168" s="2"/>
      <c r="VU168" s="2"/>
      <c r="VV168" s="2"/>
      <c r="VW168" s="2"/>
      <c r="VX168" s="2"/>
      <c r="VY168" s="2"/>
      <c r="VZ168" s="2"/>
      <c r="WA168" s="2"/>
      <c r="WB168" s="2"/>
      <c r="WC168" s="2"/>
      <c r="WD168" s="2"/>
      <c r="WE168" s="2"/>
      <c r="WF168" s="2"/>
      <c r="WG168" s="2"/>
      <c r="WH168" s="2"/>
      <c r="WI168" s="2"/>
      <c r="WJ168" s="2"/>
      <c r="WK168" s="2"/>
      <c r="WL168" s="2"/>
      <c r="WM168" s="2"/>
      <c r="WN168" s="2"/>
      <c r="WO168" s="2"/>
      <c r="WP168" s="2"/>
      <c r="WQ168" s="2"/>
      <c r="WR168" s="2"/>
      <c r="WS168" s="2"/>
      <c r="WT168" s="2"/>
      <c r="WU168" s="2"/>
      <c r="WV168" s="2"/>
      <c r="WW168" s="2"/>
      <c r="WX168" s="2"/>
      <c r="WY168" s="2"/>
      <c r="WZ168" s="2"/>
      <c r="XA168" s="2"/>
      <c r="XB168" s="2"/>
      <c r="XC168" s="2"/>
      <c r="XD168" s="2"/>
      <c r="XE168" s="2"/>
      <c r="XF168" s="2"/>
      <c r="XG168" s="2"/>
      <c r="XH168" s="2"/>
      <c r="XI168" s="2"/>
      <c r="XJ168" s="2"/>
      <c r="XK168" s="2"/>
      <c r="XL168" s="2"/>
      <c r="XM168" s="2"/>
      <c r="XN168" s="2"/>
      <c r="XO168" s="2"/>
      <c r="XP168" s="2"/>
      <c r="XQ168" s="2"/>
      <c r="XR168" s="2"/>
      <c r="XS168" s="2"/>
      <c r="XT168" s="2"/>
      <c r="XU168" s="2"/>
      <c r="XV168" s="2"/>
      <c r="XW168" s="2"/>
      <c r="XX168" s="2"/>
      <c r="XY168" s="2"/>
      <c r="XZ168" s="2"/>
      <c r="YA168" s="2"/>
      <c r="YB168" s="2"/>
      <c r="YC168" s="2"/>
      <c r="YD168" s="2"/>
      <c r="YE168" s="2"/>
      <c r="YF168" s="2"/>
      <c r="YG168" s="2"/>
      <c r="YH168" s="2"/>
      <c r="YI168" s="2"/>
      <c r="YJ168" s="2"/>
      <c r="YK168" s="2"/>
      <c r="YL168" s="2"/>
      <c r="YM168" s="2"/>
      <c r="YN168" s="2"/>
      <c r="YO168" s="2"/>
      <c r="YP168" s="2"/>
      <c r="YQ168" s="2"/>
      <c r="YR168" s="2"/>
      <c r="YS168" s="2"/>
      <c r="YT168" s="2"/>
      <c r="YU168" s="2"/>
      <c r="YV168" s="2"/>
      <c r="YW168" s="2"/>
      <c r="YX168" s="2"/>
      <c r="YY168" s="2"/>
      <c r="YZ168" s="2"/>
      <c r="ZA168" s="2"/>
      <c r="ZB168" s="2"/>
      <c r="ZC168" s="2"/>
      <c r="ZD168" s="2"/>
      <c r="ZE168" s="2"/>
      <c r="ZF168" s="2"/>
      <c r="ZG168" s="2"/>
      <c r="ZH168" s="2"/>
      <c r="ZI168" s="2"/>
      <c r="ZJ168" s="2"/>
      <c r="ZK168" s="2"/>
      <c r="ZL168" s="2"/>
      <c r="ZM168" s="2"/>
      <c r="ZN168" s="2"/>
      <c r="ZO168" s="2"/>
      <c r="ZP168" s="2"/>
      <c r="ZQ168" s="2"/>
      <c r="ZR168" s="2"/>
      <c r="ZS168" s="2"/>
      <c r="ZT168" s="2"/>
      <c r="ZU168" s="2"/>
      <c r="ZV168" s="2"/>
      <c r="ZW168" s="2"/>
      <c r="ZX168" s="2"/>
      <c r="ZY168" s="2"/>
      <c r="ZZ168" s="2"/>
      <c r="AAA168" s="2"/>
      <c r="AAB168" s="2"/>
      <c r="AAC168" s="2"/>
      <c r="AAD168" s="2"/>
      <c r="AAE168" s="2"/>
      <c r="AAF168" s="2"/>
      <c r="AAG168" s="2"/>
      <c r="AAH168" s="2"/>
      <c r="AAI168" s="2"/>
      <c r="AAJ168" s="2"/>
      <c r="AAK168" s="2"/>
      <c r="AAL168" s="2"/>
      <c r="AAM168" s="2"/>
      <c r="AAN168" s="2"/>
      <c r="AAO168" s="2"/>
      <c r="AAP168" s="2"/>
      <c r="AAQ168" s="2"/>
      <c r="AAR168" s="2"/>
      <c r="AAS168" s="2"/>
      <c r="AAT168" s="2"/>
      <c r="AAU168" s="2"/>
      <c r="AAV168" s="2"/>
      <c r="AAW168" s="2"/>
      <c r="AAX168" s="2"/>
      <c r="AAY168" s="2"/>
      <c r="AAZ168" s="2"/>
      <c r="ABA168" s="2"/>
      <c r="ABB168" s="2"/>
      <c r="ABC168" s="2"/>
      <c r="ABD168" s="2"/>
      <c r="ABE168" s="2"/>
      <c r="ABF168" s="2"/>
      <c r="ABG168" s="2"/>
      <c r="ABH168" s="2"/>
      <c r="ABI168" s="2"/>
      <c r="ABJ168" s="2"/>
      <c r="ABK168" s="2"/>
      <c r="ABL168" s="2"/>
      <c r="ABM168" s="2"/>
      <c r="ABN168" s="2"/>
      <c r="ABO168" s="2"/>
      <c r="ABP168" s="2"/>
      <c r="ABQ168" s="2"/>
      <c r="ABR168" s="2"/>
      <c r="ABS168" s="2"/>
      <c r="ABT168" s="2"/>
      <c r="ABU168" s="2"/>
      <c r="ABV168" s="2"/>
      <c r="ABW168" s="2"/>
      <c r="ABX168" s="2"/>
      <c r="ABY168" s="2"/>
      <c r="ABZ168" s="2"/>
      <c r="ACA168" s="2"/>
      <c r="ACB168" s="2"/>
      <c r="ACC168" s="2"/>
      <c r="ACD168" s="2"/>
      <c r="ACE168" s="2"/>
      <c r="ACF168" s="2"/>
      <c r="ACG168" s="2"/>
      <c r="ACH168" s="2"/>
      <c r="ACI168" s="2"/>
      <c r="ACJ168" s="2"/>
      <c r="ACK168" s="2"/>
      <c r="ACL168" s="2"/>
      <c r="ACM168" s="2"/>
      <c r="ACN168" s="2"/>
      <c r="ACO168" s="2"/>
      <c r="ACP168" s="2"/>
      <c r="ACQ168" s="2"/>
      <c r="ACR168" s="2"/>
      <c r="ACS168" s="2"/>
      <c r="ACT168" s="2"/>
      <c r="ACU168" s="2"/>
      <c r="ACV168" s="2"/>
      <c r="ACW168" s="2"/>
      <c r="ACX168" s="2"/>
      <c r="ACY168" s="2"/>
      <c r="ACZ168" s="2"/>
      <c r="ADA168" s="2"/>
      <c r="ADB168" s="2"/>
      <c r="ADC168" s="2"/>
      <c r="ADD168" s="2"/>
      <c r="ADE168" s="2"/>
      <c r="ADF168" s="2"/>
      <c r="ADG168" s="2"/>
      <c r="ADH168" s="2"/>
      <c r="ADI168" s="2"/>
      <c r="ADJ168" s="2"/>
      <c r="ADK168" s="2"/>
      <c r="ADL168" s="2"/>
      <c r="ADM168" s="2"/>
      <c r="ADN168" s="2"/>
      <c r="ADO168" s="2"/>
      <c r="ADP168" s="2"/>
      <c r="ADQ168" s="2"/>
      <c r="ADR168" s="2"/>
      <c r="ADS168" s="2"/>
      <c r="ADT168" s="2"/>
      <c r="ADU168" s="2"/>
      <c r="ADV168" s="2"/>
      <c r="ADW168" s="2"/>
      <c r="ADX168" s="2"/>
      <c r="ADY168" s="2"/>
      <c r="ADZ168" s="2"/>
      <c r="AEA168" s="2"/>
      <c r="AEB168" s="2"/>
      <c r="AEC168" s="2"/>
      <c r="AED168" s="2"/>
      <c r="AEE168" s="2"/>
      <c r="AEF168" s="2"/>
      <c r="AEG168" s="2"/>
      <c r="AEH168" s="2"/>
      <c r="AEI168" s="2"/>
      <c r="AEJ168" s="2"/>
      <c r="AEK168" s="2"/>
      <c r="AEL168" s="2"/>
      <c r="AEM168" s="2"/>
      <c r="AEN168" s="2"/>
      <c r="AEO168" s="2"/>
      <c r="AEP168" s="2"/>
      <c r="AEQ168" s="2"/>
      <c r="AER168" s="2"/>
      <c r="AES168" s="2"/>
      <c r="AET168" s="2"/>
      <c r="AEU168" s="2"/>
      <c r="AEV168" s="2"/>
      <c r="AEW168" s="2"/>
      <c r="AEX168" s="2"/>
      <c r="AEY168" s="2"/>
      <c r="AEZ168" s="2"/>
      <c r="AFA168" s="2"/>
      <c r="AFB168" s="2"/>
      <c r="AFC168" s="2"/>
      <c r="AFD168" s="2"/>
      <c r="AFE168" s="2"/>
      <c r="AFF168" s="2"/>
      <c r="AFG168" s="2"/>
      <c r="AFH168" s="2"/>
      <c r="AFI168" s="2"/>
      <c r="AFJ168" s="2"/>
      <c r="AFK168" s="2"/>
      <c r="AFL168" s="2"/>
      <c r="AFM168" s="2"/>
      <c r="AFN168" s="2"/>
      <c r="AFO168" s="2"/>
      <c r="AFP168" s="2"/>
      <c r="AFQ168" s="2"/>
      <c r="AFR168" s="2"/>
      <c r="AFS168" s="2"/>
      <c r="AFT168" s="2"/>
      <c r="AFU168" s="2"/>
      <c r="AFV168" s="2"/>
      <c r="AFW168" s="2"/>
      <c r="AFX168" s="2"/>
      <c r="AFY168" s="2"/>
      <c r="AFZ168" s="2"/>
      <c r="AGA168" s="2"/>
      <c r="AGB168" s="2"/>
      <c r="AGC168" s="2"/>
      <c r="AGD168" s="2"/>
      <c r="AGE168" s="2"/>
      <c r="AGF168" s="2"/>
      <c r="AGG168" s="2"/>
      <c r="AGH168" s="2"/>
      <c r="AGI168" s="2"/>
      <c r="AGJ168" s="2"/>
      <c r="AGK168" s="2"/>
      <c r="AGL168" s="2"/>
      <c r="AGM168" s="2"/>
      <c r="AGN168" s="2"/>
      <c r="AGO168" s="2"/>
      <c r="AGP168" s="2"/>
      <c r="AGQ168" s="2"/>
      <c r="AGR168" s="2"/>
      <c r="AGS168" s="2"/>
      <c r="AGT168" s="2"/>
      <c r="AGU168" s="2"/>
      <c r="AGV168" s="2"/>
      <c r="AGW168" s="2"/>
      <c r="AGX168" s="2"/>
      <c r="AGY168" s="2"/>
      <c r="AGZ168" s="2"/>
      <c r="AHA168" s="2"/>
      <c r="AHB168" s="2"/>
      <c r="AHC168" s="2"/>
      <c r="AHD168" s="2"/>
      <c r="AHE168" s="2"/>
      <c r="AHF168" s="2"/>
      <c r="AHG168" s="2"/>
      <c r="AHH168" s="2"/>
      <c r="AHI168" s="2"/>
      <c r="AHJ168" s="2"/>
      <c r="AHK168" s="2"/>
      <c r="AHL168" s="2"/>
      <c r="AHM168" s="2"/>
      <c r="AHN168" s="2"/>
      <c r="AHO168" s="2"/>
      <c r="AHP168" s="2"/>
      <c r="AHQ168" s="2"/>
      <c r="AHR168" s="2"/>
      <c r="AHS168" s="2"/>
      <c r="AHT168" s="2"/>
      <c r="AHU168" s="2"/>
      <c r="AHV168" s="2"/>
      <c r="AHW168" s="2"/>
      <c r="AHX168" s="2"/>
      <c r="AHY168" s="2"/>
      <c r="AHZ168" s="2"/>
      <c r="AIA168" s="2"/>
      <c r="AIB168" s="2"/>
      <c r="AIC168" s="2"/>
      <c r="AID168" s="2"/>
      <c r="AIE168" s="2"/>
      <c r="AIF168" s="2"/>
      <c r="AIG168" s="2"/>
      <c r="AIH168" s="2"/>
      <c r="AII168" s="2"/>
      <c r="AIJ168" s="2"/>
      <c r="AIK168" s="2"/>
      <c r="AIL168" s="2"/>
      <c r="AIM168" s="2"/>
      <c r="AIN168" s="2"/>
      <c r="AIO168" s="2"/>
      <c r="AIP168" s="2"/>
      <c r="AIQ168" s="2"/>
      <c r="AIR168" s="2"/>
      <c r="AIS168" s="2"/>
      <c r="AIT168" s="2"/>
      <c r="AIU168" s="2"/>
      <c r="AIV168" s="2"/>
      <c r="AIW168" s="2"/>
      <c r="AIX168" s="2"/>
      <c r="AIY168" s="2"/>
      <c r="AIZ168" s="2"/>
      <c r="AJA168" s="2"/>
      <c r="AJB168" s="2"/>
      <c r="AJC168" s="2"/>
      <c r="AJD168" s="2"/>
      <c r="AJE168" s="2"/>
      <c r="AJF168" s="2"/>
      <c r="AJG168" s="2"/>
      <c r="AJH168" s="2"/>
      <c r="AJI168" s="2"/>
      <c r="AJJ168" s="2"/>
      <c r="AJK168" s="2"/>
      <c r="AJL168" s="2"/>
      <c r="AJM168" s="2"/>
      <c r="AJN168" s="2"/>
      <c r="AJO168" s="2"/>
      <c r="AJP168" s="2"/>
      <c r="AJQ168" s="2"/>
      <c r="AJR168" s="2"/>
      <c r="AJS168" s="2"/>
      <c r="AJT168" s="2"/>
      <c r="AJU168" s="2"/>
      <c r="AJV168" s="2"/>
      <c r="AJW168" s="2"/>
      <c r="AJX168" s="2"/>
      <c r="AJY168" s="2"/>
      <c r="AJZ168" s="2"/>
      <c r="AKA168" s="2"/>
      <c r="AKB168" s="2"/>
      <c r="AKC168" s="2"/>
      <c r="AKD168" s="2"/>
      <c r="AKE168" s="2"/>
      <c r="AKF168" s="2"/>
      <c r="AKG168" s="2"/>
      <c r="AKH168" s="2"/>
      <c r="AKI168" s="2"/>
      <c r="AKJ168" s="2"/>
      <c r="AKK168" s="2"/>
      <c r="AKL168" s="2"/>
      <c r="AKM168" s="2"/>
      <c r="AKN168" s="2"/>
      <c r="AKO168" s="2"/>
      <c r="AKP168" s="2"/>
      <c r="AKQ168" s="2"/>
      <c r="AKR168" s="2"/>
      <c r="AKS168" s="2"/>
      <c r="AKT168" s="2"/>
      <c r="AKU168" s="2"/>
      <c r="AKV168" s="2"/>
      <c r="AKW168" s="2"/>
      <c r="AKX168" s="2"/>
      <c r="AKY168" s="2"/>
      <c r="AKZ168" s="2"/>
      <c r="ALA168" s="2"/>
      <c r="ALB168" s="2"/>
      <c r="ALC168" s="2"/>
      <c r="ALD168" s="2"/>
      <c r="ALE168" s="2"/>
      <c r="ALF168" s="2"/>
      <c r="ALG168" s="2"/>
      <c r="ALH168" s="2"/>
      <c r="ALI168" s="2"/>
      <c r="ALJ168" s="2"/>
      <c r="ALK168" s="2"/>
      <c r="ALL168" s="2"/>
      <c r="ALM168" s="2"/>
      <c r="ALN168" s="2"/>
      <c r="ALO168" s="2"/>
      <c r="ALP168" s="2"/>
      <c r="ALQ168" s="2"/>
      <c r="ALR168" s="2"/>
      <c r="ALS168" s="2"/>
      <c r="ALT168" s="2"/>
      <c r="ALU168" s="2"/>
      <c r="ALV168" s="2"/>
      <c r="ALW168" s="2"/>
      <c r="ALX168" s="2"/>
      <c r="ALY168" s="2"/>
      <c r="ALZ168" s="2"/>
      <c r="AMA168" s="2"/>
      <c r="AMB168" s="2"/>
      <c r="AMC168" s="2"/>
      <c r="AMD168" s="2"/>
    </row>
    <row r="169" spans="1:1018" ht="49.5" customHeight="1">
      <c r="A169" s="30" t="s">
        <v>283</v>
      </c>
      <c r="B169" s="47" t="s">
        <v>300</v>
      </c>
      <c r="C169" s="367" t="s">
        <v>301</v>
      </c>
      <c r="D169" s="29" t="s">
        <v>282</v>
      </c>
      <c r="E169" s="17">
        <v>45</v>
      </c>
      <c r="F169" s="51">
        <v>65</v>
      </c>
      <c r="G169" s="53">
        <f t="shared" si="46"/>
        <v>2925</v>
      </c>
      <c r="H169" s="61">
        <v>60</v>
      </c>
      <c r="I169" s="65">
        <f t="shared" si="47"/>
        <v>2700</v>
      </c>
      <c r="J169" s="88">
        <v>62</v>
      </c>
      <c r="K169" s="84">
        <f t="shared" si="48"/>
        <v>2790</v>
      </c>
      <c r="L169" s="92">
        <v>100</v>
      </c>
      <c r="M169" s="98">
        <f t="shared" si="51"/>
        <v>4500</v>
      </c>
      <c r="N169" s="468"/>
      <c r="O169" s="421">
        <f t="shared" si="52"/>
        <v>2925</v>
      </c>
      <c r="P169" s="420">
        <f t="shared" si="49"/>
        <v>3228.75</v>
      </c>
      <c r="Q169" s="422">
        <f t="shared" si="50"/>
        <v>2857.5</v>
      </c>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c r="MM169" s="2"/>
      <c r="MN169" s="2"/>
      <c r="MO169" s="2"/>
      <c r="MP169" s="2"/>
      <c r="MQ169" s="2"/>
      <c r="MR169" s="2"/>
      <c r="MS169" s="2"/>
      <c r="MT169" s="2"/>
      <c r="MU169" s="2"/>
      <c r="MV169" s="2"/>
      <c r="MW169" s="2"/>
      <c r="MX169" s="2"/>
      <c r="MY169" s="2"/>
      <c r="MZ169" s="2"/>
      <c r="NA169" s="2"/>
      <c r="NB169" s="2"/>
      <c r="NC169" s="2"/>
      <c r="ND169" s="2"/>
      <c r="NE169" s="2"/>
      <c r="NF169" s="2"/>
      <c r="NG169" s="2"/>
      <c r="NH169" s="2"/>
      <c r="NI169" s="2"/>
      <c r="NJ169" s="2"/>
      <c r="NK169" s="2"/>
      <c r="NL169" s="2"/>
      <c r="NM169" s="2"/>
      <c r="NN169" s="2"/>
      <c r="NO169" s="2"/>
      <c r="NP169" s="2"/>
      <c r="NQ169" s="2"/>
      <c r="NR169" s="2"/>
      <c r="NS169" s="2"/>
      <c r="NT169" s="2"/>
      <c r="NU169" s="2"/>
      <c r="NV169" s="2"/>
      <c r="NW169" s="2"/>
      <c r="NX169" s="2"/>
      <c r="NY169" s="2"/>
      <c r="NZ169" s="2"/>
      <c r="OA169" s="2"/>
      <c r="OB169" s="2"/>
      <c r="OC169" s="2"/>
      <c r="OD169" s="2"/>
      <c r="OE169" s="2"/>
      <c r="OF169" s="2"/>
      <c r="OG169" s="2"/>
      <c r="OH169" s="2"/>
      <c r="OI169" s="2"/>
      <c r="OJ169" s="2"/>
      <c r="OK169" s="2"/>
      <c r="OL169" s="2"/>
      <c r="OM169" s="2"/>
      <c r="ON169" s="2"/>
      <c r="OO169" s="2"/>
      <c r="OP169" s="2"/>
      <c r="OQ169" s="2"/>
      <c r="OR169" s="2"/>
      <c r="OS169" s="2"/>
      <c r="OT169" s="2"/>
      <c r="OU169" s="2"/>
      <c r="OV169" s="2"/>
      <c r="OW169" s="2"/>
      <c r="OX169" s="2"/>
      <c r="OY169" s="2"/>
      <c r="OZ169" s="2"/>
      <c r="PA169" s="2"/>
      <c r="PB169" s="2"/>
      <c r="PC169" s="2"/>
      <c r="PD169" s="2"/>
      <c r="PE169" s="2"/>
      <c r="PF169" s="2"/>
      <c r="PG169" s="2"/>
      <c r="PH169" s="2"/>
      <c r="PI169" s="2"/>
      <c r="PJ169" s="2"/>
      <c r="PK169" s="2"/>
      <c r="PL169" s="2"/>
      <c r="PM169" s="2"/>
      <c r="PN169" s="2"/>
      <c r="PO169" s="2"/>
      <c r="PP169" s="2"/>
      <c r="PQ169" s="2"/>
      <c r="PR169" s="2"/>
      <c r="PS169" s="2"/>
      <c r="PT169" s="2"/>
      <c r="PU169" s="2"/>
      <c r="PV169" s="2"/>
      <c r="PW169" s="2"/>
      <c r="PX169" s="2"/>
      <c r="PY169" s="2"/>
      <c r="PZ169" s="2"/>
      <c r="QA169" s="2"/>
      <c r="QB169" s="2"/>
      <c r="QC169" s="2"/>
      <c r="QD169" s="2"/>
      <c r="QE169" s="2"/>
      <c r="QF169" s="2"/>
      <c r="QG169" s="2"/>
      <c r="QH169" s="2"/>
      <c r="QI169" s="2"/>
      <c r="QJ169" s="2"/>
      <c r="QK169" s="2"/>
      <c r="QL169" s="2"/>
      <c r="QM169" s="2"/>
      <c r="QN169" s="2"/>
      <c r="QO169" s="2"/>
      <c r="QP169" s="2"/>
      <c r="QQ169" s="2"/>
      <c r="QR169" s="2"/>
      <c r="QS169" s="2"/>
      <c r="QT169" s="2"/>
      <c r="QU169" s="2"/>
      <c r="QV169" s="2"/>
      <c r="QW169" s="2"/>
      <c r="QX169" s="2"/>
      <c r="QY169" s="2"/>
      <c r="QZ169" s="2"/>
      <c r="RA169" s="2"/>
      <c r="RB169" s="2"/>
      <c r="RC169" s="2"/>
      <c r="RD169" s="2"/>
      <c r="RE169" s="2"/>
      <c r="RF169" s="2"/>
      <c r="RG169" s="2"/>
      <c r="RH169" s="2"/>
      <c r="RI169" s="2"/>
      <c r="RJ169" s="2"/>
      <c r="RK169" s="2"/>
      <c r="RL169" s="2"/>
      <c r="RM169" s="2"/>
      <c r="RN169" s="2"/>
      <c r="RO169" s="2"/>
      <c r="RP169" s="2"/>
      <c r="RQ169" s="2"/>
      <c r="RR169" s="2"/>
      <c r="RS169" s="2"/>
      <c r="RT169" s="2"/>
      <c r="RU169" s="2"/>
      <c r="RV169" s="2"/>
      <c r="RW169" s="2"/>
      <c r="RX169" s="2"/>
      <c r="RY169" s="2"/>
      <c r="RZ169" s="2"/>
      <c r="SA169" s="2"/>
      <c r="SB169" s="2"/>
      <c r="SC169" s="2"/>
      <c r="SD169" s="2"/>
      <c r="SE169" s="2"/>
      <c r="SF169" s="2"/>
      <c r="SG169" s="2"/>
      <c r="SH169" s="2"/>
      <c r="SI169" s="2"/>
      <c r="SJ169" s="2"/>
      <c r="SK169" s="2"/>
      <c r="SL169" s="2"/>
      <c r="SM169" s="2"/>
      <c r="SN169" s="2"/>
      <c r="SO169" s="2"/>
      <c r="SP169" s="2"/>
      <c r="SQ169" s="2"/>
      <c r="SR169" s="2"/>
      <c r="SS169" s="2"/>
      <c r="ST169" s="2"/>
      <c r="SU169" s="2"/>
      <c r="SV169" s="2"/>
      <c r="SW169" s="2"/>
      <c r="SX169" s="2"/>
      <c r="SY169" s="2"/>
      <c r="SZ169" s="2"/>
      <c r="TA169" s="2"/>
      <c r="TB169" s="2"/>
      <c r="TC169" s="2"/>
      <c r="TD169" s="2"/>
      <c r="TE169" s="2"/>
      <c r="TF169" s="2"/>
      <c r="TG169" s="2"/>
      <c r="TH169" s="2"/>
      <c r="TI169" s="2"/>
      <c r="TJ169" s="2"/>
      <c r="TK169" s="2"/>
      <c r="TL169" s="2"/>
      <c r="TM169" s="2"/>
      <c r="TN169" s="2"/>
      <c r="TO169" s="2"/>
      <c r="TP169" s="2"/>
      <c r="TQ169" s="2"/>
      <c r="TR169" s="2"/>
      <c r="TS169" s="2"/>
      <c r="TT169" s="2"/>
      <c r="TU169" s="2"/>
      <c r="TV169" s="2"/>
      <c r="TW169" s="2"/>
      <c r="TX169" s="2"/>
      <c r="TY169" s="2"/>
      <c r="TZ169" s="2"/>
      <c r="UA169" s="2"/>
      <c r="UB169" s="2"/>
      <c r="UC169" s="2"/>
      <c r="UD169" s="2"/>
      <c r="UE169" s="2"/>
      <c r="UF169" s="2"/>
      <c r="UG169" s="2"/>
      <c r="UH169" s="2"/>
      <c r="UI169" s="2"/>
      <c r="UJ169" s="2"/>
      <c r="UK169" s="2"/>
      <c r="UL169" s="2"/>
      <c r="UM169" s="2"/>
      <c r="UN169" s="2"/>
      <c r="UO169" s="2"/>
      <c r="UP169" s="2"/>
      <c r="UQ169" s="2"/>
      <c r="UR169" s="2"/>
      <c r="US169" s="2"/>
      <c r="UT169" s="2"/>
      <c r="UU169" s="2"/>
      <c r="UV169" s="2"/>
      <c r="UW169" s="2"/>
      <c r="UX169" s="2"/>
      <c r="UY169" s="2"/>
      <c r="UZ169" s="2"/>
      <c r="VA169" s="2"/>
      <c r="VB169" s="2"/>
      <c r="VC169" s="2"/>
      <c r="VD169" s="2"/>
      <c r="VE169" s="2"/>
      <c r="VF169" s="2"/>
      <c r="VG169" s="2"/>
      <c r="VH169" s="2"/>
      <c r="VI169" s="2"/>
      <c r="VJ169" s="2"/>
      <c r="VK169" s="2"/>
      <c r="VL169" s="2"/>
      <c r="VM169" s="2"/>
      <c r="VN169" s="2"/>
      <c r="VO169" s="2"/>
      <c r="VP169" s="2"/>
      <c r="VQ169" s="2"/>
      <c r="VR169" s="2"/>
      <c r="VS169" s="2"/>
      <c r="VT169" s="2"/>
      <c r="VU169" s="2"/>
      <c r="VV169" s="2"/>
      <c r="VW169" s="2"/>
      <c r="VX169" s="2"/>
      <c r="VY169" s="2"/>
      <c r="VZ169" s="2"/>
      <c r="WA169" s="2"/>
      <c r="WB169" s="2"/>
      <c r="WC169" s="2"/>
      <c r="WD169" s="2"/>
      <c r="WE169" s="2"/>
      <c r="WF169" s="2"/>
      <c r="WG169" s="2"/>
      <c r="WH169" s="2"/>
      <c r="WI169" s="2"/>
      <c r="WJ169" s="2"/>
      <c r="WK169" s="2"/>
      <c r="WL169" s="2"/>
      <c r="WM169" s="2"/>
      <c r="WN169" s="2"/>
      <c r="WO169" s="2"/>
      <c r="WP169" s="2"/>
      <c r="WQ169" s="2"/>
      <c r="WR169" s="2"/>
      <c r="WS169" s="2"/>
      <c r="WT169" s="2"/>
      <c r="WU169" s="2"/>
      <c r="WV169" s="2"/>
      <c r="WW169" s="2"/>
      <c r="WX169" s="2"/>
      <c r="WY169" s="2"/>
      <c r="WZ169" s="2"/>
      <c r="XA169" s="2"/>
      <c r="XB169" s="2"/>
      <c r="XC169" s="2"/>
      <c r="XD169" s="2"/>
      <c r="XE169" s="2"/>
      <c r="XF169" s="2"/>
      <c r="XG169" s="2"/>
      <c r="XH169" s="2"/>
      <c r="XI169" s="2"/>
      <c r="XJ169" s="2"/>
      <c r="XK169" s="2"/>
      <c r="XL169" s="2"/>
      <c r="XM169" s="2"/>
      <c r="XN169" s="2"/>
      <c r="XO169" s="2"/>
      <c r="XP169" s="2"/>
      <c r="XQ169" s="2"/>
      <c r="XR169" s="2"/>
      <c r="XS169" s="2"/>
      <c r="XT169" s="2"/>
      <c r="XU169" s="2"/>
      <c r="XV169" s="2"/>
      <c r="XW169" s="2"/>
      <c r="XX169" s="2"/>
      <c r="XY169" s="2"/>
      <c r="XZ169" s="2"/>
      <c r="YA169" s="2"/>
      <c r="YB169" s="2"/>
      <c r="YC169" s="2"/>
      <c r="YD169" s="2"/>
      <c r="YE169" s="2"/>
      <c r="YF169" s="2"/>
      <c r="YG169" s="2"/>
      <c r="YH169" s="2"/>
      <c r="YI169" s="2"/>
      <c r="YJ169" s="2"/>
      <c r="YK169" s="2"/>
      <c r="YL169" s="2"/>
      <c r="YM169" s="2"/>
      <c r="YN169" s="2"/>
      <c r="YO169" s="2"/>
      <c r="YP169" s="2"/>
      <c r="YQ169" s="2"/>
      <c r="YR169" s="2"/>
      <c r="YS169" s="2"/>
      <c r="YT169" s="2"/>
      <c r="YU169" s="2"/>
      <c r="YV169" s="2"/>
      <c r="YW169" s="2"/>
      <c r="YX169" s="2"/>
      <c r="YY169" s="2"/>
      <c r="YZ169" s="2"/>
      <c r="ZA169" s="2"/>
      <c r="ZB169" s="2"/>
      <c r="ZC169" s="2"/>
      <c r="ZD169" s="2"/>
      <c r="ZE169" s="2"/>
      <c r="ZF169" s="2"/>
      <c r="ZG169" s="2"/>
      <c r="ZH169" s="2"/>
      <c r="ZI169" s="2"/>
      <c r="ZJ169" s="2"/>
      <c r="ZK169" s="2"/>
      <c r="ZL169" s="2"/>
      <c r="ZM169" s="2"/>
      <c r="ZN169" s="2"/>
      <c r="ZO169" s="2"/>
      <c r="ZP169" s="2"/>
      <c r="ZQ169" s="2"/>
      <c r="ZR169" s="2"/>
      <c r="ZS169" s="2"/>
      <c r="ZT169" s="2"/>
      <c r="ZU169" s="2"/>
      <c r="ZV169" s="2"/>
      <c r="ZW169" s="2"/>
      <c r="ZX169" s="2"/>
      <c r="ZY169" s="2"/>
      <c r="ZZ169" s="2"/>
      <c r="AAA169" s="2"/>
      <c r="AAB169" s="2"/>
      <c r="AAC169" s="2"/>
      <c r="AAD169" s="2"/>
      <c r="AAE169" s="2"/>
      <c r="AAF169" s="2"/>
      <c r="AAG169" s="2"/>
      <c r="AAH169" s="2"/>
      <c r="AAI169" s="2"/>
      <c r="AAJ169" s="2"/>
      <c r="AAK169" s="2"/>
      <c r="AAL169" s="2"/>
      <c r="AAM169" s="2"/>
      <c r="AAN169" s="2"/>
      <c r="AAO169" s="2"/>
      <c r="AAP169" s="2"/>
      <c r="AAQ169" s="2"/>
      <c r="AAR169" s="2"/>
      <c r="AAS169" s="2"/>
      <c r="AAT169" s="2"/>
      <c r="AAU169" s="2"/>
      <c r="AAV169" s="2"/>
      <c r="AAW169" s="2"/>
      <c r="AAX169" s="2"/>
      <c r="AAY169" s="2"/>
      <c r="AAZ169" s="2"/>
      <c r="ABA169" s="2"/>
      <c r="ABB169" s="2"/>
      <c r="ABC169" s="2"/>
      <c r="ABD169" s="2"/>
      <c r="ABE169" s="2"/>
      <c r="ABF169" s="2"/>
      <c r="ABG169" s="2"/>
      <c r="ABH169" s="2"/>
      <c r="ABI169" s="2"/>
      <c r="ABJ169" s="2"/>
      <c r="ABK169" s="2"/>
      <c r="ABL169" s="2"/>
      <c r="ABM169" s="2"/>
      <c r="ABN169" s="2"/>
      <c r="ABO169" s="2"/>
      <c r="ABP169" s="2"/>
      <c r="ABQ169" s="2"/>
      <c r="ABR169" s="2"/>
      <c r="ABS169" s="2"/>
      <c r="ABT169" s="2"/>
      <c r="ABU169" s="2"/>
      <c r="ABV169" s="2"/>
      <c r="ABW169" s="2"/>
      <c r="ABX169" s="2"/>
      <c r="ABY169" s="2"/>
      <c r="ABZ169" s="2"/>
      <c r="ACA169" s="2"/>
      <c r="ACB169" s="2"/>
      <c r="ACC169" s="2"/>
      <c r="ACD169" s="2"/>
      <c r="ACE169" s="2"/>
      <c r="ACF169" s="2"/>
      <c r="ACG169" s="2"/>
      <c r="ACH169" s="2"/>
      <c r="ACI169" s="2"/>
      <c r="ACJ169" s="2"/>
      <c r="ACK169" s="2"/>
      <c r="ACL169" s="2"/>
      <c r="ACM169" s="2"/>
      <c r="ACN169" s="2"/>
      <c r="ACO169" s="2"/>
      <c r="ACP169" s="2"/>
      <c r="ACQ169" s="2"/>
      <c r="ACR169" s="2"/>
      <c r="ACS169" s="2"/>
      <c r="ACT169" s="2"/>
      <c r="ACU169" s="2"/>
      <c r="ACV169" s="2"/>
      <c r="ACW169" s="2"/>
      <c r="ACX169" s="2"/>
      <c r="ACY169" s="2"/>
      <c r="ACZ169" s="2"/>
      <c r="ADA169" s="2"/>
      <c r="ADB169" s="2"/>
      <c r="ADC169" s="2"/>
      <c r="ADD169" s="2"/>
      <c r="ADE169" s="2"/>
      <c r="ADF169" s="2"/>
      <c r="ADG169" s="2"/>
      <c r="ADH169" s="2"/>
      <c r="ADI169" s="2"/>
      <c r="ADJ169" s="2"/>
      <c r="ADK169" s="2"/>
      <c r="ADL169" s="2"/>
      <c r="ADM169" s="2"/>
      <c r="ADN169" s="2"/>
      <c r="ADO169" s="2"/>
      <c r="ADP169" s="2"/>
      <c r="ADQ169" s="2"/>
      <c r="ADR169" s="2"/>
      <c r="ADS169" s="2"/>
      <c r="ADT169" s="2"/>
      <c r="ADU169" s="2"/>
      <c r="ADV169" s="2"/>
      <c r="ADW169" s="2"/>
      <c r="ADX169" s="2"/>
      <c r="ADY169" s="2"/>
      <c r="ADZ169" s="2"/>
      <c r="AEA169" s="2"/>
      <c r="AEB169" s="2"/>
      <c r="AEC169" s="2"/>
      <c r="AED169" s="2"/>
      <c r="AEE169" s="2"/>
      <c r="AEF169" s="2"/>
      <c r="AEG169" s="2"/>
      <c r="AEH169" s="2"/>
      <c r="AEI169" s="2"/>
      <c r="AEJ169" s="2"/>
      <c r="AEK169" s="2"/>
      <c r="AEL169" s="2"/>
      <c r="AEM169" s="2"/>
      <c r="AEN169" s="2"/>
      <c r="AEO169" s="2"/>
      <c r="AEP169" s="2"/>
      <c r="AEQ169" s="2"/>
      <c r="AER169" s="2"/>
      <c r="AES169" s="2"/>
      <c r="AET169" s="2"/>
      <c r="AEU169" s="2"/>
      <c r="AEV169" s="2"/>
      <c r="AEW169" s="2"/>
      <c r="AEX169" s="2"/>
      <c r="AEY169" s="2"/>
      <c r="AEZ169" s="2"/>
      <c r="AFA169" s="2"/>
      <c r="AFB169" s="2"/>
      <c r="AFC169" s="2"/>
      <c r="AFD169" s="2"/>
      <c r="AFE169" s="2"/>
      <c r="AFF169" s="2"/>
      <c r="AFG169" s="2"/>
      <c r="AFH169" s="2"/>
      <c r="AFI169" s="2"/>
      <c r="AFJ169" s="2"/>
      <c r="AFK169" s="2"/>
      <c r="AFL169" s="2"/>
      <c r="AFM169" s="2"/>
      <c r="AFN169" s="2"/>
      <c r="AFO169" s="2"/>
      <c r="AFP169" s="2"/>
      <c r="AFQ169" s="2"/>
      <c r="AFR169" s="2"/>
      <c r="AFS169" s="2"/>
      <c r="AFT169" s="2"/>
      <c r="AFU169" s="2"/>
      <c r="AFV169" s="2"/>
      <c r="AFW169" s="2"/>
      <c r="AFX169" s="2"/>
      <c r="AFY169" s="2"/>
      <c r="AFZ169" s="2"/>
      <c r="AGA169" s="2"/>
      <c r="AGB169" s="2"/>
      <c r="AGC169" s="2"/>
      <c r="AGD169" s="2"/>
      <c r="AGE169" s="2"/>
      <c r="AGF169" s="2"/>
      <c r="AGG169" s="2"/>
      <c r="AGH169" s="2"/>
      <c r="AGI169" s="2"/>
      <c r="AGJ169" s="2"/>
      <c r="AGK169" s="2"/>
      <c r="AGL169" s="2"/>
      <c r="AGM169" s="2"/>
      <c r="AGN169" s="2"/>
      <c r="AGO169" s="2"/>
      <c r="AGP169" s="2"/>
      <c r="AGQ169" s="2"/>
      <c r="AGR169" s="2"/>
      <c r="AGS169" s="2"/>
      <c r="AGT169" s="2"/>
      <c r="AGU169" s="2"/>
      <c r="AGV169" s="2"/>
      <c r="AGW169" s="2"/>
      <c r="AGX169" s="2"/>
      <c r="AGY169" s="2"/>
      <c r="AGZ169" s="2"/>
      <c r="AHA169" s="2"/>
      <c r="AHB169" s="2"/>
      <c r="AHC169" s="2"/>
      <c r="AHD169" s="2"/>
      <c r="AHE169" s="2"/>
      <c r="AHF169" s="2"/>
      <c r="AHG169" s="2"/>
      <c r="AHH169" s="2"/>
      <c r="AHI169" s="2"/>
      <c r="AHJ169" s="2"/>
      <c r="AHK169" s="2"/>
      <c r="AHL169" s="2"/>
      <c r="AHM169" s="2"/>
      <c r="AHN169" s="2"/>
      <c r="AHO169" s="2"/>
      <c r="AHP169" s="2"/>
      <c r="AHQ169" s="2"/>
      <c r="AHR169" s="2"/>
      <c r="AHS169" s="2"/>
      <c r="AHT169" s="2"/>
      <c r="AHU169" s="2"/>
      <c r="AHV169" s="2"/>
      <c r="AHW169" s="2"/>
      <c r="AHX169" s="2"/>
      <c r="AHY169" s="2"/>
      <c r="AHZ169" s="2"/>
      <c r="AIA169" s="2"/>
      <c r="AIB169" s="2"/>
      <c r="AIC169" s="2"/>
      <c r="AID169" s="2"/>
      <c r="AIE169" s="2"/>
      <c r="AIF169" s="2"/>
      <c r="AIG169" s="2"/>
      <c r="AIH169" s="2"/>
      <c r="AII169" s="2"/>
      <c r="AIJ169" s="2"/>
      <c r="AIK169" s="2"/>
      <c r="AIL169" s="2"/>
      <c r="AIM169" s="2"/>
      <c r="AIN169" s="2"/>
      <c r="AIO169" s="2"/>
      <c r="AIP169" s="2"/>
      <c r="AIQ169" s="2"/>
      <c r="AIR169" s="2"/>
      <c r="AIS169" s="2"/>
      <c r="AIT169" s="2"/>
      <c r="AIU169" s="2"/>
      <c r="AIV169" s="2"/>
      <c r="AIW169" s="2"/>
      <c r="AIX169" s="2"/>
      <c r="AIY169" s="2"/>
      <c r="AIZ169" s="2"/>
      <c r="AJA169" s="2"/>
      <c r="AJB169" s="2"/>
      <c r="AJC169" s="2"/>
      <c r="AJD169" s="2"/>
      <c r="AJE169" s="2"/>
      <c r="AJF169" s="2"/>
      <c r="AJG169" s="2"/>
      <c r="AJH169" s="2"/>
      <c r="AJI169" s="2"/>
      <c r="AJJ169" s="2"/>
      <c r="AJK169" s="2"/>
      <c r="AJL169" s="2"/>
      <c r="AJM169" s="2"/>
      <c r="AJN169" s="2"/>
      <c r="AJO169" s="2"/>
      <c r="AJP169" s="2"/>
      <c r="AJQ169" s="2"/>
      <c r="AJR169" s="2"/>
      <c r="AJS169" s="2"/>
      <c r="AJT169" s="2"/>
      <c r="AJU169" s="2"/>
      <c r="AJV169" s="2"/>
      <c r="AJW169" s="2"/>
      <c r="AJX169" s="2"/>
      <c r="AJY169" s="2"/>
      <c r="AJZ169" s="2"/>
      <c r="AKA169" s="2"/>
      <c r="AKB169" s="2"/>
      <c r="AKC169" s="2"/>
      <c r="AKD169" s="2"/>
      <c r="AKE169" s="2"/>
      <c r="AKF169" s="2"/>
      <c r="AKG169" s="2"/>
      <c r="AKH169" s="2"/>
      <c r="AKI169" s="2"/>
      <c r="AKJ169" s="2"/>
      <c r="AKK169" s="2"/>
      <c r="AKL169" s="2"/>
      <c r="AKM169" s="2"/>
      <c r="AKN169" s="2"/>
      <c r="AKO169" s="2"/>
      <c r="AKP169" s="2"/>
      <c r="AKQ169" s="2"/>
      <c r="AKR169" s="2"/>
      <c r="AKS169" s="2"/>
      <c r="AKT169" s="2"/>
      <c r="AKU169" s="2"/>
      <c r="AKV169" s="2"/>
      <c r="AKW169" s="2"/>
      <c r="AKX169" s="2"/>
      <c r="AKY169" s="2"/>
      <c r="AKZ169" s="2"/>
      <c r="ALA169" s="2"/>
      <c r="ALB169" s="2"/>
      <c r="ALC169" s="2"/>
      <c r="ALD169" s="2"/>
      <c r="ALE169" s="2"/>
      <c r="ALF169" s="2"/>
      <c r="ALG169" s="2"/>
      <c r="ALH169" s="2"/>
      <c r="ALI169" s="2"/>
      <c r="ALJ169" s="2"/>
      <c r="ALK169" s="2"/>
      <c r="ALL169" s="2"/>
      <c r="ALM169" s="2"/>
      <c r="ALN169" s="2"/>
      <c r="ALO169" s="2"/>
      <c r="ALP169" s="2"/>
      <c r="ALQ169" s="2"/>
      <c r="ALR169" s="2"/>
      <c r="ALS169" s="2"/>
      <c r="ALT169" s="2"/>
      <c r="ALU169" s="2"/>
      <c r="ALV169" s="2"/>
      <c r="ALW169" s="2"/>
      <c r="ALX169" s="2"/>
      <c r="ALY169" s="2"/>
      <c r="ALZ169" s="2"/>
      <c r="AMA169" s="2"/>
      <c r="AMB169" s="2"/>
      <c r="AMC169" s="2"/>
      <c r="AMD169" s="2"/>
    </row>
    <row r="170" spans="1:1018" ht="409.5">
      <c r="A170" s="30" t="s">
        <v>285</v>
      </c>
      <c r="B170" s="48" t="s">
        <v>302</v>
      </c>
      <c r="C170" s="367" t="s">
        <v>504</v>
      </c>
      <c r="D170" s="29" t="s">
        <v>11</v>
      </c>
      <c r="E170" s="17">
        <v>5</v>
      </c>
      <c r="F170" s="51">
        <v>7500</v>
      </c>
      <c r="G170" s="53">
        <f t="shared" si="46"/>
        <v>37500</v>
      </c>
      <c r="H170" s="61">
        <v>4000</v>
      </c>
      <c r="I170" s="65">
        <f t="shared" si="47"/>
        <v>20000</v>
      </c>
      <c r="J170" s="88">
        <v>3000</v>
      </c>
      <c r="K170" s="84">
        <f t="shared" si="48"/>
        <v>15000</v>
      </c>
      <c r="L170" s="92">
        <v>12000</v>
      </c>
      <c r="M170" s="98">
        <f t="shared" si="51"/>
        <v>60000</v>
      </c>
      <c r="N170" s="468"/>
      <c r="O170" s="421">
        <f t="shared" si="52"/>
        <v>37500</v>
      </c>
      <c r="P170" s="420">
        <f t="shared" si="49"/>
        <v>33125</v>
      </c>
      <c r="Q170" s="422">
        <f t="shared" si="50"/>
        <v>28750</v>
      </c>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c r="MI170" s="2"/>
      <c r="MJ170" s="2"/>
      <c r="MK170" s="2"/>
      <c r="ML170" s="2"/>
      <c r="MM170" s="2"/>
      <c r="MN170" s="2"/>
      <c r="MO170" s="2"/>
      <c r="MP170" s="2"/>
      <c r="MQ170" s="2"/>
      <c r="MR170" s="2"/>
      <c r="MS170" s="2"/>
      <c r="MT170" s="2"/>
      <c r="MU170" s="2"/>
      <c r="MV170" s="2"/>
      <c r="MW170" s="2"/>
      <c r="MX170" s="2"/>
      <c r="MY170" s="2"/>
      <c r="MZ170" s="2"/>
      <c r="NA170" s="2"/>
      <c r="NB170" s="2"/>
      <c r="NC170" s="2"/>
      <c r="ND170" s="2"/>
      <c r="NE170" s="2"/>
      <c r="NF170" s="2"/>
      <c r="NG170" s="2"/>
      <c r="NH170" s="2"/>
      <c r="NI170" s="2"/>
      <c r="NJ170" s="2"/>
      <c r="NK170" s="2"/>
      <c r="NL170" s="2"/>
      <c r="NM170" s="2"/>
      <c r="NN170" s="2"/>
      <c r="NO170" s="2"/>
      <c r="NP170" s="2"/>
      <c r="NQ170" s="2"/>
      <c r="NR170" s="2"/>
      <c r="NS170" s="2"/>
      <c r="NT170" s="2"/>
      <c r="NU170" s="2"/>
      <c r="NV170" s="2"/>
      <c r="NW170" s="2"/>
      <c r="NX170" s="2"/>
      <c r="NY170" s="2"/>
      <c r="NZ170" s="2"/>
      <c r="OA170" s="2"/>
      <c r="OB170" s="2"/>
      <c r="OC170" s="2"/>
      <c r="OD170" s="2"/>
      <c r="OE170" s="2"/>
      <c r="OF170" s="2"/>
      <c r="OG170" s="2"/>
      <c r="OH170" s="2"/>
      <c r="OI170" s="2"/>
      <c r="OJ170" s="2"/>
      <c r="OK170" s="2"/>
      <c r="OL170" s="2"/>
      <c r="OM170" s="2"/>
      <c r="ON170" s="2"/>
      <c r="OO170" s="2"/>
      <c r="OP170" s="2"/>
      <c r="OQ170" s="2"/>
      <c r="OR170" s="2"/>
      <c r="OS170" s="2"/>
      <c r="OT170" s="2"/>
      <c r="OU170" s="2"/>
      <c r="OV170" s="2"/>
      <c r="OW170" s="2"/>
      <c r="OX170" s="2"/>
      <c r="OY170" s="2"/>
      <c r="OZ170" s="2"/>
      <c r="PA170" s="2"/>
      <c r="PB170" s="2"/>
      <c r="PC170" s="2"/>
      <c r="PD170" s="2"/>
      <c r="PE170" s="2"/>
      <c r="PF170" s="2"/>
      <c r="PG170" s="2"/>
      <c r="PH170" s="2"/>
      <c r="PI170" s="2"/>
      <c r="PJ170" s="2"/>
      <c r="PK170" s="2"/>
      <c r="PL170" s="2"/>
      <c r="PM170" s="2"/>
      <c r="PN170" s="2"/>
      <c r="PO170" s="2"/>
      <c r="PP170" s="2"/>
      <c r="PQ170" s="2"/>
      <c r="PR170" s="2"/>
      <c r="PS170" s="2"/>
      <c r="PT170" s="2"/>
      <c r="PU170" s="2"/>
      <c r="PV170" s="2"/>
      <c r="PW170" s="2"/>
      <c r="PX170" s="2"/>
      <c r="PY170" s="2"/>
      <c r="PZ170" s="2"/>
      <c r="QA170" s="2"/>
      <c r="QB170" s="2"/>
      <c r="QC170" s="2"/>
      <c r="QD170" s="2"/>
      <c r="QE170" s="2"/>
      <c r="QF170" s="2"/>
      <c r="QG170" s="2"/>
      <c r="QH170" s="2"/>
      <c r="QI170" s="2"/>
      <c r="QJ170" s="2"/>
      <c r="QK170" s="2"/>
      <c r="QL170" s="2"/>
      <c r="QM170" s="2"/>
      <c r="QN170" s="2"/>
      <c r="QO170" s="2"/>
      <c r="QP170" s="2"/>
      <c r="QQ170" s="2"/>
      <c r="QR170" s="2"/>
      <c r="QS170" s="2"/>
      <c r="QT170" s="2"/>
      <c r="QU170" s="2"/>
      <c r="QV170" s="2"/>
      <c r="QW170" s="2"/>
      <c r="QX170" s="2"/>
      <c r="QY170" s="2"/>
      <c r="QZ170" s="2"/>
      <c r="RA170" s="2"/>
      <c r="RB170" s="2"/>
      <c r="RC170" s="2"/>
      <c r="RD170" s="2"/>
      <c r="RE170" s="2"/>
      <c r="RF170" s="2"/>
      <c r="RG170" s="2"/>
      <c r="RH170" s="2"/>
      <c r="RI170" s="2"/>
      <c r="RJ170" s="2"/>
      <c r="RK170" s="2"/>
      <c r="RL170" s="2"/>
      <c r="RM170" s="2"/>
      <c r="RN170" s="2"/>
      <c r="RO170" s="2"/>
      <c r="RP170" s="2"/>
      <c r="RQ170" s="2"/>
      <c r="RR170" s="2"/>
      <c r="RS170" s="2"/>
      <c r="RT170" s="2"/>
      <c r="RU170" s="2"/>
      <c r="RV170" s="2"/>
      <c r="RW170" s="2"/>
      <c r="RX170" s="2"/>
      <c r="RY170" s="2"/>
      <c r="RZ170" s="2"/>
      <c r="SA170" s="2"/>
      <c r="SB170" s="2"/>
      <c r="SC170" s="2"/>
      <c r="SD170" s="2"/>
      <c r="SE170" s="2"/>
      <c r="SF170" s="2"/>
      <c r="SG170" s="2"/>
      <c r="SH170" s="2"/>
      <c r="SI170" s="2"/>
      <c r="SJ170" s="2"/>
      <c r="SK170" s="2"/>
      <c r="SL170" s="2"/>
      <c r="SM170" s="2"/>
      <c r="SN170" s="2"/>
      <c r="SO170" s="2"/>
      <c r="SP170" s="2"/>
      <c r="SQ170" s="2"/>
      <c r="SR170" s="2"/>
      <c r="SS170" s="2"/>
      <c r="ST170" s="2"/>
      <c r="SU170" s="2"/>
      <c r="SV170" s="2"/>
      <c r="SW170" s="2"/>
      <c r="SX170" s="2"/>
      <c r="SY170" s="2"/>
      <c r="SZ170" s="2"/>
      <c r="TA170" s="2"/>
      <c r="TB170" s="2"/>
      <c r="TC170" s="2"/>
      <c r="TD170" s="2"/>
      <c r="TE170" s="2"/>
      <c r="TF170" s="2"/>
      <c r="TG170" s="2"/>
      <c r="TH170" s="2"/>
      <c r="TI170" s="2"/>
      <c r="TJ170" s="2"/>
      <c r="TK170" s="2"/>
      <c r="TL170" s="2"/>
      <c r="TM170" s="2"/>
      <c r="TN170" s="2"/>
      <c r="TO170" s="2"/>
      <c r="TP170" s="2"/>
      <c r="TQ170" s="2"/>
      <c r="TR170" s="2"/>
      <c r="TS170" s="2"/>
      <c r="TT170" s="2"/>
      <c r="TU170" s="2"/>
      <c r="TV170" s="2"/>
      <c r="TW170" s="2"/>
      <c r="TX170" s="2"/>
      <c r="TY170" s="2"/>
      <c r="TZ170" s="2"/>
      <c r="UA170" s="2"/>
      <c r="UB170" s="2"/>
      <c r="UC170" s="2"/>
      <c r="UD170" s="2"/>
      <c r="UE170" s="2"/>
      <c r="UF170" s="2"/>
      <c r="UG170" s="2"/>
      <c r="UH170" s="2"/>
      <c r="UI170" s="2"/>
      <c r="UJ170" s="2"/>
      <c r="UK170" s="2"/>
      <c r="UL170" s="2"/>
      <c r="UM170" s="2"/>
      <c r="UN170" s="2"/>
      <c r="UO170" s="2"/>
      <c r="UP170" s="2"/>
      <c r="UQ170" s="2"/>
      <c r="UR170" s="2"/>
      <c r="US170" s="2"/>
      <c r="UT170" s="2"/>
      <c r="UU170" s="2"/>
      <c r="UV170" s="2"/>
      <c r="UW170" s="2"/>
      <c r="UX170" s="2"/>
      <c r="UY170" s="2"/>
      <c r="UZ170" s="2"/>
      <c r="VA170" s="2"/>
      <c r="VB170" s="2"/>
      <c r="VC170" s="2"/>
      <c r="VD170" s="2"/>
      <c r="VE170" s="2"/>
      <c r="VF170" s="2"/>
      <c r="VG170" s="2"/>
      <c r="VH170" s="2"/>
      <c r="VI170" s="2"/>
      <c r="VJ170" s="2"/>
      <c r="VK170" s="2"/>
      <c r="VL170" s="2"/>
      <c r="VM170" s="2"/>
      <c r="VN170" s="2"/>
      <c r="VO170" s="2"/>
      <c r="VP170" s="2"/>
      <c r="VQ170" s="2"/>
      <c r="VR170" s="2"/>
      <c r="VS170" s="2"/>
      <c r="VT170" s="2"/>
      <c r="VU170" s="2"/>
      <c r="VV170" s="2"/>
      <c r="VW170" s="2"/>
      <c r="VX170" s="2"/>
      <c r="VY170" s="2"/>
      <c r="VZ170" s="2"/>
      <c r="WA170" s="2"/>
      <c r="WB170" s="2"/>
      <c r="WC170" s="2"/>
      <c r="WD170" s="2"/>
      <c r="WE170" s="2"/>
      <c r="WF170" s="2"/>
      <c r="WG170" s="2"/>
      <c r="WH170" s="2"/>
      <c r="WI170" s="2"/>
      <c r="WJ170" s="2"/>
      <c r="WK170" s="2"/>
      <c r="WL170" s="2"/>
      <c r="WM170" s="2"/>
      <c r="WN170" s="2"/>
      <c r="WO170" s="2"/>
      <c r="WP170" s="2"/>
      <c r="WQ170" s="2"/>
      <c r="WR170" s="2"/>
      <c r="WS170" s="2"/>
      <c r="WT170" s="2"/>
      <c r="WU170" s="2"/>
      <c r="WV170" s="2"/>
      <c r="WW170" s="2"/>
      <c r="WX170" s="2"/>
      <c r="WY170" s="2"/>
      <c r="WZ170" s="2"/>
      <c r="XA170" s="2"/>
      <c r="XB170" s="2"/>
      <c r="XC170" s="2"/>
      <c r="XD170" s="2"/>
      <c r="XE170" s="2"/>
      <c r="XF170" s="2"/>
      <c r="XG170" s="2"/>
      <c r="XH170" s="2"/>
      <c r="XI170" s="2"/>
      <c r="XJ170" s="2"/>
      <c r="XK170" s="2"/>
      <c r="XL170" s="2"/>
      <c r="XM170" s="2"/>
      <c r="XN170" s="2"/>
      <c r="XO170" s="2"/>
      <c r="XP170" s="2"/>
      <c r="XQ170" s="2"/>
      <c r="XR170" s="2"/>
      <c r="XS170" s="2"/>
      <c r="XT170" s="2"/>
      <c r="XU170" s="2"/>
      <c r="XV170" s="2"/>
      <c r="XW170" s="2"/>
      <c r="XX170" s="2"/>
      <c r="XY170" s="2"/>
      <c r="XZ170" s="2"/>
      <c r="YA170" s="2"/>
      <c r="YB170" s="2"/>
      <c r="YC170" s="2"/>
      <c r="YD170" s="2"/>
      <c r="YE170" s="2"/>
      <c r="YF170" s="2"/>
      <c r="YG170" s="2"/>
      <c r="YH170" s="2"/>
      <c r="YI170" s="2"/>
      <c r="YJ170" s="2"/>
      <c r="YK170" s="2"/>
      <c r="YL170" s="2"/>
      <c r="YM170" s="2"/>
      <c r="YN170" s="2"/>
      <c r="YO170" s="2"/>
      <c r="YP170" s="2"/>
      <c r="YQ170" s="2"/>
      <c r="YR170" s="2"/>
      <c r="YS170" s="2"/>
      <c r="YT170" s="2"/>
      <c r="YU170" s="2"/>
      <c r="YV170" s="2"/>
      <c r="YW170" s="2"/>
      <c r="YX170" s="2"/>
      <c r="YY170" s="2"/>
      <c r="YZ170" s="2"/>
      <c r="ZA170" s="2"/>
      <c r="ZB170" s="2"/>
      <c r="ZC170" s="2"/>
      <c r="ZD170" s="2"/>
      <c r="ZE170" s="2"/>
      <c r="ZF170" s="2"/>
      <c r="ZG170" s="2"/>
      <c r="ZH170" s="2"/>
      <c r="ZI170" s="2"/>
      <c r="ZJ170" s="2"/>
      <c r="ZK170" s="2"/>
      <c r="ZL170" s="2"/>
      <c r="ZM170" s="2"/>
      <c r="ZN170" s="2"/>
      <c r="ZO170" s="2"/>
      <c r="ZP170" s="2"/>
      <c r="ZQ170" s="2"/>
      <c r="ZR170" s="2"/>
      <c r="ZS170" s="2"/>
      <c r="ZT170" s="2"/>
      <c r="ZU170" s="2"/>
      <c r="ZV170" s="2"/>
      <c r="ZW170" s="2"/>
      <c r="ZX170" s="2"/>
      <c r="ZY170" s="2"/>
      <c r="ZZ170" s="2"/>
      <c r="AAA170" s="2"/>
      <c r="AAB170" s="2"/>
      <c r="AAC170" s="2"/>
      <c r="AAD170" s="2"/>
      <c r="AAE170" s="2"/>
      <c r="AAF170" s="2"/>
      <c r="AAG170" s="2"/>
      <c r="AAH170" s="2"/>
      <c r="AAI170" s="2"/>
      <c r="AAJ170" s="2"/>
      <c r="AAK170" s="2"/>
      <c r="AAL170" s="2"/>
      <c r="AAM170" s="2"/>
      <c r="AAN170" s="2"/>
      <c r="AAO170" s="2"/>
      <c r="AAP170" s="2"/>
      <c r="AAQ170" s="2"/>
      <c r="AAR170" s="2"/>
      <c r="AAS170" s="2"/>
      <c r="AAT170" s="2"/>
      <c r="AAU170" s="2"/>
      <c r="AAV170" s="2"/>
      <c r="AAW170" s="2"/>
      <c r="AAX170" s="2"/>
      <c r="AAY170" s="2"/>
      <c r="AAZ170" s="2"/>
      <c r="ABA170" s="2"/>
      <c r="ABB170" s="2"/>
      <c r="ABC170" s="2"/>
      <c r="ABD170" s="2"/>
      <c r="ABE170" s="2"/>
      <c r="ABF170" s="2"/>
      <c r="ABG170" s="2"/>
      <c r="ABH170" s="2"/>
      <c r="ABI170" s="2"/>
      <c r="ABJ170" s="2"/>
      <c r="ABK170" s="2"/>
      <c r="ABL170" s="2"/>
      <c r="ABM170" s="2"/>
      <c r="ABN170" s="2"/>
      <c r="ABO170" s="2"/>
      <c r="ABP170" s="2"/>
      <c r="ABQ170" s="2"/>
      <c r="ABR170" s="2"/>
      <c r="ABS170" s="2"/>
      <c r="ABT170" s="2"/>
      <c r="ABU170" s="2"/>
      <c r="ABV170" s="2"/>
      <c r="ABW170" s="2"/>
      <c r="ABX170" s="2"/>
      <c r="ABY170" s="2"/>
      <c r="ABZ170" s="2"/>
      <c r="ACA170" s="2"/>
      <c r="ACB170" s="2"/>
      <c r="ACC170" s="2"/>
      <c r="ACD170" s="2"/>
      <c r="ACE170" s="2"/>
      <c r="ACF170" s="2"/>
      <c r="ACG170" s="2"/>
      <c r="ACH170" s="2"/>
      <c r="ACI170" s="2"/>
      <c r="ACJ170" s="2"/>
      <c r="ACK170" s="2"/>
      <c r="ACL170" s="2"/>
      <c r="ACM170" s="2"/>
      <c r="ACN170" s="2"/>
      <c r="ACO170" s="2"/>
      <c r="ACP170" s="2"/>
      <c r="ACQ170" s="2"/>
      <c r="ACR170" s="2"/>
      <c r="ACS170" s="2"/>
      <c r="ACT170" s="2"/>
      <c r="ACU170" s="2"/>
      <c r="ACV170" s="2"/>
      <c r="ACW170" s="2"/>
      <c r="ACX170" s="2"/>
      <c r="ACY170" s="2"/>
      <c r="ACZ170" s="2"/>
      <c r="ADA170" s="2"/>
      <c r="ADB170" s="2"/>
      <c r="ADC170" s="2"/>
      <c r="ADD170" s="2"/>
      <c r="ADE170" s="2"/>
      <c r="ADF170" s="2"/>
      <c r="ADG170" s="2"/>
      <c r="ADH170" s="2"/>
      <c r="ADI170" s="2"/>
      <c r="ADJ170" s="2"/>
      <c r="ADK170" s="2"/>
      <c r="ADL170" s="2"/>
      <c r="ADM170" s="2"/>
      <c r="ADN170" s="2"/>
      <c r="ADO170" s="2"/>
      <c r="ADP170" s="2"/>
      <c r="ADQ170" s="2"/>
      <c r="ADR170" s="2"/>
      <c r="ADS170" s="2"/>
      <c r="ADT170" s="2"/>
      <c r="ADU170" s="2"/>
      <c r="ADV170" s="2"/>
      <c r="ADW170" s="2"/>
      <c r="ADX170" s="2"/>
      <c r="ADY170" s="2"/>
      <c r="ADZ170" s="2"/>
      <c r="AEA170" s="2"/>
      <c r="AEB170" s="2"/>
      <c r="AEC170" s="2"/>
      <c r="AED170" s="2"/>
      <c r="AEE170" s="2"/>
      <c r="AEF170" s="2"/>
      <c r="AEG170" s="2"/>
      <c r="AEH170" s="2"/>
      <c r="AEI170" s="2"/>
      <c r="AEJ170" s="2"/>
      <c r="AEK170" s="2"/>
      <c r="AEL170" s="2"/>
      <c r="AEM170" s="2"/>
      <c r="AEN170" s="2"/>
      <c r="AEO170" s="2"/>
      <c r="AEP170" s="2"/>
      <c r="AEQ170" s="2"/>
      <c r="AER170" s="2"/>
      <c r="AES170" s="2"/>
      <c r="AET170" s="2"/>
      <c r="AEU170" s="2"/>
      <c r="AEV170" s="2"/>
      <c r="AEW170" s="2"/>
      <c r="AEX170" s="2"/>
      <c r="AEY170" s="2"/>
      <c r="AEZ170" s="2"/>
      <c r="AFA170" s="2"/>
      <c r="AFB170" s="2"/>
      <c r="AFC170" s="2"/>
      <c r="AFD170" s="2"/>
      <c r="AFE170" s="2"/>
      <c r="AFF170" s="2"/>
      <c r="AFG170" s="2"/>
      <c r="AFH170" s="2"/>
      <c r="AFI170" s="2"/>
      <c r="AFJ170" s="2"/>
      <c r="AFK170" s="2"/>
      <c r="AFL170" s="2"/>
      <c r="AFM170" s="2"/>
      <c r="AFN170" s="2"/>
      <c r="AFO170" s="2"/>
      <c r="AFP170" s="2"/>
      <c r="AFQ170" s="2"/>
      <c r="AFR170" s="2"/>
      <c r="AFS170" s="2"/>
      <c r="AFT170" s="2"/>
      <c r="AFU170" s="2"/>
      <c r="AFV170" s="2"/>
      <c r="AFW170" s="2"/>
      <c r="AFX170" s="2"/>
      <c r="AFY170" s="2"/>
      <c r="AFZ170" s="2"/>
      <c r="AGA170" s="2"/>
      <c r="AGB170" s="2"/>
      <c r="AGC170" s="2"/>
      <c r="AGD170" s="2"/>
      <c r="AGE170" s="2"/>
      <c r="AGF170" s="2"/>
      <c r="AGG170" s="2"/>
      <c r="AGH170" s="2"/>
      <c r="AGI170" s="2"/>
      <c r="AGJ170" s="2"/>
      <c r="AGK170" s="2"/>
      <c r="AGL170" s="2"/>
      <c r="AGM170" s="2"/>
      <c r="AGN170" s="2"/>
      <c r="AGO170" s="2"/>
      <c r="AGP170" s="2"/>
      <c r="AGQ170" s="2"/>
      <c r="AGR170" s="2"/>
      <c r="AGS170" s="2"/>
      <c r="AGT170" s="2"/>
      <c r="AGU170" s="2"/>
      <c r="AGV170" s="2"/>
      <c r="AGW170" s="2"/>
      <c r="AGX170" s="2"/>
      <c r="AGY170" s="2"/>
      <c r="AGZ170" s="2"/>
      <c r="AHA170" s="2"/>
      <c r="AHB170" s="2"/>
      <c r="AHC170" s="2"/>
      <c r="AHD170" s="2"/>
      <c r="AHE170" s="2"/>
      <c r="AHF170" s="2"/>
      <c r="AHG170" s="2"/>
      <c r="AHH170" s="2"/>
      <c r="AHI170" s="2"/>
      <c r="AHJ170" s="2"/>
      <c r="AHK170" s="2"/>
      <c r="AHL170" s="2"/>
      <c r="AHM170" s="2"/>
      <c r="AHN170" s="2"/>
      <c r="AHO170" s="2"/>
      <c r="AHP170" s="2"/>
      <c r="AHQ170" s="2"/>
      <c r="AHR170" s="2"/>
      <c r="AHS170" s="2"/>
      <c r="AHT170" s="2"/>
      <c r="AHU170" s="2"/>
      <c r="AHV170" s="2"/>
      <c r="AHW170" s="2"/>
      <c r="AHX170" s="2"/>
      <c r="AHY170" s="2"/>
      <c r="AHZ170" s="2"/>
      <c r="AIA170" s="2"/>
      <c r="AIB170" s="2"/>
      <c r="AIC170" s="2"/>
      <c r="AID170" s="2"/>
      <c r="AIE170" s="2"/>
      <c r="AIF170" s="2"/>
      <c r="AIG170" s="2"/>
      <c r="AIH170" s="2"/>
      <c r="AII170" s="2"/>
      <c r="AIJ170" s="2"/>
      <c r="AIK170" s="2"/>
      <c r="AIL170" s="2"/>
      <c r="AIM170" s="2"/>
      <c r="AIN170" s="2"/>
      <c r="AIO170" s="2"/>
      <c r="AIP170" s="2"/>
      <c r="AIQ170" s="2"/>
      <c r="AIR170" s="2"/>
      <c r="AIS170" s="2"/>
      <c r="AIT170" s="2"/>
      <c r="AIU170" s="2"/>
      <c r="AIV170" s="2"/>
      <c r="AIW170" s="2"/>
      <c r="AIX170" s="2"/>
      <c r="AIY170" s="2"/>
      <c r="AIZ170" s="2"/>
      <c r="AJA170" s="2"/>
      <c r="AJB170" s="2"/>
      <c r="AJC170" s="2"/>
      <c r="AJD170" s="2"/>
      <c r="AJE170" s="2"/>
      <c r="AJF170" s="2"/>
      <c r="AJG170" s="2"/>
      <c r="AJH170" s="2"/>
      <c r="AJI170" s="2"/>
      <c r="AJJ170" s="2"/>
      <c r="AJK170" s="2"/>
      <c r="AJL170" s="2"/>
      <c r="AJM170" s="2"/>
      <c r="AJN170" s="2"/>
      <c r="AJO170" s="2"/>
      <c r="AJP170" s="2"/>
      <c r="AJQ170" s="2"/>
      <c r="AJR170" s="2"/>
      <c r="AJS170" s="2"/>
      <c r="AJT170" s="2"/>
      <c r="AJU170" s="2"/>
      <c r="AJV170" s="2"/>
      <c r="AJW170" s="2"/>
      <c r="AJX170" s="2"/>
      <c r="AJY170" s="2"/>
      <c r="AJZ170" s="2"/>
      <c r="AKA170" s="2"/>
      <c r="AKB170" s="2"/>
      <c r="AKC170" s="2"/>
      <c r="AKD170" s="2"/>
      <c r="AKE170" s="2"/>
      <c r="AKF170" s="2"/>
      <c r="AKG170" s="2"/>
      <c r="AKH170" s="2"/>
      <c r="AKI170" s="2"/>
      <c r="AKJ170" s="2"/>
      <c r="AKK170" s="2"/>
      <c r="AKL170" s="2"/>
      <c r="AKM170" s="2"/>
      <c r="AKN170" s="2"/>
      <c r="AKO170" s="2"/>
      <c r="AKP170" s="2"/>
      <c r="AKQ170" s="2"/>
      <c r="AKR170" s="2"/>
      <c r="AKS170" s="2"/>
      <c r="AKT170" s="2"/>
      <c r="AKU170" s="2"/>
      <c r="AKV170" s="2"/>
      <c r="AKW170" s="2"/>
      <c r="AKX170" s="2"/>
      <c r="AKY170" s="2"/>
      <c r="AKZ170" s="2"/>
      <c r="ALA170" s="2"/>
      <c r="ALB170" s="2"/>
      <c r="ALC170" s="2"/>
      <c r="ALD170" s="2"/>
      <c r="ALE170" s="2"/>
      <c r="ALF170" s="2"/>
      <c r="ALG170" s="2"/>
      <c r="ALH170" s="2"/>
      <c r="ALI170" s="2"/>
      <c r="ALJ170" s="2"/>
      <c r="ALK170" s="2"/>
      <c r="ALL170" s="2"/>
      <c r="ALM170" s="2"/>
      <c r="ALN170" s="2"/>
      <c r="ALO170" s="2"/>
      <c r="ALP170" s="2"/>
      <c r="ALQ170" s="2"/>
      <c r="ALR170" s="2"/>
      <c r="ALS170" s="2"/>
      <c r="ALT170" s="2"/>
      <c r="ALU170" s="2"/>
      <c r="ALV170" s="2"/>
      <c r="ALW170" s="2"/>
      <c r="ALX170" s="2"/>
      <c r="ALY170" s="2"/>
      <c r="ALZ170" s="2"/>
      <c r="AMA170" s="2"/>
      <c r="AMB170" s="2"/>
      <c r="AMC170" s="2"/>
      <c r="AMD170" s="2"/>
    </row>
    <row r="171" spans="1:1018" ht="148.5" customHeight="1" thickBot="1">
      <c r="A171" s="413" t="s">
        <v>288</v>
      </c>
      <c r="B171" s="401" t="s">
        <v>303</v>
      </c>
      <c r="C171" s="388" t="s">
        <v>505</v>
      </c>
      <c r="D171" s="217" t="s">
        <v>304</v>
      </c>
      <c r="E171" s="257">
        <v>5</v>
      </c>
      <c r="F171" s="171">
        <v>6500</v>
      </c>
      <c r="G171" s="53">
        <f t="shared" si="46"/>
        <v>32500</v>
      </c>
      <c r="H171" s="61">
        <v>2500</v>
      </c>
      <c r="I171" s="65">
        <f t="shared" si="47"/>
        <v>12500</v>
      </c>
      <c r="J171" s="88">
        <v>2400</v>
      </c>
      <c r="K171" s="84">
        <f t="shared" si="48"/>
        <v>12000</v>
      </c>
      <c r="L171" s="92">
        <v>15000</v>
      </c>
      <c r="M171" s="98">
        <f t="shared" si="51"/>
        <v>75000</v>
      </c>
      <c r="N171" s="468"/>
      <c r="O171" s="421">
        <f t="shared" si="52"/>
        <v>32500</v>
      </c>
      <c r="P171" s="430">
        <f t="shared" si="49"/>
        <v>33000</v>
      </c>
      <c r="Q171" s="431">
        <f t="shared" si="50"/>
        <v>22500</v>
      </c>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c r="MI171" s="2"/>
      <c r="MJ171" s="2"/>
      <c r="MK171" s="2"/>
      <c r="ML171" s="2"/>
      <c r="MM171" s="2"/>
      <c r="MN171" s="2"/>
      <c r="MO171" s="2"/>
      <c r="MP171" s="2"/>
      <c r="MQ171" s="2"/>
      <c r="MR171" s="2"/>
      <c r="MS171" s="2"/>
      <c r="MT171" s="2"/>
      <c r="MU171" s="2"/>
      <c r="MV171" s="2"/>
      <c r="MW171" s="2"/>
      <c r="MX171" s="2"/>
      <c r="MY171" s="2"/>
      <c r="MZ171" s="2"/>
      <c r="NA171" s="2"/>
      <c r="NB171" s="2"/>
      <c r="NC171" s="2"/>
      <c r="ND171" s="2"/>
      <c r="NE171" s="2"/>
      <c r="NF171" s="2"/>
      <c r="NG171" s="2"/>
      <c r="NH171" s="2"/>
      <c r="NI171" s="2"/>
      <c r="NJ171" s="2"/>
      <c r="NK171" s="2"/>
      <c r="NL171" s="2"/>
      <c r="NM171" s="2"/>
      <c r="NN171" s="2"/>
      <c r="NO171" s="2"/>
      <c r="NP171" s="2"/>
      <c r="NQ171" s="2"/>
      <c r="NR171" s="2"/>
      <c r="NS171" s="2"/>
      <c r="NT171" s="2"/>
      <c r="NU171" s="2"/>
      <c r="NV171" s="2"/>
      <c r="NW171" s="2"/>
      <c r="NX171" s="2"/>
      <c r="NY171" s="2"/>
      <c r="NZ171" s="2"/>
      <c r="OA171" s="2"/>
      <c r="OB171" s="2"/>
      <c r="OC171" s="2"/>
      <c r="OD171" s="2"/>
      <c r="OE171" s="2"/>
      <c r="OF171" s="2"/>
      <c r="OG171" s="2"/>
      <c r="OH171" s="2"/>
      <c r="OI171" s="2"/>
      <c r="OJ171" s="2"/>
      <c r="OK171" s="2"/>
      <c r="OL171" s="2"/>
      <c r="OM171" s="2"/>
      <c r="ON171" s="2"/>
      <c r="OO171" s="2"/>
      <c r="OP171" s="2"/>
      <c r="OQ171" s="2"/>
      <c r="OR171" s="2"/>
      <c r="OS171" s="2"/>
      <c r="OT171" s="2"/>
      <c r="OU171" s="2"/>
      <c r="OV171" s="2"/>
      <c r="OW171" s="2"/>
      <c r="OX171" s="2"/>
      <c r="OY171" s="2"/>
      <c r="OZ171" s="2"/>
      <c r="PA171" s="2"/>
      <c r="PB171" s="2"/>
      <c r="PC171" s="2"/>
      <c r="PD171" s="2"/>
      <c r="PE171" s="2"/>
      <c r="PF171" s="2"/>
      <c r="PG171" s="2"/>
      <c r="PH171" s="2"/>
      <c r="PI171" s="2"/>
      <c r="PJ171" s="2"/>
      <c r="PK171" s="2"/>
      <c r="PL171" s="2"/>
      <c r="PM171" s="2"/>
      <c r="PN171" s="2"/>
      <c r="PO171" s="2"/>
      <c r="PP171" s="2"/>
      <c r="PQ171" s="2"/>
      <c r="PR171" s="2"/>
      <c r="PS171" s="2"/>
      <c r="PT171" s="2"/>
      <c r="PU171" s="2"/>
      <c r="PV171" s="2"/>
      <c r="PW171" s="2"/>
      <c r="PX171" s="2"/>
      <c r="PY171" s="2"/>
      <c r="PZ171" s="2"/>
      <c r="QA171" s="2"/>
      <c r="QB171" s="2"/>
      <c r="QC171" s="2"/>
      <c r="QD171" s="2"/>
      <c r="QE171" s="2"/>
      <c r="QF171" s="2"/>
      <c r="QG171" s="2"/>
      <c r="QH171" s="2"/>
      <c r="QI171" s="2"/>
      <c r="QJ171" s="2"/>
      <c r="QK171" s="2"/>
      <c r="QL171" s="2"/>
      <c r="QM171" s="2"/>
      <c r="QN171" s="2"/>
      <c r="QO171" s="2"/>
      <c r="QP171" s="2"/>
      <c r="QQ171" s="2"/>
      <c r="QR171" s="2"/>
      <c r="QS171" s="2"/>
      <c r="QT171" s="2"/>
      <c r="QU171" s="2"/>
      <c r="QV171" s="2"/>
      <c r="QW171" s="2"/>
      <c r="QX171" s="2"/>
      <c r="QY171" s="2"/>
      <c r="QZ171" s="2"/>
      <c r="RA171" s="2"/>
      <c r="RB171" s="2"/>
      <c r="RC171" s="2"/>
      <c r="RD171" s="2"/>
      <c r="RE171" s="2"/>
      <c r="RF171" s="2"/>
      <c r="RG171" s="2"/>
      <c r="RH171" s="2"/>
      <c r="RI171" s="2"/>
      <c r="RJ171" s="2"/>
      <c r="RK171" s="2"/>
      <c r="RL171" s="2"/>
      <c r="RM171" s="2"/>
      <c r="RN171" s="2"/>
      <c r="RO171" s="2"/>
      <c r="RP171" s="2"/>
      <c r="RQ171" s="2"/>
      <c r="RR171" s="2"/>
      <c r="RS171" s="2"/>
      <c r="RT171" s="2"/>
      <c r="RU171" s="2"/>
      <c r="RV171" s="2"/>
      <c r="RW171" s="2"/>
      <c r="RX171" s="2"/>
      <c r="RY171" s="2"/>
      <c r="RZ171" s="2"/>
      <c r="SA171" s="2"/>
      <c r="SB171" s="2"/>
      <c r="SC171" s="2"/>
      <c r="SD171" s="2"/>
      <c r="SE171" s="2"/>
      <c r="SF171" s="2"/>
      <c r="SG171" s="2"/>
      <c r="SH171" s="2"/>
      <c r="SI171" s="2"/>
      <c r="SJ171" s="2"/>
      <c r="SK171" s="2"/>
      <c r="SL171" s="2"/>
      <c r="SM171" s="2"/>
      <c r="SN171" s="2"/>
      <c r="SO171" s="2"/>
      <c r="SP171" s="2"/>
      <c r="SQ171" s="2"/>
      <c r="SR171" s="2"/>
      <c r="SS171" s="2"/>
      <c r="ST171" s="2"/>
      <c r="SU171" s="2"/>
      <c r="SV171" s="2"/>
      <c r="SW171" s="2"/>
      <c r="SX171" s="2"/>
      <c r="SY171" s="2"/>
      <c r="SZ171" s="2"/>
      <c r="TA171" s="2"/>
      <c r="TB171" s="2"/>
      <c r="TC171" s="2"/>
      <c r="TD171" s="2"/>
      <c r="TE171" s="2"/>
      <c r="TF171" s="2"/>
      <c r="TG171" s="2"/>
      <c r="TH171" s="2"/>
      <c r="TI171" s="2"/>
      <c r="TJ171" s="2"/>
      <c r="TK171" s="2"/>
      <c r="TL171" s="2"/>
      <c r="TM171" s="2"/>
      <c r="TN171" s="2"/>
      <c r="TO171" s="2"/>
      <c r="TP171" s="2"/>
      <c r="TQ171" s="2"/>
      <c r="TR171" s="2"/>
      <c r="TS171" s="2"/>
      <c r="TT171" s="2"/>
      <c r="TU171" s="2"/>
      <c r="TV171" s="2"/>
      <c r="TW171" s="2"/>
      <c r="TX171" s="2"/>
      <c r="TY171" s="2"/>
      <c r="TZ171" s="2"/>
      <c r="UA171" s="2"/>
      <c r="UB171" s="2"/>
      <c r="UC171" s="2"/>
      <c r="UD171" s="2"/>
      <c r="UE171" s="2"/>
      <c r="UF171" s="2"/>
      <c r="UG171" s="2"/>
      <c r="UH171" s="2"/>
      <c r="UI171" s="2"/>
      <c r="UJ171" s="2"/>
      <c r="UK171" s="2"/>
      <c r="UL171" s="2"/>
      <c r="UM171" s="2"/>
      <c r="UN171" s="2"/>
      <c r="UO171" s="2"/>
      <c r="UP171" s="2"/>
      <c r="UQ171" s="2"/>
      <c r="UR171" s="2"/>
      <c r="US171" s="2"/>
      <c r="UT171" s="2"/>
      <c r="UU171" s="2"/>
      <c r="UV171" s="2"/>
      <c r="UW171" s="2"/>
      <c r="UX171" s="2"/>
      <c r="UY171" s="2"/>
      <c r="UZ171" s="2"/>
      <c r="VA171" s="2"/>
      <c r="VB171" s="2"/>
      <c r="VC171" s="2"/>
      <c r="VD171" s="2"/>
      <c r="VE171" s="2"/>
      <c r="VF171" s="2"/>
      <c r="VG171" s="2"/>
      <c r="VH171" s="2"/>
      <c r="VI171" s="2"/>
      <c r="VJ171" s="2"/>
      <c r="VK171" s="2"/>
      <c r="VL171" s="2"/>
      <c r="VM171" s="2"/>
      <c r="VN171" s="2"/>
      <c r="VO171" s="2"/>
      <c r="VP171" s="2"/>
      <c r="VQ171" s="2"/>
      <c r="VR171" s="2"/>
      <c r="VS171" s="2"/>
      <c r="VT171" s="2"/>
      <c r="VU171" s="2"/>
      <c r="VV171" s="2"/>
      <c r="VW171" s="2"/>
      <c r="VX171" s="2"/>
      <c r="VY171" s="2"/>
      <c r="VZ171" s="2"/>
      <c r="WA171" s="2"/>
      <c r="WB171" s="2"/>
      <c r="WC171" s="2"/>
      <c r="WD171" s="2"/>
      <c r="WE171" s="2"/>
      <c r="WF171" s="2"/>
      <c r="WG171" s="2"/>
      <c r="WH171" s="2"/>
      <c r="WI171" s="2"/>
      <c r="WJ171" s="2"/>
      <c r="WK171" s="2"/>
      <c r="WL171" s="2"/>
      <c r="WM171" s="2"/>
      <c r="WN171" s="2"/>
      <c r="WO171" s="2"/>
      <c r="WP171" s="2"/>
      <c r="WQ171" s="2"/>
      <c r="WR171" s="2"/>
      <c r="WS171" s="2"/>
      <c r="WT171" s="2"/>
      <c r="WU171" s="2"/>
      <c r="WV171" s="2"/>
      <c r="WW171" s="2"/>
      <c r="WX171" s="2"/>
      <c r="WY171" s="2"/>
      <c r="WZ171" s="2"/>
      <c r="XA171" s="2"/>
      <c r="XB171" s="2"/>
      <c r="XC171" s="2"/>
      <c r="XD171" s="2"/>
      <c r="XE171" s="2"/>
      <c r="XF171" s="2"/>
      <c r="XG171" s="2"/>
      <c r="XH171" s="2"/>
      <c r="XI171" s="2"/>
      <c r="XJ171" s="2"/>
      <c r="XK171" s="2"/>
      <c r="XL171" s="2"/>
      <c r="XM171" s="2"/>
      <c r="XN171" s="2"/>
      <c r="XO171" s="2"/>
      <c r="XP171" s="2"/>
      <c r="XQ171" s="2"/>
      <c r="XR171" s="2"/>
      <c r="XS171" s="2"/>
      <c r="XT171" s="2"/>
      <c r="XU171" s="2"/>
      <c r="XV171" s="2"/>
      <c r="XW171" s="2"/>
      <c r="XX171" s="2"/>
      <c r="XY171" s="2"/>
      <c r="XZ171" s="2"/>
      <c r="YA171" s="2"/>
      <c r="YB171" s="2"/>
      <c r="YC171" s="2"/>
      <c r="YD171" s="2"/>
      <c r="YE171" s="2"/>
      <c r="YF171" s="2"/>
      <c r="YG171" s="2"/>
      <c r="YH171" s="2"/>
      <c r="YI171" s="2"/>
      <c r="YJ171" s="2"/>
      <c r="YK171" s="2"/>
      <c r="YL171" s="2"/>
      <c r="YM171" s="2"/>
      <c r="YN171" s="2"/>
      <c r="YO171" s="2"/>
      <c r="YP171" s="2"/>
      <c r="YQ171" s="2"/>
      <c r="YR171" s="2"/>
      <c r="YS171" s="2"/>
      <c r="YT171" s="2"/>
      <c r="YU171" s="2"/>
      <c r="YV171" s="2"/>
      <c r="YW171" s="2"/>
      <c r="YX171" s="2"/>
      <c r="YY171" s="2"/>
      <c r="YZ171" s="2"/>
      <c r="ZA171" s="2"/>
      <c r="ZB171" s="2"/>
      <c r="ZC171" s="2"/>
      <c r="ZD171" s="2"/>
      <c r="ZE171" s="2"/>
      <c r="ZF171" s="2"/>
      <c r="ZG171" s="2"/>
      <c r="ZH171" s="2"/>
      <c r="ZI171" s="2"/>
      <c r="ZJ171" s="2"/>
      <c r="ZK171" s="2"/>
      <c r="ZL171" s="2"/>
      <c r="ZM171" s="2"/>
      <c r="ZN171" s="2"/>
      <c r="ZO171" s="2"/>
      <c r="ZP171" s="2"/>
      <c r="ZQ171" s="2"/>
      <c r="ZR171" s="2"/>
      <c r="ZS171" s="2"/>
      <c r="ZT171" s="2"/>
      <c r="ZU171" s="2"/>
      <c r="ZV171" s="2"/>
      <c r="ZW171" s="2"/>
      <c r="ZX171" s="2"/>
      <c r="ZY171" s="2"/>
      <c r="ZZ171" s="2"/>
      <c r="AAA171" s="2"/>
      <c r="AAB171" s="2"/>
      <c r="AAC171" s="2"/>
      <c r="AAD171" s="2"/>
      <c r="AAE171" s="2"/>
      <c r="AAF171" s="2"/>
      <c r="AAG171" s="2"/>
      <c r="AAH171" s="2"/>
      <c r="AAI171" s="2"/>
      <c r="AAJ171" s="2"/>
      <c r="AAK171" s="2"/>
      <c r="AAL171" s="2"/>
      <c r="AAM171" s="2"/>
      <c r="AAN171" s="2"/>
      <c r="AAO171" s="2"/>
      <c r="AAP171" s="2"/>
      <c r="AAQ171" s="2"/>
      <c r="AAR171" s="2"/>
      <c r="AAS171" s="2"/>
      <c r="AAT171" s="2"/>
      <c r="AAU171" s="2"/>
      <c r="AAV171" s="2"/>
      <c r="AAW171" s="2"/>
      <c r="AAX171" s="2"/>
      <c r="AAY171" s="2"/>
      <c r="AAZ171" s="2"/>
      <c r="ABA171" s="2"/>
      <c r="ABB171" s="2"/>
      <c r="ABC171" s="2"/>
      <c r="ABD171" s="2"/>
      <c r="ABE171" s="2"/>
      <c r="ABF171" s="2"/>
      <c r="ABG171" s="2"/>
      <c r="ABH171" s="2"/>
      <c r="ABI171" s="2"/>
      <c r="ABJ171" s="2"/>
      <c r="ABK171" s="2"/>
      <c r="ABL171" s="2"/>
      <c r="ABM171" s="2"/>
      <c r="ABN171" s="2"/>
      <c r="ABO171" s="2"/>
      <c r="ABP171" s="2"/>
      <c r="ABQ171" s="2"/>
      <c r="ABR171" s="2"/>
      <c r="ABS171" s="2"/>
      <c r="ABT171" s="2"/>
      <c r="ABU171" s="2"/>
      <c r="ABV171" s="2"/>
      <c r="ABW171" s="2"/>
      <c r="ABX171" s="2"/>
      <c r="ABY171" s="2"/>
      <c r="ABZ171" s="2"/>
      <c r="ACA171" s="2"/>
      <c r="ACB171" s="2"/>
      <c r="ACC171" s="2"/>
      <c r="ACD171" s="2"/>
      <c r="ACE171" s="2"/>
      <c r="ACF171" s="2"/>
      <c r="ACG171" s="2"/>
      <c r="ACH171" s="2"/>
      <c r="ACI171" s="2"/>
      <c r="ACJ171" s="2"/>
      <c r="ACK171" s="2"/>
      <c r="ACL171" s="2"/>
      <c r="ACM171" s="2"/>
      <c r="ACN171" s="2"/>
      <c r="ACO171" s="2"/>
      <c r="ACP171" s="2"/>
      <c r="ACQ171" s="2"/>
      <c r="ACR171" s="2"/>
      <c r="ACS171" s="2"/>
      <c r="ACT171" s="2"/>
      <c r="ACU171" s="2"/>
      <c r="ACV171" s="2"/>
      <c r="ACW171" s="2"/>
      <c r="ACX171" s="2"/>
      <c r="ACY171" s="2"/>
      <c r="ACZ171" s="2"/>
      <c r="ADA171" s="2"/>
      <c r="ADB171" s="2"/>
      <c r="ADC171" s="2"/>
      <c r="ADD171" s="2"/>
      <c r="ADE171" s="2"/>
      <c r="ADF171" s="2"/>
      <c r="ADG171" s="2"/>
      <c r="ADH171" s="2"/>
      <c r="ADI171" s="2"/>
      <c r="ADJ171" s="2"/>
      <c r="ADK171" s="2"/>
      <c r="ADL171" s="2"/>
      <c r="ADM171" s="2"/>
      <c r="ADN171" s="2"/>
      <c r="ADO171" s="2"/>
      <c r="ADP171" s="2"/>
      <c r="ADQ171" s="2"/>
      <c r="ADR171" s="2"/>
      <c r="ADS171" s="2"/>
      <c r="ADT171" s="2"/>
      <c r="ADU171" s="2"/>
      <c r="ADV171" s="2"/>
      <c r="ADW171" s="2"/>
      <c r="ADX171" s="2"/>
      <c r="ADY171" s="2"/>
      <c r="ADZ171" s="2"/>
      <c r="AEA171" s="2"/>
      <c r="AEB171" s="2"/>
      <c r="AEC171" s="2"/>
      <c r="AED171" s="2"/>
      <c r="AEE171" s="2"/>
      <c r="AEF171" s="2"/>
      <c r="AEG171" s="2"/>
      <c r="AEH171" s="2"/>
      <c r="AEI171" s="2"/>
      <c r="AEJ171" s="2"/>
      <c r="AEK171" s="2"/>
      <c r="AEL171" s="2"/>
      <c r="AEM171" s="2"/>
      <c r="AEN171" s="2"/>
      <c r="AEO171" s="2"/>
      <c r="AEP171" s="2"/>
      <c r="AEQ171" s="2"/>
      <c r="AER171" s="2"/>
      <c r="AES171" s="2"/>
      <c r="AET171" s="2"/>
      <c r="AEU171" s="2"/>
      <c r="AEV171" s="2"/>
      <c r="AEW171" s="2"/>
      <c r="AEX171" s="2"/>
      <c r="AEY171" s="2"/>
      <c r="AEZ171" s="2"/>
      <c r="AFA171" s="2"/>
      <c r="AFB171" s="2"/>
      <c r="AFC171" s="2"/>
      <c r="AFD171" s="2"/>
      <c r="AFE171" s="2"/>
      <c r="AFF171" s="2"/>
      <c r="AFG171" s="2"/>
      <c r="AFH171" s="2"/>
      <c r="AFI171" s="2"/>
      <c r="AFJ171" s="2"/>
      <c r="AFK171" s="2"/>
      <c r="AFL171" s="2"/>
      <c r="AFM171" s="2"/>
      <c r="AFN171" s="2"/>
      <c r="AFO171" s="2"/>
      <c r="AFP171" s="2"/>
      <c r="AFQ171" s="2"/>
      <c r="AFR171" s="2"/>
      <c r="AFS171" s="2"/>
      <c r="AFT171" s="2"/>
      <c r="AFU171" s="2"/>
      <c r="AFV171" s="2"/>
      <c r="AFW171" s="2"/>
      <c r="AFX171" s="2"/>
      <c r="AFY171" s="2"/>
      <c r="AFZ171" s="2"/>
      <c r="AGA171" s="2"/>
      <c r="AGB171" s="2"/>
      <c r="AGC171" s="2"/>
      <c r="AGD171" s="2"/>
      <c r="AGE171" s="2"/>
      <c r="AGF171" s="2"/>
      <c r="AGG171" s="2"/>
      <c r="AGH171" s="2"/>
      <c r="AGI171" s="2"/>
      <c r="AGJ171" s="2"/>
      <c r="AGK171" s="2"/>
      <c r="AGL171" s="2"/>
      <c r="AGM171" s="2"/>
      <c r="AGN171" s="2"/>
      <c r="AGO171" s="2"/>
      <c r="AGP171" s="2"/>
      <c r="AGQ171" s="2"/>
      <c r="AGR171" s="2"/>
      <c r="AGS171" s="2"/>
      <c r="AGT171" s="2"/>
      <c r="AGU171" s="2"/>
      <c r="AGV171" s="2"/>
      <c r="AGW171" s="2"/>
      <c r="AGX171" s="2"/>
      <c r="AGY171" s="2"/>
      <c r="AGZ171" s="2"/>
      <c r="AHA171" s="2"/>
      <c r="AHB171" s="2"/>
      <c r="AHC171" s="2"/>
      <c r="AHD171" s="2"/>
      <c r="AHE171" s="2"/>
      <c r="AHF171" s="2"/>
      <c r="AHG171" s="2"/>
      <c r="AHH171" s="2"/>
      <c r="AHI171" s="2"/>
      <c r="AHJ171" s="2"/>
      <c r="AHK171" s="2"/>
      <c r="AHL171" s="2"/>
      <c r="AHM171" s="2"/>
      <c r="AHN171" s="2"/>
      <c r="AHO171" s="2"/>
      <c r="AHP171" s="2"/>
      <c r="AHQ171" s="2"/>
      <c r="AHR171" s="2"/>
      <c r="AHS171" s="2"/>
      <c r="AHT171" s="2"/>
      <c r="AHU171" s="2"/>
      <c r="AHV171" s="2"/>
      <c r="AHW171" s="2"/>
      <c r="AHX171" s="2"/>
      <c r="AHY171" s="2"/>
      <c r="AHZ171" s="2"/>
      <c r="AIA171" s="2"/>
      <c r="AIB171" s="2"/>
      <c r="AIC171" s="2"/>
      <c r="AID171" s="2"/>
      <c r="AIE171" s="2"/>
      <c r="AIF171" s="2"/>
      <c r="AIG171" s="2"/>
      <c r="AIH171" s="2"/>
      <c r="AII171" s="2"/>
      <c r="AIJ171" s="2"/>
      <c r="AIK171" s="2"/>
      <c r="AIL171" s="2"/>
      <c r="AIM171" s="2"/>
      <c r="AIN171" s="2"/>
      <c r="AIO171" s="2"/>
      <c r="AIP171" s="2"/>
      <c r="AIQ171" s="2"/>
      <c r="AIR171" s="2"/>
      <c r="AIS171" s="2"/>
      <c r="AIT171" s="2"/>
      <c r="AIU171" s="2"/>
      <c r="AIV171" s="2"/>
      <c r="AIW171" s="2"/>
      <c r="AIX171" s="2"/>
      <c r="AIY171" s="2"/>
      <c r="AIZ171" s="2"/>
      <c r="AJA171" s="2"/>
      <c r="AJB171" s="2"/>
      <c r="AJC171" s="2"/>
      <c r="AJD171" s="2"/>
      <c r="AJE171" s="2"/>
      <c r="AJF171" s="2"/>
      <c r="AJG171" s="2"/>
      <c r="AJH171" s="2"/>
      <c r="AJI171" s="2"/>
      <c r="AJJ171" s="2"/>
      <c r="AJK171" s="2"/>
      <c r="AJL171" s="2"/>
      <c r="AJM171" s="2"/>
      <c r="AJN171" s="2"/>
      <c r="AJO171" s="2"/>
      <c r="AJP171" s="2"/>
      <c r="AJQ171" s="2"/>
      <c r="AJR171" s="2"/>
      <c r="AJS171" s="2"/>
      <c r="AJT171" s="2"/>
      <c r="AJU171" s="2"/>
      <c r="AJV171" s="2"/>
      <c r="AJW171" s="2"/>
      <c r="AJX171" s="2"/>
      <c r="AJY171" s="2"/>
      <c r="AJZ171" s="2"/>
      <c r="AKA171" s="2"/>
      <c r="AKB171" s="2"/>
      <c r="AKC171" s="2"/>
      <c r="AKD171" s="2"/>
      <c r="AKE171" s="2"/>
      <c r="AKF171" s="2"/>
      <c r="AKG171" s="2"/>
      <c r="AKH171" s="2"/>
      <c r="AKI171" s="2"/>
      <c r="AKJ171" s="2"/>
      <c r="AKK171" s="2"/>
      <c r="AKL171" s="2"/>
      <c r="AKM171" s="2"/>
      <c r="AKN171" s="2"/>
      <c r="AKO171" s="2"/>
      <c r="AKP171" s="2"/>
      <c r="AKQ171" s="2"/>
      <c r="AKR171" s="2"/>
      <c r="AKS171" s="2"/>
      <c r="AKT171" s="2"/>
      <c r="AKU171" s="2"/>
      <c r="AKV171" s="2"/>
      <c r="AKW171" s="2"/>
      <c r="AKX171" s="2"/>
      <c r="AKY171" s="2"/>
      <c r="AKZ171" s="2"/>
      <c r="ALA171" s="2"/>
      <c r="ALB171" s="2"/>
      <c r="ALC171" s="2"/>
      <c r="ALD171" s="2"/>
      <c r="ALE171" s="2"/>
      <c r="ALF171" s="2"/>
      <c r="ALG171" s="2"/>
      <c r="ALH171" s="2"/>
      <c r="ALI171" s="2"/>
      <c r="ALJ171" s="2"/>
      <c r="ALK171" s="2"/>
      <c r="ALL171" s="2"/>
      <c r="ALM171" s="2"/>
      <c r="ALN171" s="2"/>
      <c r="ALO171" s="2"/>
      <c r="ALP171" s="2"/>
      <c r="ALQ171" s="2"/>
      <c r="ALR171" s="2"/>
      <c r="ALS171" s="2"/>
      <c r="ALT171" s="2"/>
      <c r="ALU171" s="2"/>
      <c r="ALV171" s="2"/>
      <c r="ALW171" s="2"/>
      <c r="ALX171" s="2"/>
      <c r="ALY171" s="2"/>
      <c r="ALZ171" s="2"/>
      <c r="AMA171" s="2"/>
      <c r="AMB171" s="2"/>
      <c r="AMC171" s="2"/>
      <c r="AMD171" s="2"/>
    </row>
    <row r="172" spans="1:1018" ht="75" customHeight="1" thickBot="1">
      <c r="A172" s="440" t="s">
        <v>402</v>
      </c>
      <c r="B172" s="441" t="s">
        <v>50</v>
      </c>
      <c r="C172" s="441" t="s">
        <v>51</v>
      </c>
      <c r="D172" s="441"/>
      <c r="E172" s="441"/>
      <c r="F172" s="442"/>
      <c r="G172" s="384">
        <f>SUBTOTAL(9,G136:G171)</f>
        <v>1222465</v>
      </c>
      <c r="H172" s="206" t="s">
        <v>402</v>
      </c>
      <c r="I172" s="173">
        <f>SUBTOTAL(9,I136:I171)</f>
        <v>1706080</v>
      </c>
      <c r="J172" s="207" t="s">
        <v>402</v>
      </c>
      <c r="K172" s="385">
        <f>SUBTOTAL(9,K136:K171)</f>
        <v>1452710</v>
      </c>
      <c r="L172" s="208" t="s">
        <v>402</v>
      </c>
      <c r="M172" s="59">
        <f>SUBTOTAL(9,M136:M171)</f>
        <v>2201150</v>
      </c>
      <c r="N172" s="468"/>
      <c r="O172" s="76">
        <f>SUM(O136:O171)</f>
        <v>1222465</v>
      </c>
      <c r="P172" s="76">
        <f t="shared" ref="P172:Q172" si="53">SUM(P136:P171)</f>
        <v>1645601.25</v>
      </c>
      <c r="Q172" s="76">
        <f t="shared" si="53"/>
        <v>1422237.5</v>
      </c>
      <c r="R172" s="79"/>
    </row>
    <row r="173" spans="1:1018" ht="27" thickBot="1">
      <c r="A173" s="460" t="s">
        <v>305</v>
      </c>
      <c r="B173" s="461"/>
      <c r="C173" s="461"/>
      <c r="D173" s="461"/>
      <c r="E173" s="461"/>
      <c r="F173" s="461"/>
      <c r="G173" s="462"/>
      <c r="H173" s="288"/>
      <c r="I173" s="288"/>
      <c r="J173" s="289"/>
      <c r="K173" s="289"/>
      <c r="L173" s="291"/>
      <c r="M173" s="381"/>
      <c r="N173" s="468"/>
      <c r="O173" s="432"/>
      <c r="P173" s="433"/>
      <c r="Q173" s="434"/>
    </row>
    <row r="174" spans="1:1018" ht="26.25" thickBot="1">
      <c r="A174" s="142" t="s">
        <v>2</v>
      </c>
      <c r="B174" s="18" t="s">
        <v>3</v>
      </c>
      <c r="C174" s="18" t="s">
        <v>4</v>
      </c>
      <c r="D174" s="18" t="s">
        <v>5</v>
      </c>
      <c r="E174" s="415" t="s">
        <v>6</v>
      </c>
      <c r="F174" s="215" t="s">
        <v>7</v>
      </c>
      <c r="G174" s="18" t="s">
        <v>8</v>
      </c>
      <c r="H174" s="160" t="s">
        <v>7</v>
      </c>
      <c r="I174" s="161" t="s">
        <v>8</v>
      </c>
      <c r="J174" s="162" t="s">
        <v>7</v>
      </c>
      <c r="K174" s="394" t="s">
        <v>8</v>
      </c>
      <c r="L174" s="164" t="s">
        <v>7</v>
      </c>
      <c r="M174" s="395" t="s">
        <v>8</v>
      </c>
      <c r="N174" s="468"/>
      <c r="O174" s="421"/>
      <c r="P174" s="420"/>
      <c r="Q174" s="422"/>
    </row>
    <row r="175" spans="1:1018" ht="90">
      <c r="A175" s="414" t="s">
        <v>306</v>
      </c>
      <c r="B175" s="391" t="s">
        <v>310</v>
      </c>
      <c r="C175" s="392" t="s">
        <v>474</v>
      </c>
      <c r="D175" s="210" t="s">
        <v>297</v>
      </c>
      <c r="E175" s="210">
        <v>5000</v>
      </c>
      <c r="F175" s="199">
        <v>45</v>
      </c>
      <c r="G175" s="151">
        <f>F175*E175</f>
        <v>225000</v>
      </c>
      <c r="H175" s="152">
        <v>30</v>
      </c>
      <c r="I175" s="153">
        <f>H175*E175</f>
        <v>150000</v>
      </c>
      <c r="J175" s="154">
        <v>27.7</v>
      </c>
      <c r="K175" s="393">
        <f>J175*E175</f>
        <v>138500</v>
      </c>
      <c r="L175" s="156">
        <v>20</v>
      </c>
      <c r="M175" s="157">
        <f>L175*E175</f>
        <v>100000</v>
      </c>
      <c r="N175" s="468"/>
      <c r="O175" s="421">
        <f>G175</f>
        <v>225000</v>
      </c>
      <c r="P175" s="420">
        <f t="shared" si="49"/>
        <v>153375</v>
      </c>
      <c r="Q175" s="422">
        <f t="shared" si="50"/>
        <v>144250</v>
      </c>
    </row>
    <row r="176" spans="1:1018" ht="165">
      <c r="A176" s="33" t="s">
        <v>307</v>
      </c>
      <c r="B176" s="48" t="s">
        <v>311</v>
      </c>
      <c r="C176" s="367" t="s">
        <v>506</v>
      </c>
      <c r="D176" s="17" t="s">
        <v>297</v>
      </c>
      <c r="E176" s="17">
        <v>2000</v>
      </c>
      <c r="F176" s="51">
        <v>34</v>
      </c>
      <c r="G176" s="53">
        <f>F176*E176</f>
        <v>68000</v>
      </c>
      <c r="H176" s="61">
        <v>25</v>
      </c>
      <c r="I176" s="65">
        <f>H176*E176</f>
        <v>50000</v>
      </c>
      <c r="J176" s="80">
        <v>27.7</v>
      </c>
      <c r="K176" s="84">
        <f>J176*E176</f>
        <v>55400</v>
      </c>
      <c r="L176" s="92">
        <v>15</v>
      </c>
      <c r="M176" s="98">
        <f t="shared" ref="M176:M178" si="54">L176*E176</f>
        <v>30000</v>
      </c>
      <c r="N176" s="468"/>
      <c r="O176" s="421">
        <f t="shared" ref="O176:O178" si="55">G176</f>
        <v>68000</v>
      </c>
      <c r="P176" s="420">
        <f t="shared" si="49"/>
        <v>50850</v>
      </c>
      <c r="Q176" s="422">
        <f t="shared" si="50"/>
        <v>52700</v>
      </c>
    </row>
    <row r="177" spans="1:1019" ht="90">
      <c r="A177" s="33" t="s">
        <v>308</v>
      </c>
      <c r="B177" s="48" t="s">
        <v>312</v>
      </c>
      <c r="C177" s="367" t="s">
        <v>474</v>
      </c>
      <c r="D177" s="17" t="s">
        <v>297</v>
      </c>
      <c r="E177" s="17">
        <v>600</v>
      </c>
      <c r="F177" s="51">
        <v>25</v>
      </c>
      <c r="G177" s="53">
        <f>F177*E177</f>
        <v>15000</v>
      </c>
      <c r="H177" s="61">
        <v>25</v>
      </c>
      <c r="I177" s="65">
        <f>H177*E177</f>
        <v>15000</v>
      </c>
      <c r="J177" s="80">
        <v>23.8</v>
      </c>
      <c r="K177" s="84">
        <f>J177*E177</f>
        <v>14280</v>
      </c>
      <c r="L177" s="92">
        <v>15</v>
      </c>
      <c r="M177" s="98">
        <f t="shared" si="54"/>
        <v>9000</v>
      </c>
      <c r="N177" s="468"/>
      <c r="O177" s="421">
        <f t="shared" si="55"/>
        <v>15000</v>
      </c>
      <c r="P177" s="420">
        <f t="shared" si="49"/>
        <v>13320</v>
      </c>
      <c r="Q177" s="422">
        <f t="shared" si="50"/>
        <v>14640</v>
      </c>
    </row>
    <row r="178" spans="1:1019" ht="90.75" thickBot="1">
      <c r="A178" s="416" t="s">
        <v>309</v>
      </c>
      <c r="B178" s="401" t="s">
        <v>313</v>
      </c>
      <c r="C178" s="388" t="s">
        <v>474</v>
      </c>
      <c r="D178" s="257" t="s">
        <v>297</v>
      </c>
      <c r="E178" s="257">
        <v>500</v>
      </c>
      <c r="F178" s="171">
        <v>25</v>
      </c>
      <c r="G178" s="53">
        <f>F178*E178</f>
        <v>12500</v>
      </c>
      <c r="H178" s="61">
        <v>25</v>
      </c>
      <c r="I178" s="65">
        <f>H178*E178</f>
        <v>12500</v>
      </c>
      <c r="J178" s="80">
        <v>22.9</v>
      </c>
      <c r="K178" s="84">
        <f>J178*E178</f>
        <v>11450</v>
      </c>
      <c r="L178" s="92">
        <v>15</v>
      </c>
      <c r="M178" s="98">
        <f t="shared" si="54"/>
        <v>7500</v>
      </c>
      <c r="N178" s="468"/>
      <c r="O178" s="421">
        <f t="shared" si="55"/>
        <v>12500</v>
      </c>
      <c r="P178" s="430">
        <f t="shared" si="49"/>
        <v>10987.5</v>
      </c>
      <c r="Q178" s="431">
        <f t="shared" si="50"/>
        <v>11975</v>
      </c>
    </row>
    <row r="179" spans="1:1019" ht="75.75" customHeight="1" thickBot="1">
      <c r="A179" s="440" t="s">
        <v>314</v>
      </c>
      <c r="B179" s="441"/>
      <c r="C179" s="441"/>
      <c r="D179" s="441"/>
      <c r="E179" s="441"/>
      <c r="F179" s="442"/>
      <c r="G179" s="384">
        <f>SUM(G175:G178)</f>
        <v>320500</v>
      </c>
      <c r="H179" s="206" t="s">
        <v>314</v>
      </c>
      <c r="I179" s="173">
        <f>SUM(I175:I178)</f>
        <v>227500</v>
      </c>
      <c r="J179" s="207" t="s">
        <v>314</v>
      </c>
      <c r="K179" s="90">
        <f>SUM(K175:K178)</f>
        <v>219630</v>
      </c>
      <c r="L179" s="208" t="s">
        <v>314</v>
      </c>
      <c r="M179" s="59">
        <f>SUM(M175:M178)</f>
        <v>146500</v>
      </c>
      <c r="N179" s="468"/>
      <c r="O179" s="435">
        <f>SUM(O175:O178)</f>
        <v>320500</v>
      </c>
      <c r="P179" s="435">
        <f t="shared" ref="P179:Q179" si="56">SUM(P175:P178)</f>
        <v>228532.5</v>
      </c>
      <c r="Q179" s="435">
        <f t="shared" si="56"/>
        <v>223565</v>
      </c>
      <c r="R179" s="79"/>
    </row>
    <row r="180" spans="1:1019" ht="139.5" customHeight="1" thickBot="1">
      <c r="A180" s="443" t="s">
        <v>315</v>
      </c>
      <c r="B180" s="444"/>
      <c r="C180" s="444"/>
      <c r="D180" s="444"/>
      <c r="E180" s="444"/>
      <c r="F180" s="445"/>
      <c r="G180" s="269">
        <f>G179+G172+G133+G97++G78+G51+G27+G14</f>
        <v>3247165</v>
      </c>
      <c r="H180" s="288" t="s">
        <v>399</v>
      </c>
      <c r="I180" s="270">
        <f>I179+I172+I133+I97++I78+I51+I27+I14</f>
        <v>4040067</v>
      </c>
      <c r="J180" s="289" t="s">
        <v>399</v>
      </c>
      <c r="K180" s="417">
        <f>K179+K172+K133+K97++K78+K51+K27+K14</f>
        <v>3925632.2</v>
      </c>
      <c r="L180" s="291"/>
      <c r="M180" s="418">
        <f>M179+M172+M133+M97++M78+M51+M27+M14</f>
        <v>5870340</v>
      </c>
      <c r="N180" s="419"/>
      <c r="O180" s="76">
        <f>O14+O27+O51+O78+O97+O133+O172+O179</f>
        <v>3247165</v>
      </c>
      <c r="P180" s="76">
        <f t="shared" ref="P180:Q180" si="57">P14+P27+P51+P78+P97+P133+P172+P179</f>
        <v>4270801.05</v>
      </c>
      <c r="Q180" s="76">
        <f t="shared" si="57"/>
        <v>3775776.5</v>
      </c>
      <c r="R180" s="79"/>
    </row>
    <row r="181" spans="1:1019" ht="26.25">
      <c r="A181" s="446"/>
      <c r="B181" s="447"/>
      <c r="C181" s="447"/>
      <c r="D181" s="447"/>
      <c r="H181" s="60"/>
    </row>
    <row r="182" spans="1:1019" s="7" customFormat="1">
      <c r="A182" s="459"/>
      <c r="B182" s="459"/>
      <c r="C182" s="459"/>
      <c r="D182" s="459"/>
      <c r="E182" s="5"/>
      <c r="F182" s="46"/>
      <c r="G182" s="9"/>
      <c r="H182" s="6"/>
      <c r="I182" s="9"/>
      <c r="J182" s="46"/>
      <c r="K182" s="9"/>
      <c r="L182" s="46"/>
      <c r="M182" s="9"/>
      <c r="N182" s="73"/>
      <c r="O182" s="70"/>
      <c r="P182" s="70"/>
      <c r="Q182" s="70"/>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c r="PF182" s="6"/>
      <c r="PG182" s="6"/>
      <c r="PH182" s="6"/>
      <c r="PI182" s="6"/>
      <c r="PJ182" s="6"/>
      <c r="PK182" s="6"/>
      <c r="PL182" s="6"/>
      <c r="PM182" s="6"/>
      <c r="PN182" s="6"/>
      <c r="PO182" s="6"/>
      <c r="PP182" s="6"/>
      <c r="PQ182" s="6"/>
      <c r="PR182" s="6"/>
      <c r="PS182" s="6"/>
      <c r="PT182" s="6"/>
      <c r="PU182" s="6"/>
      <c r="PV182" s="6"/>
      <c r="PW182" s="6"/>
      <c r="PX182" s="6"/>
      <c r="PY182" s="6"/>
      <c r="PZ182" s="6"/>
      <c r="QA182" s="6"/>
      <c r="QB182" s="6"/>
      <c r="QC182" s="6"/>
      <c r="QD182" s="6"/>
      <c r="QE182" s="6"/>
      <c r="QF182" s="6"/>
      <c r="QG182" s="6"/>
      <c r="QH182" s="6"/>
      <c r="QI182" s="6"/>
      <c r="QJ182" s="6"/>
      <c r="QK182" s="6"/>
      <c r="QL182" s="6"/>
      <c r="QM182" s="6"/>
      <c r="QN182" s="6"/>
      <c r="QO182" s="6"/>
      <c r="QP182" s="6"/>
      <c r="QQ182" s="6"/>
      <c r="QR182" s="6"/>
      <c r="QS182" s="6"/>
      <c r="QT182" s="6"/>
      <c r="QU182" s="6"/>
      <c r="QV182" s="6"/>
      <c r="QW182" s="6"/>
      <c r="QX182" s="6"/>
      <c r="QY182" s="6"/>
      <c r="QZ182" s="6"/>
      <c r="RA182" s="6"/>
      <c r="RB182" s="6"/>
      <c r="RC182" s="6"/>
      <c r="RD182" s="6"/>
      <c r="RE182" s="6"/>
      <c r="RF182" s="6"/>
      <c r="RG182" s="6"/>
      <c r="RH182" s="6"/>
      <c r="RI182" s="6"/>
      <c r="RJ182" s="6"/>
      <c r="RK182" s="6"/>
      <c r="RL182" s="6"/>
      <c r="RM182" s="6"/>
      <c r="RN182" s="6"/>
      <c r="RO182" s="6"/>
      <c r="RP182" s="6"/>
      <c r="RQ182" s="6"/>
      <c r="RR182" s="6"/>
      <c r="RS182" s="6"/>
      <c r="RT182" s="6"/>
      <c r="RU182" s="6"/>
      <c r="RV182" s="6"/>
      <c r="RW182" s="6"/>
      <c r="RX182" s="6"/>
      <c r="RY182" s="6"/>
      <c r="RZ182" s="6"/>
      <c r="SA182" s="6"/>
      <c r="SB182" s="6"/>
      <c r="SC182" s="6"/>
      <c r="SD182" s="6"/>
      <c r="SE182" s="6"/>
      <c r="SF182" s="6"/>
      <c r="SG182" s="6"/>
      <c r="SH182" s="6"/>
      <c r="SI182" s="6"/>
      <c r="SJ182" s="6"/>
      <c r="SK182" s="6"/>
      <c r="SL182" s="6"/>
      <c r="SM182" s="6"/>
      <c r="SN182" s="6"/>
      <c r="SO182" s="6"/>
      <c r="SP182" s="6"/>
      <c r="SQ182" s="6"/>
      <c r="SR182" s="6"/>
      <c r="SS182" s="6"/>
      <c r="ST182" s="6"/>
      <c r="SU182" s="6"/>
      <c r="SV182" s="6"/>
      <c r="SW182" s="6"/>
      <c r="SX182" s="6"/>
      <c r="SY182" s="6"/>
      <c r="SZ182" s="6"/>
      <c r="TA182" s="6"/>
      <c r="TB182" s="6"/>
      <c r="TC182" s="6"/>
      <c r="TD182" s="6"/>
      <c r="TE182" s="6"/>
      <c r="TF182" s="6"/>
      <c r="TG182" s="6"/>
      <c r="TH182" s="6"/>
      <c r="TI182" s="6"/>
      <c r="TJ182" s="6"/>
      <c r="TK182" s="6"/>
      <c r="TL182" s="6"/>
      <c r="TM182" s="6"/>
      <c r="TN182" s="6"/>
      <c r="TO182" s="6"/>
      <c r="TP182" s="6"/>
      <c r="TQ182" s="6"/>
      <c r="TR182" s="6"/>
      <c r="TS182" s="6"/>
      <c r="TT182" s="6"/>
      <c r="TU182" s="6"/>
      <c r="TV182" s="6"/>
      <c r="TW182" s="6"/>
      <c r="TX182" s="6"/>
      <c r="TY182" s="6"/>
      <c r="TZ182" s="6"/>
      <c r="UA182" s="6"/>
      <c r="UB182" s="6"/>
      <c r="UC182" s="6"/>
      <c r="UD182" s="6"/>
      <c r="UE182" s="6"/>
      <c r="UF182" s="6"/>
      <c r="UG182" s="6"/>
      <c r="UH182" s="6"/>
      <c r="UI182" s="6"/>
      <c r="UJ182" s="6"/>
      <c r="UK182" s="6"/>
      <c r="UL182" s="6"/>
      <c r="UM182" s="6"/>
      <c r="UN182" s="6"/>
      <c r="UO182" s="6"/>
      <c r="UP182" s="6"/>
      <c r="UQ182" s="6"/>
      <c r="UR182" s="6"/>
      <c r="US182" s="6"/>
      <c r="UT182" s="6"/>
      <c r="UU182" s="6"/>
      <c r="UV182" s="6"/>
      <c r="UW182" s="6"/>
      <c r="UX182" s="6"/>
      <c r="UY182" s="6"/>
      <c r="UZ182" s="6"/>
      <c r="VA182" s="6"/>
      <c r="VB182" s="6"/>
      <c r="VC182" s="6"/>
      <c r="VD182" s="6"/>
      <c r="VE182" s="6"/>
      <c r="VF182" s="6"/>
      <c r="VG182" s="6"/>
      <c r="VH182" s="6"/>
      <c r="VI182" s="6"/>
      <c r="VJ182" s="6"/>
      <c r="VK182" s="6"/>
      <c r="VL182" s="6"/>
      <c r="VM182" s="6"/>
      <c r="VN182" s="6"/>
      <c r="VO182" s="6"/>
      <c r="VP182" s="6"/>
      <c r="VQ182" s="6"/>
      <c r="VR182" s="6"/>
      <c r="VS182" s="6"/>
      <c r="VT182" s="6"/>
      <c r="VU182" s="6"/>
      <c r="VV182" s="6"/>
      <c r="VW182" s="6"/>
      <c r="VX182" s="6"/>
      <c r="VY182" s="6"/>
      <c r="VZ182" s="6"/>
      <c r="WA182" s="6"/>
      <c r="WB182" s="6"/>
      <c r="WC182" s="6"/>
      <c r="WD182" s="6"/>
      <c r="WE182" s="6"/>
      <c r="WF182" s="6"/>
      <c r="WG182" s="6"/>
      <c r="WH182" s="6"/>
      <c r="WI182" s="6"/>
      <c r="WJ182" s="6"/>
      <c r="WK182" s="6"/>
      <c r="WL182" s="6"/>
      <c r="WM182" s="6"/>
      <c r="WN182" s="6"/>
      <c r="WO182" s="6"/>
      <c r="WP182" s="6"/>
      <c r="WQ182" s="6"/>
      <c r="WR182" s="6"/>
      <c r="WS182" s="6"/>
      <c r="WT182" s="6"/>
      <c r="WU182" s="6"/>
      <c r="WV182" s="6"/>
      <c r="WW182" s="6"/>
      <c r="WX182" s="6"/>
      <c r="WY182" s="6"/>
      <c r="WZ182" s="6"/>
      <c r="XA182" s="6"/>
      <c r="XB182" s="6"/>
      <c r="XC182" s="6"/>
      <c r="XD182" s="6"/>
      <c r="XE182" s="6"/>
      <c r="XF182" s="6"/>
      <c r="XG182" s="6"/>
      <c r="XH182" s="6"/>
      <c r="XI182" s="6"/>
      <c r="XJ182" s="6"/>
      <c r="XK182" s="6"/>
      <c r="XL182" s="6"/>
      <c r="XM182" s="6"/>
      <c r="XN182" s="6"/>
      <c r="XO182" s="6"/>
      <c r="XP182" s="6"/>
      <c r="XQ182" s="6"/>
      <c r="XR182" s="6"/>
      <c r="XS182" s="6"/>
      <c r="XT182" s="6"/>
      <c r="XU182" s="6"/>
      <c r="XV182" s="6"/>
      <c r="XW182" s="6"/>
      <c r="XX182" s="6"/>
      <c r="XY182" s="6"/>
      <c r="XZ182" s="6"/>
      <c r="YA182" s="6"/>
      <c r="YB182" s="6"/>
      <c r="YC182" s="6"/>
      <c r="YD182" s="6"/>
      <c r="YE182" s="6"/>
      <c r="YF182" s="6"/>
      <c r="YG182" s="6"/>
      <c r="YH182" s="6"/>
      <c r="YI182" s="6"/>
      <c r="YJ182" s="6"/>
      <c r="YK182" s="6"/>
      <c r="YL182" s="6"/>
      <c r="YM182" s="6"/>
      <c r="YN182" s="6"/>
      <c r="YO182" s="6"/>
      <c r="YP182" s="6"/>
      <c r="YQ182" s="6"/>
      <c r="YR182" s="6"/>
      <c r="YS182" s="6"/>
      <c r="YT182" s="6"/>
      <c r="YU182" s="6"/>
      <c r="YV182" s="6"/>
      <c r="YW182" s="6"/>
      <c r="YX182" s="6"/>
      <c r="YY182" s="6"/>
      <c r="YZ182" s="6"/>
      <c r="ZA182" s="6"/>
      <c r="ZB182" s="6"/>
      <c r="ZC182" s="6"/>
      <c r="ZD182" s="6"/>
      <c r="ZE182" s="6"/>
      <c r="ZF182" s="6"/>
      <c r="ZG182" s="6"/>
      <c r="ZH182" s="6"/>
      <c r="ZI182" s="6"/>
      <c r="ZJ182" s="6"/>
      <c r="ZK182" s="6"/>
      <c r="ZL182" s="6"/>
      <c r="ZM182" s="6"/>
      <c r="ZN182" s="6"/>
      <c r="ZO182" s="6"/>
      <c r="ZP182" s="6"/>
      <c r="ZQ182" s="6"/>
      <c r="ZR182" s="6"/>
      <c r="ZS182" s="6"/>
      <c r="ZT182" s="6"/>
      <c r="ZU182" s="6"/>
      <c r="ZV182" s="6"/>
      <c r="ZW182" s="6"/>
      <c r="ZX182" s="6"/>
      <c r="ZY182" s="6"/>
      <c r="ZZ182" s="6"/>
      <c r="AAA182" s="6"/>
      <c r="AAB182" s="6"/>
      <c r="AAC182" s="6"/>
      <c r="AAD182" s="6"/>
      <c r="AAE182" s="6"/>
      <c r="AAF182" s="6"/>
      <c r="AAG182" s="6"/>
      <c r="AAH182" s="6"/>
      <c r="AAI182" s="6"/>
      <c r="AAJ182" s="6"/>
      <c r="AAK182" s="6"/>
      <c r="AAL182" s="6"/>
      <c r="AAM182" s="6"/>
      <c r="AAN182" s="6"/>
      <c r="AAO182" s="6"/>
      <c r="AAP182" s="6"/>
      <c r="AAQ182" s="6"/>
      <c r="AAR182" s="6"/>
      <c r="AAS182" s="6"/>
      <c r="AAT182" s="6"/>
      <c r="AAU182" s="6"/>
      <c r="AAV182" s="6"/>
      <c r="AAW182" s="6"/>
      <c r="AAX182" s="6"/>
      <c r="AAY182" s="6"/>
      <c r="AAZ182" s="6"/>
      <c r="ABA182" s="6"/>
      <c r="ABB182" s="6"/>
      <c r="ABC182" s="6"/>
      <c r="ABD182" s="6"/>
      <c r="ABE182" s="6"/>
      <c r="ABF182" s="6"/>
      <c r="ABG182" s="6"/>
      <c r="ABH182" s="6"/>
      <c r="ABI182" s="6"/>
      <c r="ABJ182" s="6"/>
      <c r="ABK182" s="6"/>
      <c r="ABL182" s="6"/>
      <c r="ABM182" s="6"/>
      <c r="ABN182" s="6"/>
      <c r="ABO182" s="6"/>
      <c r="ABP182" s="6"/>
      <c r="ABQ182" s="6"/>
      <c r="ABR182" s="6"/>
      <c r="ABS182" s="6"/>
      <c r="ABT182" s="6"/>
      <c r="ABU182" s="6"/>
      <c r="ABV182" s="6"/>
      <c r="ABW182" s="6"/>
      <c r="ABX182" s="6"/>
      <c r="ABY182" s="6"/>
      <c r="ABZ182" s="6"/>
      <c r="ACA182" s="6"/>
      <c r="ACB182" s="6"/>
      <c r="ACC182" s="6"/>
      <c r="ACD182" s="6"/>
      <c r="ACE182" s="6"/>
      <c r="ACF182" s="6"/>
      <c r="ACG182" s="6"/>
      <c r="ACH182" s="6"/>
      <c r="ACI182" s="6"/>
      <c r="ACJ182" s="6"/>
      <c r="ACK182" s="6"/>
      <c r="ACL182" s="6"/>
      <c r="ACM182" s="6"/>
      <c r="ACN182" s="6"/>
      <c r="ACO182" s="6"/>
      <c r="ACP182" s="6"/>
      <c r="ACQ182" s="6"/>
      <c r="ACR182" s="6"/>
      <c r="ACS182" s="6"/>
      <c r="ACT182" s="6"/>
      <c r="ACU182" s="6"/>
      <c r="ACV182" s="6"/>
      <c r="ACW182" s="6"/>
      <c r="ACX182" s="6"/>
      <c r="ACY182" s="6"/>
      <c r="ACZ182" s="6"/>
      <c r="ADA182" s="6"/>
      <c r="ADB182" s="6"/>
      <c r="ADC182" s="6"/>
      <c r="ADD182" s="6"/>
      <c r="ADE182" s="6"/>
      <c r="ADF182" s="6"/>
      <c r="ADG182" s="6"/>
      <c r="ADH182" s="6"/>
      <c r="ADI182" s="6"/>
      <c r="ADJ182" s="6"/>
      <c r="ADK182" s="6"/>
      <c r="ADL182" s="6"/>
      <c r="ADM182" s="6"/>
      <c r="ADN182" s="6"/>
      <c r="ADO182" s="6"/>
      <c r="ADP182" s="6"/>
      <c r="ADQ182" s="6"/>
      <c r="ADR182" s="6"/>
      <c r="ADS182" s="6"/>
      <c r="ADT182" s="6"/>
      <c r="ADU182" s="6"/>
      <c r="ADV182" s="6"/>
      <c r="ADW182" s="6"/>
      <c r="ADX182" s="6"/>
      <c r="ADY182" s="6"/>
      <c r="ADZ182" s="6"/>
      <c r="AEA182" s="6"/>
      <c r="AEB182" s="6"/>
      <c r="AEC182" s="6"/>
      <c r="AED182" s="6"/>
      <c r="AEE182" s="6"/>
      <c r="AEF182" s="6"/>
      <c r="AEG182" s="6"/>
      <c r="AEH182" s="6"/>
      <c r="AEI182" s="6"/>
      <c r="AEJ182" s="6"/>
      <c r="AEK182" s="6"/>
      <c r="AEL182" s="6"/>
      <c r="AEM182" s="6"/>
      <c r="AEN182" s="6"/>
      <c r="AEO182" s="6"/>
      <c r="AEP182" s="6"/>
      <c r="AEQ182" s="6"/>
      <c r="AER182" s="6"/>
      <c r="AES182" s="6"/>
      <c r="AET182" s="6"/>
      <c r="AEU182" s="6"/>
      <c r="AEV182" s="6"/>
      <c r="AEW182" s="6"/>
      <c r="AEX182" s="6"/>
      <c r="AEY182" s="6"/>
      <c r="AEZ182" s="6"/>
      <c r="AFA182" s="6"/>
      <c r="AFB182" s="6"/>
      <c r="AFC182" s="6"/>
      <c r="AFD182" s="6"/>
      <c r="AFE182" s="6"/>
      <c r="AFF182" s="6"/>
      <c r="AFG182" s="6"/>
      <c r="AFH182" s="6"/>
      <c r="AFI182" s="6"/>
      <c r="AFJ182" s="6"/>
      <c r="AFK182" s="6"/>
      <c r="AFL182" s="6"/>
      <c r="AFM182" s="6"/>
      <c r="AFN182" s="6"/>
      <c r="AFO182" s="6"/>
      <c r="AFP182" s="6"/>
      <c r="AFQ182" s="6"/>
      <c r="AFR182" s="6"/>
      <c r="AFS182" s="6"/>
      <c r="AFT182" s="6"/>
      <c r="AFU182" s="6"/>
      <c r="AFV182" s="6"/>
      <c r="AFW182" s="6"/>
      <c r="AFX182" s="6"/>
      <c r="AFY182" s="6"/>
      <c r="AFZ182" s="6"/>
      <c r="AGA182" s="6"/>
      <c r="AGB182" s="6"/>
      <c r="AGC182" s="6"/>
      <c r="AGD182" s="6"/>
      <c r="AGE182" s="6"/>
      <c r="AGF182" s="6"/>
      <c r="AGG182" s="6"/>
      <c r="AGH182" s="6"/>
      <c r="AGI182" s="6"/>
      <c r="AGJ182" s="6"/>
      <c r="AGK182" s="6"/>
      <c r="AGL182" s="6"/>
      <c r="AGM182" s="6"/>
      <c r="AGN182" s="6"/>
      <c r="AGO182" s="6"/>
      <c r="AGP182" s="6"/>
      <c r="AGQ182" s="6"/>
      <c r="AGR182" s="6"/>
      <c r="AGS182" s="6"/>
      <c r="AGT182" s="6"/>
      <c r="AGU182" s="6"/>
      <c r="AGV182" s="6"/>
      <c r="AGW182" s="6"/>
      <c r="AGX182" s="6"/>
      <c r="AGY182" s="6"/>
      <c r="AGZ182" s="6"/>
      <c r="AHA182" s="6"/>
      <c r="AHB182" s="6"/>
      <c r="AHC182" s="6"/>
      <c r="AHD182" s="6"/>
      <c r="AHE182" s="6"/>
      <c r="AHF182" s="6"/>
      <c r="AHG182" s="6"/>
      <c r="AHH182" s="6"/>
      <c r="AHI182" s="6"/>
      <c r="AHJ182" s="6"/>
      <c r="AHK182" s="6"/>
      <c r="AHL182" s="6"/>
      <c r="AHM182" s="6"/>
      <c r="AHN182" s="6"/>
      <c r="AHO182" s="6"/>
      <c r="AHP182" s="6"/>
      <c r="AHQ182" s="6"/>
      <c r="AHR182" s="6"/>
      <c r="AHS182" s="6"/>
      <c r="AHT182" s="6"/>
      <c r="AHU182" s="6"/>
      <c r="AHV182" s="6"/>
      <c r="AHW182" s="6"/>
      <c r="AHX182" s="6"/>
      <c r="AHY182" s="6"/>
      <c r="AHZ182" s="6"/>
      <c r="AIA182" s="6"/>
      <c r="AIB182" s="6"/>
      <c r="AIC182" s="6"/>
      <c r="AID182" s="6"/>
      <c r="AIE182" s="6"/>
      <c r="AIF182" s="6"/>
      <c r="AIG182" s="6"/>
      <c r="AIH182" s="6"/>
      <c r="AII182" s="6"/>
      <c r="AIJ182" s="6"/>
      <c r="AIK182" s="6"/>
      <c r="AIL182" s="6"/>
      <c r="AIM182" s="6"/>
      <c r="AIN182" s="6"/>
      <c r="AIO182" s="6"/>
      <c r="AIP182" s="6"/>
      <c r="AIQ182" s="6"/>
      <c r="AIR182" s="6"/>
      <c r="AIS182" s="6"/>
      <c r="AIT182" s="6"/>
      <c r="AIU182" s="6"/>
      <c r="AIV182" s="6"/>
      <c r="AIW182" s="6"/>
      <c r="AIX182" s="6"/>
      <c r="AIY182" s="6"/>
      <c r="AIZ182" s="6"/>
      <c r="AJA182" s="6"/>
      <c r="AJB182" s="6"/>
      <c r="AJC182" s="6"/>
      <c r="AJD182" s="6"/>
      <c r="AJE182" s="6"/>
      <c r="AJF182" s="6"/>
      <c r="AJG182" s="6"/>
      <c r="AJH182" s="6"/>
      <c r="AJI182" s="6"/>
      <c r="AJJ182" s="6"/>
      <c r="AJK182" s="6"/>
      <c r="AJL182" s="6"/>
      <c r="AJM182" s="6"/>
      <c r="AJN182" s="6"/>
      <c r="AJO182" s="6"/>
      <c r="AJP182" s="6"/>
      <c r="AJQ182" s="6"/>
      <c r="AJR182" s="6"/>
      <c r="AJS182" s="6"/>
      <c r="AJT182" s="6"/>
      <c r="AJU182" s="6"/>
      <c r="AJV182" s="6"/>
      <c r="AJW182" s="6"/>
      <c r="AJX182" s="6"/>
      <c r="AJY182" s="6"/>
      <c r="AJZ182" s="6"/>
      <c r="AKA182" s="6"/>
      <c r="AKB182" s="6"/>
      <c r="AKC182" s="6"/>
      <c r="AKD182" s="6"/>
      <c r="AKE182" s="6"/>
      <c r="AKF182" s="6"/>
      <c r="AKG182" s="6"/>
      <c r="AKH182" s="6"/>
      <c r="AKI182" s="6"/>
      <c r="AKJ182" s="6"/>
      <c r="AKK182" s="6"/>
      <c r="AKL182" s="6"/>
      <c r="AKM182" s="6"/>
      <c r="AKN182" s="6"/>
      <c r="AKO182" s="6"/>
      <c r="AKP182" s="6"/>
      <c r="AKQ182" s="6"/>
      <c r="AKR182" s="6"/>
      <c r="AKS182" s="6"/>
      <c r="AKT182" s="6"/>
      <c r="AKU182" s="6"/>
      <c r="AKV182" s="6"/>
      <c r="AKW182" s="6"/>
      <c r="AKX182" s="6"/>
      <c r="AKY182" s="6"/>
      <c r="AKZ182" s="6"/>
      <c r="ALA182" s="6"/>
      <c r="ALB182" s="6"/>
      <c r="ALC182" s="6"/>
      <c r="ALD182" s="6"/>
      <c r="ALE182" s="6"/>
      <c r="ALF182" s="6"/>
      <c r="ALG182" s="6"/>
      <c r="ALH182" s="6"/>
      <c r="ALI182" s="6"/>
      <c r="ALJ182" s="6"/>
      <c r="ALK182" s="6"/>
      <c r="ALL182" s="6"/>
      <c r="ALM182" s="6"/>
      <c r="ALN182" s="6"/>
      <c r="ALO182" s="6"/>
      <c r="ALP182" s="6"/>
      <c r="ALQ182" s="6"/>
      <c r="ALR182" s="6"/>
      <c r="ALS182" s="6"/>
      <c r="ALT182" s="6"/>
      <c r="ALU182" s="6"/>
      <c r="ALV182" s="6"/>
      <c r="ALW182" s="6"/>
      <c r="ALX182" s="6"/>
      <c r="ALY182" s="6"/>
      <c r="ALZ182" s="6"/>
      <c r="AMA182" s="6"/>
      <c r="AMB182" s="6"/>
      <c r="AMC182" s="6"/>
      <c r="AMD182" s="6"/>
      <c r="AME182" s="6"/>
    </row>
    <row r="183" spans="1:1019">
      <c r="H183" s="1"/>
      <c r="I183" s="77"/>
      <c r="P183" s="45"/>
    </row>
    <row r="184" spans="1:1019">
      <c r="H184" s="1"/>
      <c r="P184" s="45"/>
      <c r="R184" s="79"/>
    </row>
    <row r="185" spans="1:1019" ht="15">
      <c r="H185" s="58"/>
    </row>
    <row r="190" spans="1:1019">
      <c r="I190" s="77"/>
    </row>
  </sheetData>
  <protectedRanges>
    <protectedRange algorithmName="SHA-512" hashValue="wjJ57Ht244C12cX9UQhxAIxp34zXclYFEuphUhm+TTQ/fF3I4IvSu5h1s923UukMVNf0bmbS1mg+baEhKZGP5w==" saltValue="yZfeuthQMr10xC90jIuf8A==" spinCount="100000" sqref="A1:E32 A51:E54 A33:B50 D33:E50 A66:E68 A55:B65 D55:E65 A77:E80 A69:B76 D69:E76 A97:E99 A81:B96 D81:E96 A133:E135 A100:B132 D100:E132 A172:E174 A136:B171 D136:E171 A179:E1048576 A175:B178 D175:E178" name="Intervalo2"/>
    <protectedRange algorithmName="SHA-512" hashValue="uy/RgvaajJLeISvq3cCbOHEPnVbrpQz/seP+MMrUNTDfoE2k15rM+SnwB7oAvg6ydWyRy8AGVcaDX5T0VBP0Jw==" saltValue="CKbjq1UXQqQ3ZiIfzZV3xQ==" spinCount="100000" sqref="H1:H76 H78:H1048576" name="Intervalo1_3"/>
    <protectedRange algorithmName="SHA-512" hashValue="uy/RgvaajJLeISvq3cCbOHEPnVbrpQz/seP+MMrUNTDfoE2k15rM+SnwB7oAvg6ydWyRy8AGVcaDX5T0VBP0Jw==" saltValue="CKbjq1UXQqQ3ZiIfzZV3xQ==" spinCount="100000" sqref="J1:J1048576" name="Intervalo1"/>
    <protectedRange algorithmName="SHA-512" hashValue="uy/RgvaajJLeISvq3cCbOHEPnVbrpQz/seP+MMrUNTDfoE2k15rM+SnwB7oAvg6ydWyRy8AGVcaDX5T0VBP0Jw==" saltValue="CKbjq1UXQqQ3ZiIfzZV3xQ==" spinCount="100000" sqref="L1:L1048576" name="Intervalo1_1"/>
    <protectedRange algorithmName="SHA-512" hashValue="wjJ57Ht244C12cX9UQhxAIxp34zXclYFEuphUhm+TTQ/fF3I4IvSu5h1s923UukMVNf0bmbS1mg+baEhKZGP5w==" saltValue="yZfeuthQMr10xC90jIuf8A==" spinCount="100000" sqref="C33:C49" name="Intervalo2_1"/>
    <protectedRange algorithmName="SHA-512" hashValue="wjJ57Ht244C12cX9UQhxAIxp34zXclYFEuphUhm+TTQ/fF3I4IvSu5h1s923UukMVNf0bmbS1mg+baEhKZGP5w==" saltValue="yZfeuthQMr10xC90jIuf8A==" spinCount="100000" sqref="C50" name="Intervalo2_2"/>
    <protectedRange algorithmName="SHA-512" hashValue="wjJ57Ht244C12cX9UQhxAIxp34zXclYFEuphUhm+TTQ/fF3I4IvSu5h1s923UukMVNf0bmbS1mg+baEhKZGP5w==" saltValue="yZfeuthQMr10xC90jIuf8A==" spinCount="100000" sqref="C55:C65" name="Intervalo2_4"/>
    <protectedRange algorithmName="SHA-512" hashValue="wjJ57Ht244C12cX9UQhxAIxp34zXclYFEuphUhm+TTQ/fF3I4IvSu5h1s923UukMVNf0bmbS1mg+baEhKZGP5w==" saltValue="yZfeuthQMr10xC90jIuf8A==" spinCount="100000" sqref="C69:C76" name="Intervalo2_5"/>
    <protectedRange algorithmName="SHA-512" hashValue="wjJ57Ht244C12cX9UQhxAIxp34zXclYFEuphUhm+TTQ/fF3I4IvSu5h1s923UukMVNf0bmbS1mg+baEhKZGP5w==" saltValue="yZfeuthQMr10xC90jIuf8A==" spinCount="100000" sqref="C81:C96" name="Intervalo2_6"/>
    <protectedRange algorithmName="SHA-512" hashValue="wjJ57Ht244C12cX9UQhxAIxp34zXclYFEuphUhm+TTQ/fF3I4IvSu5h1s923UukMVNf0bmbS1mg+baEhKZGP5w==" saltValue="yZfeuthQMr10xC90jIuf8A==" spinCount="100000" sqref="C100:C132" name="Intervalo2_7"/>
    <protectedRange algorithmName="SHA-512" hashValue="wjJ57Ht244C12cX9UQhxAIxp34zXclYFEuphUhm+TTQ/fF3I4IvSu5h1s923UukMVNf0bmbS1mg+baEhKZGP5w==" saltValue="yZfeuthQMr10xC90jIuf8A==" spinCount="100000" sqref="C136:C171" name="Intervalo2_8"/>
    <protectedRange algorithmName="SHA-512" hashValue="wjJ57Ht244C12cX9UQhxAIxp34zXclYFEuphUhm+TTQ/fF3I4IvSu5h1s923UukMVNf0bmbS1mg+baEhKZGP5w==" saltValue="yZfeuthQMr10xC90jIuf8A==" spinCount="100000" sqref="C175:C178" name="Intervalo2_9"/>
  </protectedRanges>
  <mergeCells count="33">
    <mergeCell ref="N3:N179"/>
    <mergeCell ref="A1:Q1"/>
    <mergeCell ref="H3:I3"/>
    <mergeCell ref="A2:I2"/>
    <mergeCell ref="A9:E9"/>
    <mergeCell ref="A13:F13"/>
    <mergeCell ref="A3:E3"/>
    <mergeCell ref="F3:G3"/>
    <mergeCell ref="A8:F8"/>
    <mergeCell ref="A79:G79"/>
    <mergeCell ref="A14:F14"/>
    <mergeCell ref="A15:G15"/>
    <mergeCell ref="A27:F27"/>
    <mergeCell ref="A28:G28"/>
    <mergeCell ref="A51:F51"/>
    <mergeCell ref="A52:G52"/>
    <mergeCell ref="A182:D182"/>
    <mergeCell ref="A97:F97"/>
    <mergeCell ref="A98:G98"/>
    <mergeCell ref="A133:F133"/>
    <mergeCell ref="A134:G134"/>
    <mergeCell ref="A172:F172"/>
    <mergeCell ref="A173:G173"/>
    <mergeCell ref="J3:K3"/>
    <mergeCell ref="L3:M3"/>
    <mergeCell ref="A179:F179"/>
    <mergeCell ref="A180:F180"/>
    <mergeCell ref="A181:D181"/>
    <mergeCell ref="A53:G53"/>
    <mergeCell ref="A66:F66"/>
    <mergeCell ref="A67:G67"/>
    <mergeCell ref="A77:F77"/>
    <mergeCell ref="A78:F78"/>
  </mergeCell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4C36-269E-4DD6-BA5A-54DBB2177F78}">
  <dimension ref="A1:E17"/>
  <sheetViews>
    <sheetView topLeftCell="A2" zoomScale="85" zoomScaleNormal="85" workbookViewId="0">
      <selection activeCell="E10" sqref="E10"/>
    </sheetView>
  </sheetViews>
  <sheetFormatPr defaultRowHeight="15"/>
  <cols>
    <col min="1" max="1" width="32.85546875" customWidth="1"/>
    <col min="2" max="2" width="36.7109375" style="74" customWidth="1"/>
    <col min="3" max="3" width="27" style="74" customWidth="1"/>
    <col min="4" max="5" width="34.42578125" style="74" customWidth="1"/>
  </cols>
  <sheetData>
    <row r="1" spans="1:5" s="57" customFormat="1" ht="74.25" customHeight="1" thickBot="1">
      <c r="A1" s="494" t="s">
        <v>394</v>
      </c>
      <c r="B1" s="495"/>
      <c r="C1" s="495"/>
      <c r="D1" s="495"/>
      <c r="E1" s="496"/>
    </row>
    <row r="2" spans="1:5" ht="57.75" customHeight="1" thickBot="1">
      <c r="A2" s="339" t="s">
        <v>378</v>
      </c>
      <c r="B2" s="340" t="s">
        <v>387</v>
      </c>
      <c r="C2" s="341" t="s">
        <v>400</v>
      </c>
      <c r="D2" s="342" t="s">
        <v>391</v>
      </c>
      <c r="E2" s="343" t="s">
        <v>401</v>
      </c>
    </row>
    <row r="3" spans="1:5" ht="38.25" customHeight="1">
      <c r="A3" s="353" t="s">
        <v>380</v>
      </c>
      <c r="B3" s="354">
        <f>'Mapa COMPLETO'!G14</f>
        <v>52620</v>
      </c>
      <c r="C3" s="355">
        <f>'Mapa COMPLETO'!K14</f>
        <v>48620</v>
      </c>
      <c r="D3" s="356">
        <f>'Mapa COMPLETO'!I14</f>
        <v>52620</v>
      </c>
      <c r="E3" s="357">
        <f>'Mapa COMPLETO'!M14</f>
        <v>62240</v>
      </c>
    </row>
    <row r="4" spans="1:5" ht="57.75" customHeight="1">
      <c r="A4" s="323" t="s">
        <v>386</v>
      </c>
      <c r="B4" s="345">
        <f>'Mapa COMPLETO'!G27</f>
        <v>66110</v>
      </c>
      <c r="C4" s="347">
        <f>'Mapa COMPLETO'!K27</f>
        <v>78585</v>
      </c>
      <c r="D4" s="349">
        <f>'Mapa COMPLETO'!I27</f>
        <v>80625</v>
      </c>
      <c r="E4" s="351">
        <f>'Mapa COMPLETO'!M27</f>
        <v>101800</v>
      </c>
    </row>
    <row r="5" spans="1:5" ht="37.5" customHeight="1">
      <c r="A5" s="323" t="s">
        <v>379</v>
      </c>
      <c r="B5" s="345">
        <f>'Mapa COMPLETO'!G51</f>
        <v>384610</v>
      </c>
      <c r="C5" s="347">
        <f>'Mapa COMPLETO'!K51</f>
        <v>473980</v>
      </c>
      <c r="D5" s="349">
        <f>'Mapa COMPLETO'!I51</f>
        <v>387400</v>
      </c>
      <c r="E5" s="351">
        <f>'Mapa COMPLETO'!M51</f>
        <v>685900</v>
      </c>
    </row>
    <row r="6" spans="1:5" ht="38.25" customHeight="1">
      <c r="A6" s="323" t="s">
        <v>381</v>
      </c>
      <c r="B6" s="345">
        <f>'Mapa COMPLETO'!G78</f>
        <v>591340</v>
      </c>
      <c r="C6" s="347">
        <f>'Mapa COMPLETO'!K78</f>
        <v>733495</v>
      </c>
      <c r="D6" s="349">
        <f>'Mapa COMPLETO'!I78</f>
        <v>603360</v>
      </c>
      <c r="E6" s="351">
        <f>'Mapa COMPLETO'!M78</f>
        <v>667950</v>
      </c>
    </row>
    <row r="7" spans="1:5" ht="54.75" customHeight="1">
      <c r="A7" s="323" t="s">
        <v>396</v>
      </c>
      <c r="B7" s="345">
        <f>'Mapa COMPLETO'!G97</f>
        <v>381010</v>
      </c>
      <c r="C7" s="347">
        <f>'Mapa COMPLETO'!K97</f>
        <v>392312.2</v>
      </c>
      <c r="D7" s="349">
        <f>'Mapa COMPLETO'!I97</f>
        <v>527912</v>
      </c>
      <c r="E7" s="351">
        <f>'Mapa COMPLETO'!M97</f>
        <v>1059900</v>
      </c>
    </row>
    <row r="8" spans="1:5" ht="48.75" customHeight="1">
      <c r="A8" s="323" t="s">
        <v>382</v>
      </c>
      <c r="B8" s="345">
        <f>'Mapa COMPLETO'!G133</f>
        <v>228510</v>
      </c>
      <c r="C8" s="347">
        <f>'Mapa COMPLETO'!K133</f>
        <v>526300</v>
      </c>
      <c r="D8" s="349">
        <f>'Mapa COMPLETO'!I133</f>
        <v>454570</v>
      </c>
      <c r="E8" s="351">
        <f>'Mapa COMPLETO'!M133</f>
        <v>944900</v>
      </c>
    </row>
    <row r="9" spans="1:5" ht="51.75" customHeight="1">
      <c r="A9" s="323" t="s">
        <v>383</v>
      </c>
      <c r="B9" s="345">
        <f>'Mapa COMPLETO'!G172</f>
        <v>1222465</v>
      </c>
      <c r="C9" s="347">
        <f>'Mapa COMPLETO'!K172</f>
        <v>1452710</v>
      </c>
      <c r="D9" s="349">
        <f>'Mapa COMPLETO'!I172</f>
        <v>1706080</v>
      </c>
      <c r="E9" s="351">
        <f>'Mapa COMPLETO'!M172</f>
        <v>2201150</v>
      </c>
    </row>
    <row r="10" spans="1:5" ht="38.25" customHeight="1">
      <c r="A10" s="323" t="s">
        <v>384</v>
      </c>
      <c r="B10" s="345">
        <f>'Mapa COMPLETO'!G179</f>
        <v>320500</v>
      </c>
      <c r="C10" s="347">
        <f>'Mapa COMPLETO'!K179</f>
        <v>219630</v>
      </c>
      <c r="D10" s="349">
        <f>'Mapa COMPLETO'!I179</f>
        <v>227500</v>
      </c>
      <c r="E10" s="351">
        <f>'Mapa COMPLETO'!M179</f>
        <v>146500</v>
      </c>
    </row>
    <row r="11" spans="1:5" ht="45.75" customHeight="1" thickBot="1">
      <c r="A11" s="344" t="s">
        <v>397</v>
      </c>
      <c r="B11" s="346">
        <f>SUM(B3:B10)</f>
        <v>3247165</v>
      </c>
      <c r="C11" s="348">
        <f>SUM(C3:C10)</f>
        <v>3925632.2</v>
      </c>
      <c r="D11" s="350">
        <f t="shared" ref="D11" si="0">SUM(D3:D10)</f>
        <v>4040067</v>
      </c>
      <c r="E11" s="352">
        <f>SUM(E3:E10)</f>
        <v>5870340</v>
      </c>
    </row>
    <row r="15" spans="1:5">
      <c r="C15" s="75"/>
      <c r="D15" s="75"/>
      <c r="E15" s="75"/>
    </row>
    <row r="16" spans="1:5">
      <c r="C16" s="75"/>
      <c r="D16" s="75"/>
      <c r="E16" s="75"/>
    </row>
    <row r="17" spans="3:5">
      <c r="C17" s="75"/>
      <c r="D17" s="75"/>
      <c r="E17" s="75"/>
    </row>
  </sheetData>
  <mergeCells count="1">
    <mergeCell ref="A1:E1"/>
  </mergeCells>
  <pageMargins left="0.51181102362204722" right="0.51181102362204722" top="0.78740157480314965" bottom="0.78740157480314965"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CEE3-EC75-4A48-B805-AE8406CBAEF7}">
  <dimension ref="B1:I11"/>
  <sheetViews>
    <sheetView workbookViewId="0">
      <selection activeCell="C10" sqref="C10"/>
    </sheetView>
  </sheetViews>
  <sheetFormatPr defaultRowHeight="15"/>
  <cols>
    <col min="1" max="1" width="6.140625" customWidth="1"/>
    <col min="2" max="2" width="24.28515625" customWidth="1"/>
    <col min="3" max="3" width="29" customWidth="1"/>
    <col min="4" max="4" width="35.28515625" customWidth="1"/>
    <col min="5" max="5" width="36.28515625" customWidth="1"/>
    <col min="9" max="9" width="11.28515625" bestFit="1" customWidth="1"/>
  </cols>
  <sheetData>
    <row r="1" spans="2:9" ht="15.75" thickBot="1"/>
    <row r="2" spans="2:9" ht="40.5" customHeight="1" thickBot="1">
      <c r="B2" s="318" t="s">
        <v>378</v>
      </c>
      <c r="C2" s="319" t="s">
        <v>532</v>
      </c>
      <c r="D2" s="320" t="s">
        <v>392</v>
      </c>
      <c r="E2" s="321" t="s">
        <v>393</v>
      </c>
    </row>
    <row r="3" spans="2:9" ht="37.5">
      <c r="B3" s="322" t="s">
        <v>380</v>
      </c>
      <c r="C3" s="324">
        <f>'Mapa COMPLETO'!O14</f>
        <v>52620</v>
      </c>
      <c r="D3" s="326">
        <f>'Mapa COMPLETO'!P14</f>
        <v>54025</v>
      </c>
      <c r="E3" s="329">
        <f>'Mapa COMPLETO'!Q14</f>
        <v>52770</v>
      </c>
    </row>
    <row r="4" spans="2:9" ht="37.5">
      <c r="B4" s="323" t="s">
        <v>386</v>
      </c>
      <c r="C4" s="325">
        <f>'Mapa COMPLETO'!O27</f>
        <v>66110</v>
      </c>
      <c r="D4" s="327">
        <f>'Mapa COMPLETO'!P27</f>
        <v>81780</v>
      </c>
      <c r="E4" s="330">
        <f>'Mapa COMPLETO'!Q27</f>
        <v>76842.5</v>
      </c>
    </row>
    <row r="5" spans="2:9" ht="37.5">
      <c r="B5" s="323" t="s">
        <v>379</v>
      </c>
      <c r="C5" s="325">
        <f>'Mapa COMPLETO'!O51</f>
        <v>384610</v>
      </c>
      <c r="D5" s="327">
        <f>'Mapa COMPLETO'!P51</f>
        <v>482972.5</v>
      </c>
      <c r="E5" s="330">
        <f>'Mapa COMPLETO'!Q51</f>
        <v>439255</v>
      </c>
    </row>
    <row r="6" spans="2:9" ht="37.5">
      <c r="B6" s="323" t="s">
        <v>381</v>
      </c>
      <c r="C6" s="325">
        <f>'Mapa COMPLETO'!O78</f>
        <v>591340</v>
      </c>
      <c r="D6" s="327">
        <f>'Mapa COMPLETO'!P78</f>
        <v>649036.25</v>
      </c>
      <c r="E6" s="330">
        <f>'Mapa COMPLETO'!Q78</f>
        <v>607212.5</v>
      </c>
    </row>
    <row r="7" spans="2:9" ht="18.75">
      <c r="B7" s="323" t="s">
        <v>396</v>
      </c>
      <c r="C7" s="325">
        <f>'Mapa COMPLETO'!O97</f>
        <v>381010</v>
      </c>
      <c r="D7" s="327">
        <f>'Mapa COMPLETO'!P97</f>
        <v>590283.55000000005</v>
      </c>
      <c r="E7" s="330">
        <f>'Mapa COMPLETO'!Q97</f>
        <v>468259</v>
      </c>
    </row>
    <row r="8" spans="2:9" ht="56.25">
      <c r="B8" s="323" t="s">
        <v>382</v>
      </c>
      <c r="C8" s="325">
        <f>'Mapa COMPLETO'!O133</f>
        <v>228510</v>
      </c>
      <c r="D8" s="327">
        <f>'Mapa COMPLETO'!P133</f>
        <v>538570</v>
      </c>
      <c r="E8" s="330">
        <f>'Mapa COMPLETO'!Q133</f>
        <v>485635</v>
      </c>
    </row>
    <row r="9" spans="2:9" ht="57" thickBot="1">
      <c r="B9" s="333" t="s">
        <v>383</v>
      </c>
      <c r="C9" s="325">
        <f>'Mapa COMPLETO'!O172</f>
        <v>1222465</v>
      </c>
      <c r="D9" s="327">
        <f>'Mapa COMPLETO'!P172</f>
        <v>1645601.25</v>
      </c>
      <c r="E9" s="330">
        <f>'Mapa COMPLETO'!Q172</f>
        <v>1422237.5</v>
      </c>
    </row>
    <row r="10" spans="2:9" ht="38.25" thickBot="1">
      <c r="B10" s="334" t="s">
        <v>384</v>
      </c>
      <c r="C10" s="332">
        <f>'Mapa COMPLETO'!O179</f>
        <v>320500</v>
      </c>
      <c r="D10" s="328">
        <f>'Mapa COMPLETO'!P179</f>
        <v>228532.5</v>
      </c>
      <c r="E10" s="331">
        <f>'Mapa COMPLETO'!Q179</f>
        <v>223565</v>
      </c>
    </row>
    <row r="11" spans="2:9" ht="69" customHeight="1" thickBot="1">
      <c r="B11" s="335" t="s">
        <v>385</v>
      </c>
      <c r="C11" s="336">
        <f>SUM(C3:C10)</f>
        <v>3247165</v>
      </c>
      <c r="D11" s="337">
        <f>SUM(D3:D10)</f>
        <v>4270801.05</v>
      </c>
      <c r="E11" s="338">
        <f>SUM(E3:E10)</f>
        <v>3775776.5</v>
      </c>
      <c r="I11" s="91"/>
    </row>
  </sheetData>
  <pageMargins left="0.51181102362204722" right="0.51181102362204722"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C5541-58EF-4FC0-8535-EE8EC1EC2660}">
  <dimension ref="A1:O190"/>
  <sheetViews>
    <sheetView tabSelected="1" topLeftCell="A178" workbookViewId="0">
      <selection activeCell="D186" sqref="D186"/>
    </sheetView>
  </sheetViews>
  <sheetFormatPr defaultRowHeight="26.25"/>
  <cols>
    <col min="1" max="1" width="8.42578125" style="1" customWidth="1"/>
    <col min="2" max="2" width="32.140625" style="3" customWidth="1"/>
    <col min="3" max="3" width="69.28515625" style="10" customWidth="1"/>
    <col min="4" max="4" width="17.140625" style="3" customWidth="1"/>
    <col min="5" max="5" width="11.28515625" style="4" customWidth="1"/>
    <col min="6" max="6" width="21.85546875" style="45" hidden="1" customWidth="1"/>
    <col min="7" max="7" width="23.28515625" style="8" hidden="1" customWidth="1"/>
    <col min="8" max="8" width="19.5703125" style="45" hidden="1" customWidth="1"/>
    <col min="9" max="9" width="22.42578125" style="8" hidden="1" customWidth="1"/>
    <col min="10" max="10" width="17.42578125" style="45" hidden="1" customWidth="1"/>
    <col min="11" max="11" width="19.85546875" style="8" hidden="1" customWidth="1"/>
    <col min="12" max="12" width="28.85546875" style="45" hidden="1" customWidth="1"/>
    <col min="13" max="13" width="26.42578125" style="8" hidden="1" customWidth="1"/>
    <col min="14" max="14" width="25.42578125" style="102" customWidth="1"/>
    <col min="15" max="15" width="27.28515625" style="102" customWidth="1"/>
    <col min="16" max="16384" width="9.140625" style="57"/>
  </cols>
  <sheetData>
    <row r="1" spans="1:15" s="74" customFormat="1" ht="77.25" customHeight="1" thickBot="1">
      <c r="A1" s="498" t="s">
        <v>377</v>
      </c>
      <c r="B1" s="499"/>
      <c r="C1" s="499"/>
      <c r="D1" s="499"/>
      <c r="E1" s="499"/>
      <c r="F1" s="499"/>
      <c r="G1" s="499"/>
      <c r="H1" s="499"/>
      <c r="I1" s="499"/>
      <c r="J1" s="499"/>
      <c r="K1" s="499"/>
      <c r="L1" s="499"/>
      <c r="M1" s="499"/>
      <c r="N1" s="499"/>
      <c r="O1" s="500"/>
    </row>
    <row r="2" spans="1:15" s="74" customFormat="1" ht="27" thickBot="1">
      <c r="A2" s="501" t="s">
        <v>0</v>
      </c>
      <c r="B2" s="502"/>
      <c r="C2" s="502"/>
      <c r="D2" s="502"/>
      <c r="E2" s="502"/>
      <c r="F2" s="502"/>
      <c r="G2" s="502"/>
      <c r="H2" s="502"/>
      <c r="I2" s="503"/>
      <c r="J2" s="276"/>
      <c r="K2" s="276"/>
      <c r="L2" s="101"/>
      <c r="M2" s="101"/>
      <c r="N2" s="277"/>
      <c r="O2" s="278"/>
    </row>
    <row r="3" spans="1:15" s="74" customFormat="1" ht="109.5" customHeight="1" thickBot="1">
      <c r="A3" s="481" t="s">
        <v>1</v>
      </c>
      <c r="B3" s="482"/>
      <c r="C3" s="482"/>
      <c r="D3" s="504"/>
      <c r="E3" s="505"/>
      <c r="F3" s="506" t="s">
        <v>387</v>
      </c>
      <c r="G3" s="507"/>
      <c r="H3" s="508" t="s">
        <v>391</v>
      </c>
      <c r="I3" s="508"/>
      <c r="J3" s="509" t="s">
        <v>400</v>
      </c>
      <c r="K3" s="510"/>
      <c r="L3" s="510" t="s">
        <v>403</v>
      </c>
      <c r="M3" s="510"/>
      <c r="N3" s="511" t="s">
        <v>404</v>
      </c>
      <c r="O3" s="512"/>
    </row>
    <row r="4" spans="1:15" s="74" customFormat="1" ht="79.5" thickBot="1">
      <c r="A4" s="182" t="s">
        <v>2</v>
      </c>
      <c r="B4" s="12" t="s">
        <v>3</v>
      </c>
      <c r="C4" s="272" t="s">
        <v>4</v>
      </c>
      <c r="D4" s="182" t="s">
        <v>5</v>
      </c>
      <c r="E4" s="238" t="s">
        <v>364</v>
      </c>
      <c r="F4" s="243" t="s">
        <v>7</v>
      </c>
      <c r="G4" s="244" t="s">
        <v>8</v>
      </c>
      <c r="H4" s="245" t="s">
        <v>7</v>
      </c>
      <c r="I4" s="246" t="s">
        <v>8</v>
      </c>
      <c r="J4" s="247" t="s">
        <v>7</v>
      </c>
      <c r="K4" s="248" t="s">
        <v>8</v>
      </c>
      <c r="L4" s="249" t="s">
        <v>7</v>
      </c>
      <c r="M4" s="250" t="s">
        <v>8</v>
      </c>
      <c r="N4" s="166" t="s">
        <v>405</v>
      </c>
      <c r="O4" s="167" t="s">
        <v>406</v>
      </c>
    </row>
    <row r="5" spans="1:15" s="74" customFormat="1">
      <c r="A5" s="227" t="s">
        <v>9</v>
      </c>
      <c r="B5" s="228" t="s">
        <v>10</v>
      </c>
      <c r="C5" s="147" t="s">
        <v>316</v>
      </c>
      <c r="D5" s="230" t="s">
        <v>11</v>
      </c>
      <c r="E5" s="231">
        <v>110</v>
      </c>
      <c r="F5" s="199">
        <v>350</v>
      </c>
      <c r="G5" s="239">
        <f>F5*E5</f>
        <v>38500</v>
      </c>
      <c r="H5" s="152">
        <v>350</v>
      </c>
      <c r="I5" s="240">
        <f>E5*H5</f>
        <v>38500</v>
      </c>
      <c r="J5" s="154">
        <v>320</v>
      </c>
      <c r="K5" s="241">
        <f>J5*E5</f>
        <v>35200</v>
      </c>
      <c r="L5" s="156">
        <v>400</v>
      </c>
      <c r="M5" s="242">
        <f>L5*E5</f>
        <v>44000</v>
      </c>
      <c r="N5" s="279">
        <f>MEDIAN(J5,H5,F5,L5)</f>
        <v>350</v>
      </c>
      <c r="O5" s="280">
        <f>MEDIAN(K5,I5,G5,M5)</f>
        <v>38500</v>
      </c>
    </row>
    <row r="6" spans="1:15" s="74" customFormat="1">
      <c r="A6" s="183" t="s">
        <v>12</v>
      </c>
      <c r="B6" s="119" t="s">
        <v>510</v>
      </c>
      <c r="C6" s="108" t="s">
        <v>317</v>
      </c>
      <c r="D6" s="16" t="s">
        <v>11</v>
      </c>
      <c r="E6" s="41">
        <v>20</v>
      </c>
      <c r="F6" s="51">
        <v>400</v>
      </c>
      <c r="G6" s="52">
        <f>F6*E6</f>
        <v>8000</v>
      </c>
      <c r="H6" s="61">
        <v>400</v>
      </c>
      <c r="I6" s="62">
        <f>E6*H6</f>
        <v>8000</v>
      </c>
      <c r="J6" s="80">
        <v>385</v>
      </c>
      <c r="K6" s="103">
        <f>J6*E6</f>
        <v>7700</v>
      </c>
      <c r="L6" s="92">
        <v>450</v>
      </c>
      <c r="M6" s="96">
        <f t="shared" ref="M6:M7" si="0">L6*E6</f>
        <v>9000</v>
      </c>
      <c r="N6" s="281">
        <f t="shared" ref="N6:O69" si="1">MEDIAN(J6,H6,F6,L6)</f>
        <v>400</v>
      </c>
      <c r="O6" s="282">
        <f t="shared" si="1"/>
        <v>8000</v>
      </c>
    </row>
    <row r="7" spans="1:15" s="74" customFormat="1">
      <c r="A7" s="183" t="s">
        <v>14</v>
      </c>
      <c r="B7" s="120" t="s">
        <v>511</v>
      </c>
      <c r="C7" s="121" t="s">
        <v>409</v>
      </c>
      <c r="D7" s="17" t="s">
        <v>5</v>
      </c>
      <c r="E7" s="41">
        <v>300</v>
      </c>
      <c r="F7" s="51">
        <v>5</v>
      </c>
      <c r="G7" s="52">
        <f>F7*E7</f>
        <v>1500</v>
      </c>
      <c r="H7" s="61">
        <v>5</v>
      </c>
      <c r="I7" s="62">
        <f>E7*H7</f>
        <v>1500</v>
      </c>
      <c r="J7" s="80">
        <v>6</v>
      </c>
      <c r="K7" s="103">
        <f>J7*E7</f>
        <v>1800</v>
      </c>
      <c r="L7" s="92">
        <v>10</v>
      </c>
      <c r="M7" s="96">
        <f t="shared" si="0"/>
        <v>3000</v>
      </c>
      <c r="N7" s="281">
        <f t="shared" si="1"/>
        <v>5.5</v>
      </c>
      <c r="O7" s="282">
        <f t="shared" si="1"/>
        <v>1650</v>
      </c>
    </row>
    <row r="8" spans="1:15" s="74" customFormat="1" ht="45" thickBot="1">
      <c r="A8" s="513" t="s">
        <v>333</v>
      </c>
      <c r="B8" s="513"/>
      <c r="C8" s="513"/>
      <c r="D8" s="514"/>
      <c r="E8" s="514"/>
      <c r="F8" s="514"/>
      <c r="G8" s="251">
        <f>SUBTOTAL(9,G5:G7)</f>
        <v>48000</v>
      </c>
      <c r="H8" s="283" t="s">
        <v>389</v>
      </c>
      <c r="I8" s="252">
        <f>SUBTOTAL(9,I5:I7)</f>
        <v>48000</v>
      </c>
      <c r="J8" s="284" t="s">
        <v>389</v>
      </c>
      <c r="K8" s="253">
        <f>SUBTOTAL(9,K5:K7)</f>
        <v>44700</v>
      </c>
      <c r="L8" s="285" t="s">
        <v>389</v>
      </c>
      <c r="M8" s="254">
        <f>SUBTOTAL(9,M5:M7)</f>
        <v>56000</v>
      </c>
      <c r="N8" s="286"/>
      <c r="O8" s="287">
        <f>SUM(O5:O7)</f>
        <v>48150</v>
      </c>
    </row>
    <row r="9" spans="1:15" s="74" customFormat="1" ht="27" thickBot="1">
      <c r="A9" s="515" t="s">
        <v>16</v>
      </c>
      <c r="B9" s="516"/>
      <c r="C9" s="516"/>
      <c r="D9" s="516"/>
      <c r="E9" s="517"/>
      <c r="F9" s="255"/>
      <c r="G9" s="255"/>
      <c r="H9" s="288"/>
      <c r="I9" s="288"/>
      <c r="J9" s="289"/>
      <c r="K9" s="290"/>
      <c r="L9" s="291"/>
      <c r="M9" s="291"/>
      <c r="N9" s="292"/>
      <c r="O9" s="293"/>
    </row>
    <row r="10" spans="1:15" s="74" customFormat="1" ht="79.5" thickBot="1">
      <c r="A10" s="182" t="s">
        <v>2</v>
      </c>
      <c r="B10" s="12" t="s">
        <v>3</v>
      </c>
      <c r="C10" s="12" t="s">
        <v>4</v>
      </c>
      <c r="D10" s="12" t="s">
        <v>5</v>
      </c>
      <c r="E10" s="18" t="s">
        <v>364</v>
      </c>
      <c r="F10" s="255" t="s">
        <v>7</v>
      </c>
      <c r="G10" s="255" t="s">
        <v>8</v>
      </c>
      <c r="H10" s="160" t="s">
        <v>7</v>
      </c>
      <c r="I10" s="161" t="s">
        <v>8</v>
      </c>
      <c r="J10" s="162" t="s">
        <v>7</v>
      </c>
      <c r="K10" s="163" t="s">
        <v>8</v>
      </c>
      <c r="L10" s="164" t="s">
        <v>7</v>
      </c>
      <c r="M10" s="165" t="s">
        <v>8</v>
      </c>
      <c r="N10" s="166" t="s">
        <v>405</v>
      </c>
      <c r="O10" s="167" t="s">
        <v>406</v>
      </c>
    </row>
    <row r="11" spans="1:15" s="74" customFormat="1">
      <c r="A11" s="227" t="s">
        <v>17</v>
      </c>
      <c r="B11" s="228" t="s">
        <v>10</v>
      </c>
      <c r="C11" s="147" t="s">
        <v>316</v>
      </c>
      <c r="D11" s="230" t="s">
        <v>11</v>
      </c>
      <c r="E11" s="231">
        <v>10</v>
      </c>
      <c r="F11" s="199">
        <v>450</v>
      </c>
      <c r="G11" s="151">
        <f>F11*E11</f>
        <v>4500</v>
      </c>
      <c r="H11" s="152">
        <v>450</v>
      </c>
      <c r="I11" s="240">
        <f>H11*E11</f>
        <v>4500</v>
      </c>
      <c r="J11" s="154">
        <v>380</v>
      </c>
      <c r="K11" s="155">
        <f>J11*E11</f>
        <v>3800</v>
      </c>
      <c r="L11" s="156">
        <v>600</v>
      </c>
      <c r="M11" s="157">
        <f>L11*E11</f>
        <v>6000</v>
      </c>
      <c r="N11" s="279">
        <f t="shared" si="1"/>
        <v>450</v>
      </c>
      <c r="O11" s="280">
        <f t="shared" si="1"/>
        <v>4500</v>
      </c>
    </row>
    <row r="12" spans="1:15" s="74" customFormat="1" ht="27" thickBot="1">
      <c r="A12" s="256" t="s">
        <v>18</v>
      </c>
      <c r="B12" s="120" t="s">
        <v>511</v>
      </c>
      <c r="C12" s="121" t="s">
        <v>409</v>
      </c>
      <c r="D12" s="257" t="s">
        <v>5</v>
      </c>
      <c r="E12" s="258">
        <v>20</v>
      </c>
      <c r="F12" s="171">
        <v>6</v>
      </c>
      <c r="G12" s="55">
        <f>F12*E12</f>
        <v>120</v>
      </c>
      <c r="H12" s="172">
        <v>6</v>
      </c>
      <c r="I12" s="252">
        <f>H12*E12</f>
        <v>120</v>
      </c>
      <c r="J12" s="218">
        <v>6</v>
      </c>
      <c r="K12" s="105">
        <f>J12*E12</f>
        <v>120</v>
      </c>
      <c r="L12" s="174">
        <v>12</v>
      </c>
      <c r="M12" s="59">
        <f>L12*E12</f>
        <v>240</v>
      </c>
      <c r="N12" s="286">
        <f t="shared" si="1"/>
        <v>6</v>
      </c>
      <c r="O12" s="287">
        <f t="shared" si="1"/>
        <v>120</v>
      </c>
    </row>
    <row r="13" spans="1:15" s="74" customFormat="1" ht="45" thickBot="1">
      <c r="A13" s="479" t="s">
        <v>334</v>
      </c>
      <c r="B13" s="479"/>
      <c r="C13" s="479"/>
      <c r="D13" s="479"/>
      <c r="E13" s="479"/>
      <c r="F13" s="479"/>
      <c r="G13" s="175">
        <f>SUBTOTAL(9,G11:G12)</f>
        <v>4620</v>
      </c>
      <c r="H13" s="294" t="s">
        <v>388</v>
      </c>
      <c r="I13" s="177">
        <f>SUBTOTAL(9,I11:I12)</f>
        <v>4620</v>
      </c>
      <c r="J13" s="295" t="s">
        <v>388</v>
      </c>
      <c r="K13" s="223">
        <f>SUBTOTAL(9,K11:K12)</f>
        <v>3920</v>
      </c>
      <c r="L13" s="296" t="s">
        <v>388</v>
      </c>
      <c r="M13" s="181">
        <f>SUBTOTAL(9,M11:M12)</f>
        <v>6240</v>
      </c>
      <c r="N13" s="292"/>
      <c r="O13" s="293">
        <f>SUM(O11:O12)</f>
        <v>4620</v>
      </c>
    </row>
    <row r="14" spans="1:15" s="74" customFormat="1" ht="45.75" customHeight="1" thickBot="1">
      <c r="A14" s="497" t="s">
        <v>19</v>
      </c>
      <c r="B14" s="497"/>
      <c r="C14" s="497"/>
      <c r="D14" s="497"/>
      <c r="E14" s="518"/>
      <c r="F14" s="518"/>
      <c r="G14" s="68">
        <f>G13+G8</f>
        <v>52620</v>
      </c>
      <c r="H14" s="176" t="s">
        <v>19</v>
      </c>
      <c r="I14" s="177">
        <f>I13+I8</f>
        <v>52620</v>
      </c>
      <c r="J14" s="178" t="s">
        <v>19</v>
      </c>
      <c r="K14" s="106">
        <f>K13+K8</f>
        <v>48620</v>
      </c>
      <c r="L14" s="180" t="s">
        <v>19</v>
      </c>
      <c r="M14" s="99">
        <f>M13+M8</f>
        <v>62240</v>
      </c>
      <c r="N14" s="292"/>
      <c r="O14" s="293">
        <f>O13+O8</f>
        <v>52770</v>
      </c>
    </row>
    <row r="15" spans="1:15" s="74" customFormat="1" ht="27" thickBot="1">
      <c r="A15" s="489" t="s">
        <v>20</v>
      </c>
      <c r="B15" s="489"/>
      <c r="C15" s="489"/>
      <c r="D15" s="489"/>
      <c r="E15" s="489"/>
      <c r="F15" s="489"/>
      <c r="G15" s="489"/>
      <c r="H15" s="288"/>
      <c r="I15" s="288"/>
      <c r="J15" s="289"/>
      <c r="K15" s="290"/>
      <c r="L15" s="291"/>
      <c r="M15" s="291"/>
      <c r="N15" s="292"/>
      <c r="O15" s="293"/>
    </row>
    <row r="16" spans="1:15" s="74" customFormat="1" ht="79.5" thickBot="1">
      <c r="A16" s="142" t="s">
        <v>2</v>
      </c>
      <c r="B16" s="18" t="s">
        <v>3</v>
      </c>
      <c r="C16" s="18" t="s">
        <v>4</v>
      </c>
      <c r="D16" s="18" t="s">
        <v>5</v>
      </c>
      <c r="E16" s="18" t="s">
        <v>364</v>
      </c>
      <c r="F16" s="236" t="s">
        <v>7</v>
      </c>
      <c r="G16" s="237" t="s">
        <v>8</v>
      </c>
      <c r="H16" s="160" t="s">
        <v>7</v>
      </c>
      <c r="I16" s="161" t="s">
        <v>8</v>
      </c>
      <c r="J16" s="162" t="s">
        <v>7</v>
      </c>
      <c r="K16" s="163" t="s">
        <v>8</v>
      </c>
      <c r="L16" s="164" t="s">
        <v>7</v>
      </c>
      <c r="M16" s="165" t="s">
        <v>8</v>
      </c>
      <c r="N16" s="166" t="s">
        <v>405</v>
      </c>
      <c r="O16" s="167" t="s">
        <v>406</v>
      </c>
    </row>
    <row r="17" spans="1:15" s="74" customFormat="1" ht="38.25">
      <c r="A17" s="227" t="s">
        <v>21</v>
      </c>
      <c r="B17" s="234" t="s">
        <v>22</v>
      </c>
      <c r="C17" s="235" t="s">
        <v>410</v>
      </c>
      <c r="D17" s="230" t="s">
        <v>23</v>
      </c>
      <c r="E17" s="231">
        <v>30</v>
      </c>
      <c r="F17" s="199">
        <v>950</v>
      </c>
      <c r="G17" s="151">
        <f t="shared" ref="G17:G26" si="2">F17*E17</f>
        <v>28500</v>
      </c>
      <c r="H17" s="152">
        <v>900</v>
      </c>
      <c r="I17" s="153">
        <f t="shared" ref="I17:I26" si="3">H17*E17</f>
        <v>27000</v>
      </c>
      <c r="J17" s="154">
        <v>1000</v>
      </c>
      <c r="K17" s="155">
        <f t="shared" ref="K17:K26" si="4">J17*E17</f>
        <v>30000</v>
      </c>
      <c r="L17" s="156">
        <v>1500</v>
      </c>
      <c r="M17" s="157">
        <f>L17*E17</f>
        <v>45000</v>
      </c>
      <c r="N17" s="279">
        <f t="shared" si="1"/>
        <v>975</v>
      </c>
      <c r="O17" s="280">
        <f t="shared" si="1"/>
        <v>29250</v>
      </c>
    </row>
    <row r="18" spans="1:15" s="74" customFormat="1" ht="76.5">
      <c r="A18" s="183" t="s">
        <v>24</v>
      </c>
      <c r="B18" s="122" t="s">
        <v>25</v>
      </c>
      <c r="C18" s="116" t="s">
        <v>512</v>
      </c>
      <c r="D18" s="16" t="s">
        <v>23</v>
      </c>
      <c r="E18" s="41">
        <v>20</v>
      </c>
      <c r="F18" s="51">
        <v>700</v>
      </c>
      <c r="G18" s="53">
        <f t="shared" si="2"/>
        <v>14000</v>
      </c>
      <c r="H18" s="61">
        <v>850</v>
      </c>
      <c r="I18" s="65">
        <f t="shared" si="3"/>
        <v>17000</v>
      </c>
      <c r="J18" s="80">
        <v>980</v>
      </c>
      <c r="K18" s="104">
        <f t="shared" si="4"/>
        <v>19600</v>
      </c>
      <c r="L18" s="92">
        <v>800</v>
      </c>
      <c r="M18" s="98">
        <f t="shared" ref="M18:M26" si="5">L18*E18</f>
        <v>16000</v>
      </c>
      <c r="N18" s="281">
        <f t="shared" si="1"/>
        <v>825</v>
      </c>
      <c r="O18" s="282">
        <f t="shared" si="1"/>
        <v>16500</v>
      </c>
    </row>
    <row r="19" spans="1:15" s="74" customFormat="1" ht="51">
      <c r="A19" s="183" t="s">
        <v>26</v>
      </c>
      <c r="B19" s="123" t="s">
        <v>27</v>
      </c>
      <c r="C19" s="116" t="s">
        <v>513</v>
      </c>
      <c r="D19" s="16" t="s">
        <v>23</v>
      </c>
      <c r="E19" s="41">
        <v>12</v>
      </c>
      <c r="F19" s="51">
        <v>450</v>
      </c>
      <c r="G19" s="53">
        <f t="shared" si="2"/>
        <v>5400</v>
      </c>
      <c r="H19" s="61">
        <v>750</v>
      </c>
      <c r="I19" s="65">
        <f t="shared" si="3"/>
        <v>9000</v>
      </c>
      <c r="J19" s="80">
        <v>680</v>
      </c>
      <c r="K19" s="104">
        <f t="shared" si="4"/>
        <v>8160</v>
      </c>
      <c r="L19" s="92">
        <v>650</v>
      </c>
      <c r="M19" s="98">
        <f t="shared" si="5"/>
        <v>7800</v>
      </c>
      <c r="N19" s="281">
        <f t="shared" si="1"/>
        <v>665</v>
      </c>
      <c r="O19" s="282">
        <f t="shared" si="1"/>
        <v>7980</v>
      </c>
    </row>
    <row r="20" spans="1:15" s="74" customFormat="1" ht="30">
      <c r="A20" s="183" t="s">
        <v>28</v>
      </c>
      <c r="B20" s="124" t="s">
        <v>29</v>
      </c>
      <c r="C20" s="116" t="s">
        <v>30</v>
      </c>
      <c r="D20" s="17" t="s">
        <v>23</v>
      </c>
      <c r="E20" s="41">
        <v>5</v>
      </c>
      <c r="F20" s="51">
        <v>900</v>
      </c>
      <c r="G20" s="53">
        <f t="shared" si="2"/>
        <v>4500</v>
      </c>
      <c r="H20" s="61">
        <v>800</v>
      </c>
      <c r="I20" s="65">
        <f t="shared" si="3"/>
        <v>4000</v>
      </c>
      <c r="J20" s="80">
        <v>720</v>
      </c>
      <c r="K20" s="104">
        <f t="shared" si="4"/>
        <v>3600</v>
      </c>
      <c r="L20" s="92">
        <v>1500</v>
      </c>
      <c r="M20" s="98">
        <f t="shared" si="5"/>
        <v>7500</v>
      </c>
      <c r="N20" s="281">
        <f t="shared" si="1"/>
        <v>850</v>
      </c>
      <c r="O20" s="282">
        <f t="shared" si="1"/>
        <v>4250</v>
      </c>
    </row>
    <row r="21" spans="1:15" s="74" customFormat="1" ht="51">
      <c r="A21" s="183" t="s">
        <v>31</v>
      </c>
      <c r="B21" s="124" t="s">
        <v>32</v>
      </c>
      <c r="C21" s="116" t="s">
        <v>514</v>
      </c>
      <c r="D21" s="17" t="s">
        <v>23</v>
      </c>
      <c r="E21" s="41">
        <v>10</v>
      </c>
      <c r="F21" s="51">
        <v>1300</v>
      </c>
      <c r="G21" s="53">
        <f t="shared" si="2"/>
        <v>13000</v>
      </c>
      <c r="H21" s="61">
        <v>1200</v>
      </c>
      <c r="I21" s="65">
        <f t="shared" si="3"/>
        <v>12000</v>
      </c>
      <c r="J21" s="80">
        <v>1600</v>
      </c>
      <c r="K21" s="104">
        <f t="shared" si="4"/>
        <v>16000</v>
      </c>
      <c r="L21" s="92">
        <v>1800</v>
      </c>
      <c r="M21" s="98">
        <f t="shared" si="5"/>
        <v>18000</v>
      </c>
      <c r="N21" s="281">
        <f t="shared" si="1"/>
        <v>1450</v>
      </c>
      <c r="O21" s="282">
        <f t="shared" si="1"/>
        <v>14500</v>
      </c>
    </row>
    <row r="22" spans="1:15" s="74" customFormat="1">
      <c r="A22" s="183" t="s">
        <v>33</v>
      </c>
      <c r="B22" s="124" t="s">
        <v>34</v>
      </c>
      <c r="C22" s="116" t="s">
        <v>515</v>
      </c>
      <c r="D22" s="17" t="s">
        <v>36</v>
      </c>
      <c r="E22" s="41">
        <v>25</v>
      </c>
      <c r="F22" s="51">
        <v>6.3</v>
      </c>
      <c r="G22" s="53">
        <f t="shared" si="2"/>
        <v>157.5</v>
      </c>
      <c r="H22" s="61">
        <v>95</v>
      </c>
      <c r="I22" s="65">
        <f t="shared" si="3"/>
        <v>2375</v>
      </c>
      <c r="J22" s="80">
        <v>10</v>
      </c>
      <c r="K22" s="104">
        <f t="shared" si="4"/>
        <v>250</v>
      </c>
      <c r="L22" s="92">
        <v>50</v>
      </c>
      <c r="M22" s="98">
        <f t="shared" si="5"/>
        <v>1250</v>
      </c>
      <c r="N22" s="281">
        <f t="shared" si="1"/>
        <v>30</v>
      </c>
      <c r="O22" s="282">
        <f t="shared" si="1"/>
        <v>750</v>
      </c>
    </row>
    <row r="23" spans="1:15" s="74" customFormat="1">
      <c r="A23" s="183" t="s">
        <v>37</v>
      </c>
      <c r="B23" s="124" t="s">
        <v>38</v>
      </c>
      <c r="C23" s="116" t="s">
        <v>516</v>
      </c>
      <c r="D23" s="17" t="s">
        <v>36</v>
      </c>
      <c r="E23" s="41">
        <v>25</v>
      </c>
      <c r="F23" s="51">
        <v>4.5</v>
      </c>
      <c r="G23" s="53">
        <f t="shared" si="2"/>
        <v>112.5</v>
      </c>
      <c r="H23" s="61">
        <v>85</v>
      </c>
      <c r="I23" s="65">
        <f t="shared" si="3"/>
        <v>2125</v>
      </c>
      <c r="J23" s="80">
        <v>9</v>
      </c>
      <c r="K23" s="104">
        <f t="shared" si="4"/>
        <v>225</v>
      </c>
      <c r="L23" s="92">
        <v>50</v>
      </c>
      <c r="M23" s="98">
        <f t="shared" si="5"/>
        <v>1250</v>
      </c>
      <c r="N23" s="281">
        <f t="shared" si="1"/>
        <v>29.5</v>
      </c>
      <c r="O23" s="282">
        <f t="shared" si="1"/>
        <v>737.5</v>
      </c>
    </row>
    <row r="24" spans="1:15" s="74" customFormat="1">
      <c r="A24" s="183" t="s">
        <v>40</v>
      </c>
      <c r="B24" s="124" t="s">
        <v>41</v>
      </c>
      <c r="C24" s="116" t="s">
        <v>517</v>
      </c>
      <c r="D24" s="17" t="s">
        <v>36</v>
      </c>
      <c r="E24" s="41">
        <v>25</v>
      </c>
      <c r="F24" s="51">
        <v>3</v>
      </c>
      <c r="G24" s="53">
        <f t="shared" si="2"/>
        <v>75</v>
      </c>
      <c r="H24" s="61">
        <v>75</v>
      </c>
      <c r="I24" s="65">
        <f t="shared" si="3"/>
        <v>1875</v>
      </c>
      <c r="J24" s="80">
        <v>9</v>
      </c>
      <c r="K24" s="104">
        <f t="shared" si="4"/>
        <v>225</v>
      </c>
      <c r="L24" s="92">
        <v>50</v>
      </c>
      <c r="M24" s="98">
        <f t="shared" si="5"/>
        <v>1250</v>
      </c>
      <c r="N24" s="281">
        <f t="shared" si="1"/>
        <v>29.5</v>
      </c>
      <c r="O24" s="282">
        <f t="shared" si="1"/>
        <v>737.5</v>
      </c>
    </row>
    <row r="25" spans="1:15" s="74" customFormat="1">
      <c r="A25" s="183" t="s">
        <v>43</v>
      </c>
      <c r="B25" s="124" t="s">
        <v>44</v>
      </c>
      <c r="C25" s="116" t="s">
        <v>518</v>
      </c>
      <c r="D25" s="17" t="s">
        <v>36</v>
      </c>
      <c r="E25" s="41">
        <v>25</v>
      </c>
      <c r="F25" s="51">
        <v>6</v>
      </c>
      <c r="G25" s="53">
        <f t="shared" si="2"/>
        <v>150</v>
      </c>
      <c r="H25" s="61">
        <v>85</v>
      </c>
      <c r="I25" s="65">
        <f t="shared" si="3"/>
        <v>2125</v>
      </c>
      <c r="J25" s="80">
        <v>9</v>
      </c>
      <c r="K25" s="104">
        <f t="shared" si="4"/>
        <v>225</v>
      </c>
      <c r="L25" s="92">
        <v>50</v>
      </c>
      <c r="M25" s="98">
        <f t="shared" si="5"/>
        <v>1250</v>
      </c>
      <c r="N25" s="281">
        <f t="shared" si="1"/>
        <v>29.5</v>
      </c>
      <c r="O25" s="282">
        <f t="shared" si="1"/>
        <v>737.5</v>
      </c>
    </row>
    <row r="26" spans="1:15" s="74" customFormat="1" ht="27" thickBot="1">
      <c r="A26" s="256" t="s">
        <v>46</v>
      </c>
      <c r="B26" s="259" t="s">
        <v>47</v>
      </c>
      <c r="C26" s="260" t="s">
        <v>519</v>
      </c>
      <c r="D26" s="257" t="s">
        <v>36</v>
      </c>
      <c r="E26" s="258">
        <v>25</v>
      </c>
      <c r="F26" s="171">
        <v>8.6</v>
      </c>
      <c r="G26" s="55">
        <f t="shared" si="2"/>
        <v>215</v>
      </c>
      <c r="H26" s="172">
        <v>125</v>
      </c>
      <c r="I26" s="173">
        <f t="shared" si="3"/>
        <v>3125</v>
      </c>
      <c r="J26" s="218">
        <v>12</v>
      </c>
      <c r="K26" s="105">
        <f t="shared" si="4"/>
        <v>300</v>
      </c>
      <c r="L26" s="174">
        <v>100</v>
      </c>
      <c r="M26" s="59">
        <f t="shared" si="5"/>
        <v>2500</v>
      </c>
      <c r="N26" s="286">
        <f t="shared" si="1"/>
        <v>56</v>
      </c>
      <c r="O26" s="287">
        <f t="shared" si="1"/>
        <v>1400</v>
      </c>
    </row>
    <row r="27" spans="1:15" s="74" customFormat="1" ht="60.75" thickBot="1">
      <c r="A27" s="497" t="s">
        <v>49</v>
      </c>
      <c r="B27" s="497" t="s">
        <v>50</v>
      </c>
      <c r="C27" s="497" t="s">
        <v>51</v>
      </c>
      <c r="D27" s="497"/>
      <c r="E27" s="497"/>
      <c r="F27" s="497"/>
      <c r="G27" s="175">
        <f>SUBTOTAL(9,G17:G26)</f>
        <v>66110</v>
      </c>
      <c r="H27" s="176" t="s">
        <v>49</v>
      </c>
      <c r="I27" s="177">
        <f>SUBTOTAL(9,I17:I26)</f>
        <v>80625</v>
      </c>
      <c r="J27" s="178" t="s">
        <v>49</v>
      </c>
      <c r="K27" s="179">
        <f>SUBTOTAL(9,K17:K26)</f>
        <v>78585</v>
      </c>
      <c r="L27" s="180" t="s">
        <v>49</v>
      </c>
      <c r="M27" s="181">
        <f>SUBTOTAL(9,M17:M26)</f>
        <v>101800</v>
      </c>
      <c r="N27" s="292"/>
      <c r="O27" s="293">
        <f>SUM(O17:O26)</f>
        <v>76842.5</v>
      </c>
    </row>
    <row r="28" spans="1:15" s="74" customFormat="1" ht="27" thickBot="1">
      <c r="A28" s="519" t="s">
        <v>52</v>
      </c>
      <c r="B28" s="519"/>
      <c r="C28" s="519"/>
      <c r="D28" s="519"/>
      <c r="E28" s="519"/>
      <c r="F28" s="519"/>
      <c r="G28" s="519"/>
      <c r="H28" s="297"/>
      <c r="I28" s="297"/>
      <c r="J28" s="298"/>
      <c r="K28" s="299"/>
      <c r="L28" s="300"/>
      <c r="M28" s="301"/>
      <c r="N28" s="302"/>
      <c r="O28" s="303"/>
    </row>
    <row r="29" spans="1:15" s="74" customFormat="1" ht="79.5" thickBot="1">
      <c r="A29" s="142" t="s">
        <v>2</v>
      </c>
      <c r="B29" s="18" t="s">
        <v>3</v>
      </c>
      <c r="C29" s="18" t="s">
        <v>4</v>
      </c>
      <c r="D29" s="18" t="s">
        <v>5</v>
      </c>
      <c r="E29" s="18" t="s">
        <v>364</v>
      </c>
      <c r="F29" s="215" t="s">
        <v>7</v>
      </c>
      <c r="G29" s="18" t="s">
        <v>8</v>
      </c>
      <c r="H29" s="160" t="s">
        <v>7</v>
      </c>
      <c r="I29" s="161" t="s">
        <v>8</v>
      </c>
      <c r="J29" s="162" t="s">
        <v>7</v>
      </c>
      <c r="K29" s="163" t="s">
        <v>8</v>
      </c>
      <c r="L29" s="164" t="s">
        <v>7</v>
      </c>
      <c r="M29" s="165" t="s">
        <v>8</v>
      </c>
      <c r="N29" s="166" t="s">
        <v>405</v>
      </c>
      <c r="O29" s="167" t="s">
        <v>406</v>
      </c>
    </row>
    <row r="30" spans="1:15" s="74" customFormat="1" ht="76.5">
      <c r="A30" s="227" t="s">
        <v>53</v>
      </c>
      <c r="B30" s="228" t="s">
        <v>54</v>
      </c>
      <c r="C30" s="229" t="s">
        <v>520</v>
      </c>
      <c r="D30" s="230" t="s">
        <v>55</v>
      </c>
      <c r="E30" s="231">
        <v>4</v>
      </c>
      <c r="F30" s="199">
        <v>1100</v>
      </c>
      <c r="G30" s="151">
        <f t="shared" ref="G30:G50" si="6">F30*E30</f>
        <v>4400</v>
      </c>
      <c r="H30" s="152">
        <v>1800</v>
      </c>
      <c r="I30" s="153">
        <f t="shared" ref="I30:I50" si="7">H30*E30</f>
        <v>7200</v>
      </c>
      <c r="J30" s="154">
        <v>1800</v>
      </c>
      <c r="K30" s="155">
        <f t="shared" ref="K30:K50" si="8">J30*E30</f>
        <v>7200</v>
      </c>
      <c r="L30" s="156">
        <v>3500</v>
      </c>
      <c r="M30" s="157">
        <f>L30*E30</f>
        <v>14000</v>
      </c>
      <c r="N30" s="279">
        <f t="shared" si="1"/>
        <v>1800</v>
      </c>
      <c r="O30" s="280">
        <f t="shared" si="1"/>
        <v>7200</v>
      </c>
    </row>
    <row r="31" spans="1:15" s="74" customFormat="1" ht="51">
      <c r="A31" s="183" t="s">
        <v>56</v>
      </c>
      <c r="B31" s="119" t="s">
        <v>57</v>
      </c>
      <c r="C31" s="109" t="s">
        <v>521</v>
      </c>
      <c r="D31" s="16" t="s">
        <v>55</v>
      </c>
      <c r="E31" s="41">
        <v>40</v>
      </c>
      <c r="F31" s="51">
        <v>750</v>
      </c>
      <c r="G31" s="53">
        <f t="shared" si="6"/>
        <v>30000</v>
      </c>
      <c r="H31" s="61">
        <v>1000</v>
      </c>
      <c r="I31" s="65">
        <f t="shared" si="7"/>
        <v>40000</v>
      </c>
      <c r="J31" s="80">
        <v>1200</v>
      </c>
      <c r="K31" s="104">
        <f t="shared" si="8"/>
        <v>48000</v>
      </c>
      <c r="L31" s="92">
        <v>2500</v>
      </c>
      <c r="M31" s="98">
        <f t="shared" ref="M31:M50" si="9">L31*E31</f>
        <v>100000</v>
      </c>
      <c r="N31" s="281">
        <f t="shared" si="1"/>
        <v>1100</v>
      </c>
      <c r="O31" s="282">
        <f t="shared" si="1"/>
        <v>44000</v>
      </c>
    </row>
    <row r="32" spans="1:15" s="74" customFormat="1" ht="76.5">
      <c r="A32" s="183" t="s">
        <v>58</v>
      </c>
      <c r="B32" s="119" t="s">
        <v>59</v>
      </c>
      <c r="C32" s="125" t="s">
        <v>60</v>
      </c>
      <c r="D32" s="16" t="s">
        <v>55</v>
      </c>
      <c r="E32" s="42">
        <v>150</v>
      </c>
      <c r="F32" s="51">
        <v>180</v>
      </c>
      <c r="G32" s="53">
        <f t="shared" si="6"/>
        <v>27000</v>
      </c>
      <c r="H32" s="61">
        <v>250</v>
      </c>
      <c r="I32" s="65">
        <f t="shared" si="7"/>
        <v>37500</v>
      </c>
      <c r="J32" s="80">
        <v>280</v>
      </c>
      <c r="K32" s="104">
        <f t="shared" si="8"/>
        <v>42000</v>
      </c>
      <c r="L32" s="92">
        <v>390</v>
      </c>
      <c r="M32" s="98">
        <f t="shared" si="9"/>
        <v>58500</v>
      </c>
      <c r="N32" s="281">
        <f t="shared" si="1"/>
        <v>265</v>
      </c>
      <c r="O32" s="282">
        <f t="shared" si="1"/>
        <v>39750</v>
      </c>
    </row>
    <row r="33" spans="1:15" s="74" customFormat="1" ht="114.75">
      <c r="A33" s="183" t="s">
        <v>61</v>
      </c>
      <c r="B33" s="119" t="s">
        <v>522</v>
      </c>
      <c r="C33" s="108" t="s">
        <v>418</v>
      </c>
      <c r="D33" s="16" t="s">
        <v>55</v>
      </c>
      <c r="E33" s="43">
        <v>25</v>
      </c>
      <c r="F33" s="51">
        <v>220</v>
      </c>
      <c r="G33" s="53">
        <f t="shared" si="6"/>
        <v>5500</v>
      </c>
      <c r="H33" s="61">
        <v>300</v>
      </c>
      <c r="I33" s="65">
        <f t="shared" si="7"/>
        <v>7500</v>
      </c>
      <c r="J33" s="80">
        <v>320</v>
      </c>
      <c r="K33" s="104">
        <f t="shared" si="8"/>
        <v>8000</v>
      </c>
      <c r="L33" s="92">
        <v>450</v>
      </c>
      <c r="M33" s="98">
        <f t="shared" si="9"/>
        <v>11250</v>
      </c>
      <c r="N33" s="281">
        <f t="shared" si="1"/>
        <v>310</v>
      </c>
      <c r="O33" s="282">
        <f t="shared" si="1"/>
        <v>7750</v>
      </c>
    </row>
    <row r="34" spans="1:15" s="74" customFormat="1" ht="89.25">
      <c r="A34" s="183" t="s">
        <v>63</v>
      </c>
      <c r="B34" s="119" t="s">
        <v>64</v>
      </c>
      <c r="C34" s="109" t="s">
        <v>419</v>
      </c>
      <c r="D34" s="17" t="s">
        <v>65</v>
      </c>
      <c r="E34" s="41">
        <v>150</v>
      </c>
      <c r="F34" s="51">
        <v>250</v>
      </c>
      <c r="G34" s="53">
        <f t="shared" si="6"/>
        <v>37500</v>
      </c>
      <c r="H34" s="61">
        <v>200</v>
      </c>
      <c r="I34" s="65">
        <f t="shared" si="7"/>
        <v>30000</v>
      </c>
      <c r="J34" s="80">
        <v>430</v>
      </c>
      <c r="K34" s="104">
        <f t="shared" si="8"/>
        <v>64500</v>
      </c>
      <c r="L34" s="92">
        <v>300</v>
      </c>
      <c r="M34" s="98">
        <f t="shared" si="9"/>
        <v>45000</v>
      </c>
      <c r="N34" s="281">
        <f t="shared" si="1"/>
        <v>275</v>
      </c>
      <c r="O34" s="282">
        <f t="shared" si="1"/>
        <v>41250</v>
      </c>
    </row>
    <row r="35" spans="1:15" s="74" customFormat="1" ht="38.25">
      <c r="A35" s="183" t="s">
        <v>66</v>
      </c>
      <c r="B35" s="119" t="s">
        <v>67</v>
      </c>
      <c r="C35" s="109" t="s">
        <v>420</v>
      </c>
      <c r="D35" s="17" t="s">
        <v>68</v>
      </c>
      <c r="E35" s="41">
        <v>400</v>
      </c>
      <c r="F35" s="51">
        <v>350</v>
      </c>
      <c r="G35" s="53">
        <f t="shared" si="6"/>
        <v>140000</v>
      </c>
      <c r="H35" s="61">
        <v>300</v>
      </c>
      <c r="I35" s="65">
        <f t="shared" si="7"/>
        <v>120000</v>
      </c>
      <c r="J35" s="80">
        <v>287.5</v>
      </c>
      <c r="K35" s="104">
        <f t="shared" si="8"/>
        <v>115000</v>
      </c>
      <c r="L35" s="92">
        <v>250</v>
      </c>
      <c r="M35" s="98">
        <f t="shared" si="9"/>
        <v>100000</v>
      </c>
      <c r="N35" s="281">
        <f t="shared" si="1"/>
        <v>293.75</v>
      </c>
      <c r="O35" s="282">
        <f t="shared" si="1"/>
        <v>117500</v>
      </c>
    </row>
    <row r="36" spans="1:15" s="74" customFormat="1" ht="89.25">
      <c r="A36" s="183" t="s">
        <v>69</v>
      </c>
      <c r="B36" s="119" t="s">
        <v>345</v>
      </c>
      <c r="C36" s="110" t="s">
        <v>421</v>
      </c>
      <c r="D36" s="16" t="s">
        <v>70</v>
      </c>
      <c r="E36" s="41">
        <v>110</v>
      </c>
      <c r="F36" s="51">
        <v>250</v>
      </c>
      <c r="G36" s="53">
        <f t="shared" si="6"/>
        <v>27500</v>
      </c>
      <c r="H36" s="61">
        <v>200</v>
      </c>
      <c r="I36" s="65">
        <f t="shared" si="7"/>
        <v>22000</v>
      </c>
      <c r="J36" s="80">
        <v>300</v>
      </c>
      <c r="K36" s="104">
        <f t="shared" si="8"/>
        <v>33000</v>
      </c>
      <c r="L36" s="92">
        <v>450</v>
      </c>
      <c r="M36" s="98">
        <f t="shared" si="9"/>
        <v>49500</v>
      </c>
      <c r="N36" s="281">
        <f t="shared" si="1"/>
        <v>275</v>
      </c>
      <c r="O36" s="282">
        <f t="shared" si="1"/>
        <v>30250</v>
      </c>
    </row>
    <row r="37" spans="1:15" s="74" customFormat="1" ht="38.25">
      <c r="A37" s="183" t="s">
        <v>71</v>
      </c>
      <c r="B37" s="123" t="s">
        <v>72</v>
      </c>
      <c r="C37" s="110" t="s">
        <v>422</v>
      </c>
      <c r="D37" s="16" t="s">
        <v>70</v>
      </c>
      <c r="E37" s="41">
        <v>40</v>
      </c>
      <c r="F37" s="51">
        <v>220</v>
      </c>
      <c r="G37" s="53">
        <f t="shared" si="6"/>
        <v>8800</v>
      </c>
      <c r="H37" s="61">
        <v>200</v>
      </c>
      <c r="I37" s="65">
        <f t="shared" si="7"/>
        <v>8000</v>
      </c>
      <c r="J37" s="80">
        <v>300</v>
      </c>
      <c r="K37" s="104">
        <f t="shared" si="8"/>
        <v>12000</v>
      </c>
      <c r="L37" s="92">
        <v>450</v>
      </c>
      <c r="M37" s="98">
        <f t="shared" si="9"/>
        <v>18000</v>
      </c>
      <c r="N37" s="281">
        <f t="shared" si="1"/>
        <v>260</v>
      </c>
      <c r="O37" s="282">
        <f t="shared" si="1"/>
        <v>10400</v>
      </c>
    </row>
    <row r="38" spans="1:15" s="74" customFormat="1" ht="38.25">
      <c r="A38" s="183" t="s">
        <v>73</v>
      </c>
      <c r="B38" s="122" t="s">
        <v>74</v>
      </c>
      <c r="C38" s="110" t="s">
        <v>423</v>
      </c>
      <c r="D38" s="16" t="s">
        <v>55</v>
      </c>
      <c r="E38" s="41">
        <v>20</v>
      </c>
      <c r="F38" s="51">
        <v>160</v>
      </c>
      <c r="G38" s="53">
        <f t="shared" si="6"/>
        <v>3200</v>
      </c>
      <c r="H38" s="61">
        <v>180</v>
      </c>
      <c r="I38" s="65">
        <f t="shared" si="7"/>
        <v>3600</v>
      </c>
      <c r="J38" s="80">
        <v>220</v>
      </c>
      <c r="K38" s="104">
        <f t="shared" si="8"/>
        <v>4400</v>
      </c>
      <c r="L38" s="92">
        <v>350</v>
      </c>
      <c r="M38" s="98">
        <f t="shared" si="9"/>
        <v>7000</v>
      </c>
      <c r="N38" s="281">
        <f t="shared" si="1"/>
        <v>200</v>
      </c>
      <c r="O38" s="282">
        <f t="shared" si="1"/>
        <v>4000</v>
      </c>
    </row>
    <row r="39" spans="1:15" s="74" customFormat="1" ht="38.25">
      <c r="A39" s="183" t="s">
        <v>75</v>
      </c>
      <c r="B39" s="122" t="s">
        <v>76</v>
      </c>
      <c r="C39" s="110" t="s">
        <v>424</v>
      </c>
      <c r="D39" s="16" t="s">
        <v>55</v>
      </c>
      <c r="E39" s="41">
        <v>40</v>
      </c>
      <c r="F39" s="51">
        <v>180</v>
      </c>
      <c r="G39" s="53">
        <f t="shared" si="6"/>
        <v>7200</v>
      </c>
      <c r="H39" s="61">
        <v>180</v>
      </c>
      <c r="I39" s="65">
        <f t="shared" si="7"/>
        <v>7200</v>
      </c>
      <c r="J39" s="80">
        <v>210</v>
      </c>
      <c r="K39" s="104">
        <f t="shared" si="8"/>
        <v>8400</v>
      </c>
      <c r="L39" s="92">
        <v>350</v>
      </c>
      <c r="M39" s="98">
        <f t="shared" si="9"/>
        <v>14000</v>
      </c>
      <c r="N39" s="281">
        <f t="shared" si="1"/>
        <v>195</v>
      </c>
      <c r="O39" s="282">
        <f t="shared" si="1"/>
        <v>7800</v>
      </c>
    </row>
    <row r="40" spans="1:15" s="74" customFormat="1" ht="76.5">
      <c r="A40" s="183" t="s">
        <v>77</v>
      </c>
      <c r="B40" s="119" t="s">
        <v>78</v>
      </c>
      <c r="C40" s="109" t="s">
        <v>425</v>
      </c>
      <c r="D40" s="16" t="s">
        <v>55</v>
      </c>
      <c r="E40" s="41">
        <v>30</v>
      </c>
      <c r="F40" s="51">
        <v>900</v>
      </c>
      <c r="G40" s="53">
        <f t="shared" si="6"/>
        <v>27000</v>
      </c>
      <c r="H40" s="61">
        <v>750</v>
      </c>
      <c r="I40" s="65">
        <f t="shared" si="7"/>
        <v>22500</v>
      </c>
      <c r="J40" s="80">
        <v>1100</v>
      </c>
      <c r="K40" s="104">
        <f t="shared" si="8"/>
        <v>33000</v>
      </c>
      <c r="L40" s="92">
        <v>2500</v>
      </c>
      <c r="M40" s="98">
        <f t="shared" si="9"/>
        <v>75000</v>
      </c>
      <c r="N40" s="281">
        <f t="shared" si="1"/>
        <v>1000</v>
      </c>
      <c r="O40" s="282">
        <f t="shared" si="1"/>
        <v>30000</v>
      </c>
    </row>
    <row r="41" spans="1:15" s="74" customFormat="1" ht="51">
      <c r="A41" s="183" t="s">
        <v>79</v>
      </c>
      <c r="B41" s="126" t="s">
        <v>80</v>
      </c>
      <c r="C41" s="109" t="s">
        <v>426</v>
      </c>
      <c r="D41" s="17" t="s">
        <v>81</v>
      </c>
      <c r="E41" s="41">
        <v>2</v>
      </c>
      <c r="F41" s="51">
        <v>3500</v>
      </c>
      <c r="G41" s="53">
        <f t="shared" si="6"/>
        <v>7000</v>
      </c>
      <c r="H41" s="61">
        <v>2500</v>
      </c>
      <c r="I41" s="65">
        <f t="shared" si="7"/>
        <v>5000</v>
      </c>
      <c r="J41" s="80">
        <v>950</v>
      </c>
      <c r="K41" s="104">
        <f t="shared" si="8"/>
        <v>1900</v>
      </c>
      <c r="L41" s="92">
        <v>18000</v>
      </c>
      <c r="M41" s="98">
        <f t="shared" si="9"/>
        <v>36000</v>
      </c>
      <c r="N41" s="281">
        <f t="shared" si="1"/>
        <v>3000</v>
      </c>
      <c r="O41" s="282">
        <f t="shared" si="1"/>
        <v>6000</v>
      </c>
    </row>
    <row r="42" spans="1:15" s="74" customFormat="1" ht="51">
      <c r="A42" s="183" t="s">
        <v>82</v>
      </c>
      <c r="B42" s="126" t="s">
        <v>83</v>
      </c>
      <c r="C42" s="109" t="s">
        <v>427</v>
      </c>
      <c r="D42" s="17" t="s">
        <v>81</v>
      </c>
      <c r="E42" s="41">
        <v>2</v>
      </c>
      <c r="F42" s="51">
        <v>4500</v>
      </c>
      <c r="G42" s="53">
        <f t="shared" si="6"/>
        <v>9000</v>
      </c>
      <c r="H42" s="61">
        <v>4000</v>
      </c>
      <c r="I42" s="65">
        <f t="shared" si="7"/>
        <v>8000</v>
      </c>
      <c r="J42" s="80">
        <v>1150</v>
      </c>
      <c r="K42" s="104">
        <f t="shared" si="8"/>
        <v>2300</v>
      </c>
      <c r="L42" s="92">
        <v>22000</v>
      </c>
      <c r="M42" s="98">
        <f t="shared" si="9"/>
        <v>44000</v>
      </c>
      <c r="N42" s="281">
        <f t="shared" si="1"/>
        <v>4250</v>
      </c>
      <c r="O42" s="282">
        <f t="shared" si="1"/>
        <v>8500</v>
      </c>
    </row>
    <row r="43" spans="1:15" s="74" customFormat="1" ht="51">
      <c r="A43" s="183" t="s">
        <v>342</v>
      </c>
      <c r="B43" s="127" t="s">
        <v>85</v>
      </c>
      <c r="C43" s="109" t="s">
        <v>86</v>
      </c>
      <c r="D43" s="17" t="s">
        <v>55</v>
      </c>
      <c r="E43" s="41">
        <v>30</v>
      </c>
      <c r="F43" s="51">
        <v>140</v>
      </c>
      <c r="G43" s="53">
        <f t="shared" si="6"/>
        <v>4200</v>
      </c>
      <c r="H43" s="61">
        <v>180</v>
      </c>
      <c r="I43" s="65">
        <f t="shared" si="7"/>
        <v>5400</v>
      </c>
      <c r="J43" s="80">
        <v>285</v>
      </c>
      <c r="K43" s="104">
        <f t="shared" si="8"/>
        <v>8550</v>
      </c>
      <c r="L43" s="92">
        <v>350</v>
      </c>
      <c r="M43" s="98">
        <f t="shared" si="9"/>
        <v>10500</v>
      </c>
      <c r="N43" s="281">
        <f t="shared" si="1"/>
        <v>232.5</v>
      </c>
      <c r="O43" s="282">
        <f t="shared" si="1"/>
        <v>6975</v>
      </c>
    </row>
    <row r="44" spans="1:15" s="74" customFormat="1" ht="30">
      <c r="A44" s="183" t="s">
        <v>84</v>
      </c>
      <c r="B44" s="127" t="s">
        <v>88</v>
      </c>
      <c r="C44" s="109" t="s">
        <v>89</v>
      </c>
      <c r="D44" s="17" t="s">
        <v>55</v>
      </c>
      <c r="E44" s="41">
        <v>5</v>
      </c>
      <c r="F44" s="51">
        <v>350</v>
      </c>
      <c r="G44" s="53">
        <f t="shared" si="6"/>
        <v>1750</v>
      </c>
      <c r="H44" s="61">
        <v>300</v>
      </c>
      <c r="I44" s="65">
        <f t="shared" si="7"/>
        <v>1500</v>
      </c>
      <c r="J44" s="80">
        <v>350</v>
      </c>
      <c r="K44" s="104">
        <f t="shared" si="8"/>
        <v>1750</v>
      </c>
      <c r="L44" s="92">
        <v>450</v>
      </c>
      <c r="M44" s="98">
        <f t="shared" si="9"/>
        <v>2250</v>
      </c>
      <c r="N44" s="281">
        <f t="shared" si="1"/>
        <v>350</v>
      </c>
      <c r="O44" s="282">
        <f t="shared" si="1"/>
        <v>1750</v>
      </c>
    </row>
    <row r="45" spans="1:15" s="74" customFormat="1" ht="280.5">
      <c r="A45" s="183" t="s">
        <v>343</v>
      </c>
      <c r="B45" s="127" t="s">
        <v>91</v>
      </c>
      <c r="C45" s="111" t="s">
        <v>92</v>
      </c>
      <c r="D45" s="17" t="s">
        <v>55</v>
      </c>
      <c r="E45" s="41">
        <v>20</v>
      </c>
      <c r="F45" s="51">
        <v>500</v>
      </c>
      <c r="G45" s="53">
        <f t="shared" si="6"/>
        <v>10000</v>
      </c>
      <c r="H45" s="61">
        <v>350</v>
      </c>
      <c r="I45" s="65">
        <f t="shared" si="7"/>
        <v>7000</v>
      </c>
      <c r="J45" s="80">
        <v>450</v>
      </c>
      <c r="K45" s="104">
        <f t="shared" si="8"/>
        <v>9000</v>
      </c>
      <c r="L45" s="92">
        <v>650</v>
      </c>
      <c r="M45" s="98">
        <f t="shared" si="9"/>
        <v>13000</v>
      </c>
      <c r="N45" s="281">
        <f t="shared" si="1"/>
        <v>475</v>
      </c>
      <c r="O45" s="282">
        <f t="shared" si="1"/>
        <v>9500</v>
      </c>
    </row>
    <row r="46" spans="1:15" s="74" customFormat="1" ht="63.75">
      <c r="A46" s="183" t="s">
        <v>344</v>
      </c>
      <c r="B46" s="127" t="s">
        <v>94</v>
      </c>
      <c r="C46" s="109" t="s">
        <v>95</v>
      </c>
      <c r="D46" s="17" t="s">
        <v>55</v>
      </c>
      <c r="E46" s="41">
        <v>20</v>
      </c>
      <c r="F46" s="51">
        <v>350</v>
      </c>
      <c r="G46" s="53">
        <f t="shared" si="6"/>
        <v>7000</v>
      </c>
      <c r="H46" s="61">
        <v>300</v>
      </c>
      <c r="I46" s="65">
        <f t="shared" si="7"/>
        <v>6000</v>
      </c>
      <c r="J46" s="80">
        <v>350</v>
      </c>
      <c r="K46" s="104">
        <f t="shared" si="8"/>
        <v>7000</v>
      </c>
      <c r="L46" s="92">
        <v>450</v>
      </c>
      <c r="M46" s="98">
        <f t="shared" si="9"/>
        <v>9000</v>
      </c>
      <c r="N46" s="281">
        <f t="shared" si="1"/>
        <v>350</v>
      </c>
      <c r="O46" s="282">
        <f t="shared" si="1"/>
        <v>7000</v>
      </c>
    </row>
    <row r="47" spans="1:15" s="74" customFormat="1" ht="38.25">
      <c r="A47" s="183" t="s">
        <v>87</v>
      </c>
      <c r="B47" s="127" t="s">
        <v>97</v>
      </c>
      <c r="C47" s="109" t="s">
        <v>98</v>
      </c>
      <c r="D47" s="17" t="s">
        <v>55</v>
      </c>
      <c r="E47" s="41">
        <v>30</v>
      </c>
      <c r="F47" s="51">
        <v>260</v>
      </c>
      <c r="G47" s="53">
        <f t="shared" si="6"/>
        <v>7800</v>
      </c>
      <c r="H47" s="61">
        <v>200</v>
      </c>
      <c r="I47" s="65">
        <f t="shared" si="7"/>
        <v>6000</v>
      </c>
      <c r="J47" s="80">
        <v>250</v>
      </c>
      <c r="K47" s="104">
        <f t="shared" si="8"/>
        <v>7500</v>
      </c>
      <c r="L47" s="92">
        <v>450</v>
      </c>
      <c r="M47" s="98">
        <f t="shared" si="9"/>
        <v>13500</v>
      </c>
      <c r="N47" s="281">
        <f t="shared" si="1"/>
        <v>255</v>
      </c>
      <c r="O47" s="282">
        <f t="shared" si="1"/>
        <v>7650</v>
      </c>
    </row>
    <row r="48" spans="1:15" s="74" customFormat="1" ht="38.25">
      <c r="A48" s="183" t="s">
        <v>90</v>
      </c>
      <c r="B48" s="127" t="s">
        <v>99</v>
      </c>
      <c r="C48" s="109" t="s">
        <v>428</v>
      </c>
      <c r="D48" s="17" t="s">
        <v>100</v>
      </c>
      <c r="E48" s="41">
        <v>200</v>
      </c>
      <c r="F48" s="51">
        <v>65</v>
      </c>
      <c r="G48" s="53">
        <f t="shared" si="6"/>
        <v>13000</v>
      </c>
      <c r="H48" s="61">
        <v>150</v>
      </c>
      <c r="I48" s="65">
        <f t="shared" si="7"/>
        <v>30000</v>
      </c>
      <c r="J48" s="80">
        <v>240</v>
      </c>
      <c r="K48" s="104">
        <f t="shared" si="8"/>
        <v>48000</v>
      </c>
      <c r="L48" s="92">
        <v>250</v>
      </c>
      <c r="M48" s="98">
        <f t="shared" si="9"/>
        <v>50000</v>
      </c>
      <c r="N48" s="281">
        <f t="shared" si="1"/>
        <v>195</v>
      </c>
      <c r="O48" s="282">
        <f t="shared" si="1"/>
        <v>39000</v>
      </c>
    </row>
    <row r="49" spans="1:15" s="74" customFormat="1" ht="76.5">
      <c r="A49" s="183" t="s">
        <v>93</v>
      </c>
      <c r="B49" s="126" t="s">
        <v>101</v>
      </c>
      <c r="C49" s="109" t="s">
        <v>102</v>
      </c>
      <c r="D49" s="17" t="s">
        <v>100</v>
      </c>
      <c r="E49" s="41">
        <v>40</v>
      </c>
      <c r="F49" s="51">
        <v>85</v>
      </c>
      <c r="G49" s="53">
        <f t="shared" si="6"/>
        <v>3400</v>
      </c>
      <c r="H49" s="61">
        <v>250</v>
      </c>
      <c r="I49" s="65">
        <f t="shared" si="7"/>
        <v>10000</v>
      </c>
      <c r="J49" s="80">
        <v>240</v>
      </c>
      <c r="K49" s="104">
        <f t="shared" si="8"/>
        <v>9600</v>
      </c>
      <c r="L49" s="92">
        <v>250</v>
      </c>
      <c r="M49" s="98">
        <f t="shared" si="9"/>
        <v>10000</v>
      </c>
      <c r="N49" s="281">
        <f t="shared" si="1"/>
        <v>245</v>
      </c>
      <c r="O49" s="282">
        <f t="shared" si="1"/>
        <v>9800</v>
      </c>
    </row>
    <row r="50" spans="1:15" s="74" customFormat="1" ht="30.75" thickBot="1">
      <c r="A50" s="183" t="s">
        <v>96</v>
      </c>
      <c r="B50" s="128" t="s">
        <v>103</v>
      </c>
      <c r="C50" s="112" t="s">
        <v>429</v>
      </c>
      <c r="D50" s="17" t="s">
        <v>55</v>
      </c>
      <c r="E50" s="41">
        <v>12</v>
      </c>
      <c r="F50" s="51">
        <v>280</v>
      </c>
      <c r="G50" s="53">
        <f t="shared" si="6"/>
        <v>3360</v>
      </c>
      <c r="H50" s="61">
        <v>250</v>
      </c>
      <c r="I50" s="65">
        <f t="shared" si="7"/>
        <v>3000</v>
      </c>
      <c r="J50" s="80">
        <v>240</v>
      </c>
      <c r="K50" s="104">
        <f t="shared" si="8"/>
        <v>2880</v>
      </c>
      <c r="L50" s="92">
        <v>450</v>
      </c>
      <c r="M50" s="98">
        <f t="shared" si="9"/>
        <v>5400</v>
      </c>
      <c r="N50" s="281">
        <f t="shared" si="1"/>
        <v>265</v>
      </c>
      <c r="O50" s="282">
        <f t="shared" si="1"/>
        <v>3180</v>
      </c>
    </row>
    <row r="51" spans="1:15" s="74" customFormat="1" ht="60.75" thickBot="1">
      <c r="A51" s="497" t="s">
        <v>104</v>
      </c>
      <c r="B51" s="497" t="s">
        <v>50</v>
      </c>
      <c r="C51" s="497" t="s">
        <v>51</v>
      </c>
      <c r="D51" s="520"/>
      <c r="E51" s="520"/>
      <c r="F51" s="520"/>
      <c r="G51" s="189">
        <f>SUBTOTAL(9,G30:G50)</f>
        <v>384610</v>
      </c>
      <c r="H51" s="224" t="s">
        <v>104</v>
      </c>
      <c r="I51" s="191">
        <f>SUBTOTAL(9,I30:I50)</f>
        <v>387400</v>
      </c>
      <c r="J51" s="225" t="s">
        <v>104</v>
      </c>
      <c r="K51" s="193">
        <f>SUBTOTAL(9,K30:K50)</f>
        <v>473980</v>
      </c>
      <c r="L51" s="226" t="s">
        <v>104</v>
      </c>
      <c r="M51" s="195">
        <f>SUBTOTAL(9,M30:M50)</f>
        <v>685900</v>
      </c>
      <c r="N51" s="304"/>
      <c r="O51" s="305">
        <f>SUM(O30:O50)</f>
        <v>439255</v>
      </c>
    </row>
    <row r="52" spans="1:15" s="74" customFormat="1" ht="27" thickBot="1">
      <c r="A52" s="492" t="s">
        <v>105</v>
      </c>
      <c r="B52" s="492"/>
      <c r="C52" s="492"/>
      <c r="D52" s="492"/>
      <c r="E52" s="492"/>
      <c r="F52" s="492"/>
      <c r="G52" s="492"/>
      <c r="H52" s="306"/>
      <c r="I52" s="306"/>
      <c r="J52" s="307"/>
      <c r="K52" s="308"/>
      <c r="L52" s="300"/>
      <c r="M52" s="301"/>
      <c r="N52" s="309"/>
      <c r="O52" s="310"/>
    </row>
    <row r="53" spans="1:15" s="74" customFormat="1" ht="27" thickBot="1">
      <c r="A53" s="521" t="s">
        <v>335</v>
      </c>
      <c r="B53" s="521"/>
      <c r="C53" s="521"/>
      <c r="D53" s="521"/>
      <c r="E53" s="521"/>
      <c r="F53" s="521"/>
      <c r="G53" s="521"/>
      <c r="H53" s="311"/>
      <c r="I53" s="311"/>
      <c r="J53" s="312"/>
      <c r="K53" s="313"/>
      <c r="L53" s="314"/>
      <c r="M53" s="315"/>
      <c r="N53" s="286"/>
      <c r="O53" s="287"/>
    </row>
    <row r="54" spans="1:15" s="74" customFormat="1" ht="79.5" thickBot="1">
      <c r="A54" s="142" t="s">
        <v>2</v>
      </c>
      <c r="B54" s="18" t="s">
        <v>3</v>
      </c>
      <c r="C54" s="18" t="s">
        <v>4</v>
      </c>
      <c r="D54" s="18" t="s">
        <v>5</v>
      </c>
      <c r="E54" s="18" t="s">
        <v>364</v>
      </c>
      <c r="F54" s="215" t="s">
        <v>7</v>
      </c>
      <c r="G54" s="18" t="s">
        <v>8</v>
      </c>
      <c r="H54" s="160" t="s">
        <v>7</v>
      </c>
      <c r="I54" s="161" t="s">
        <v>8</v>
      </c>
      <c r="J54" s="162" t="s">
        <v>7</v>
      </c>
      <c r="K54" s="163" t="s">
        <v>8</v>
      </c>
      <c r="L54" s="164" t="s">
        <v>7</v>
      </c>
      <c r="M54" s="165" t="s">
        <v>8</v>
      </c>
      <c r="N54" s="166" t="s">
        <v>405</v>
      </c>
      <c r="O54" s="167" t="s">
        <v>406</v>
      </c>
    </row>
    <row r="55" spans="1:15" s="74" customFormat="1" ht="204">
      <c r="A55" s="209" t="s">
        <v>346</v>
      </c>
      <c r="B55" s="146" t="s">
        <v>107</v>
      </c>
      <c r="C55" s="147" t="s">
        <v>435</v>
      </c>
      <c r="D55" s="148" t="s">
        <v>108</v>
      </c>
      <c r="E55" s="210">
        <v>1000</v>
      </c>
      <c r="F55" s="199">
        <v>85</v>
      </c>
      <c r="G55" s="151">
        <f t="shared" ref="G55:G65" si="10">F55*E55</f>
        <v>85000</v>
      </c>
      <c r="H55" s="152">
        <v>75</v>
      </c>
      <c r="I55" s="153">
        <f t="shared" ref="I55:I65" si="11">H55*E55</f>
        <v>75000</v>
      </c>
      <c r="J55" s="154">
        <v>98</v>
      </c>
      <c r="K55" s="155">
        <f t="shared" ref="K55:K65" si="12">J55*E55</f>
        <v>98000</v>
      </c>
      <c r="L55" s="156">
        <v>65</v>
      </c>
      <c r="M55" s="157">
        <f>L55*E55</f>
        <v>65000</v>
      </c>
      <c r="N55" s="279">
        <f t="shared" si="1"/>
        <v>80</v>
      </c>
      <c r="O55" s="280">
        <f t="shared" si="1"/>
        <v>80000</v>
      </c>
    </row>
    <row r="56" spans="1:15" s="74" customFormat="1" ht="293.25">
      <c r="A56" s="184" t="s">
        <v>106</v>
      </c>
      <c r="B56" s="129" t="s">
        <v>110</v>
      </c>
      <c r="C56" s="109" t="s">
        <v>436</v>
      </c>
      <c r="D56" s="129" t="s">
        <v>108</v>
      </c>
      <c r="E56" s="17">
        <v>1640</v>
      </c>
      <c r="F56" s="51">
        <v>75</v>
      </c>
      <c r="G56" s="53">
        <f t="shared" si="10"/>
        <v>123000</v>
      </c>
      <c r="H56" s="61">
        <v>90</v>
      </c>
      <c r="I56" s="65">
        <f t="shared" si="11"/>
        <v>147600</v>
      </c>
      <c r="J56" s="80">
        <v>126.9</v>
      </c>
      <c r="K56" s="104">
        <f t="shared" si="12"/>
        <v>208116</v>
      </c>
      <c r="L56" s="92">
        <v>75</v>
      </c>
      <c r="M56" s="98">
        <f t="shared" ref="M56:M65" si="13">L56*E56</f>
        <v>123000</v>
      </c>
      <c r="N56" s="281">
        <f t="shared" si="1"/>
        <v>82.5</v>
      </c>
      <c r="O56" s="282">
        <f t="shared" si="1"/>
        <v>135300</v>
      </c>
    </row>
    <row r="57" spans="1:15" s="74" customFormat="1" ht="114.75">
      <c r="A57" s="184" t="s">
        <v>109</v>
      </c>
      <c r="B57" s="127" t="s">
        <v>112</v>
      </c>
      <c r="C57" s="108" t="s">
        <v>437</v>
      </c>
      <c r="D57" s="129" t="s">
        <v>108</v>
      </c>
      <c r="E57" s="17">
        <v>600</v>
      </c>
      <c r="F57" s="51">
        <v>65</v>
      </c>
      <c r="G57" s="53">
        <f t="shared" si="10"/>
        <v>39000</v>
      </c>
      <c r="H57" s="61">
        <v>65</v>
      </c>
      <c r="I57" s="65">
        <f t="shared" si="11"/>
        <v>39000</v>
      </c>
      <c r="J57" s="80">
        <v>85</v>
      </c>
      <c r="K57" s="104">
        <f t="shared" si="12"/>
        <v>51000</v>
      </c>
      <c r="L57" s="92">
        <v>55</v>
      </c>
      <c r="M57" s="98">
        <f t="shared" si="13"/>
        <v>33000</v>
      </c>
      <c r="N57" s="281">
        <f t="shared" si="1"/>
        <v>65</v>
      </c>
      <c r="O57" s="282">
        <f t="shared" si="1"/>
        <v>39000</v>
      </c>
    </row>
    <row r="58" spans="1:15" s="74" customFormat="1" ht="255">
      <c r="A58" s="184" t="s">
        <v>111</v>
      </c>
      <c r="B58" s="127" t="s">
        <v>114</v>
      </c>
      <c r="C58" s="108" t="s">
        <v>438</v>
      </c>
      <c r="D58" s="129" t="s">
        <v>108</v>
      </c>
      <c r="E58" s="17">
        <v>3000</v>
      </c>
      <c r="F58" s="51">
        <v>30</v>
      </c>
      <c r="G58" s="53">
        <f t="shared" si="10"/>
        <v>90000</v>
      </c>
      <c r="H58" s="61">
        <v>32.5</v>
      </c>
      <c r="I58" s="65">
        <f t="shared" si="11"/>
        <v>97500</v>
      </c>
      <c r="J58" s="80">
        <v>32</v>
      </c>
      <c r="K58" s="104">
        <f t="shared" si="12"/>
        <v>96000</v>
      </c>
      <c r="L58" s="92">
        <v>40</v>
      </c>
      <c r="M58" s="98">
        <f t="shared" si="13"/>
        <v>120000</v>
      </c>
      <c r="N58" s="281">
        <f t="shared" si="1"/>
        <v>32.25</v>
      </c>
      <c r="O58" s="282">
        <f t="shared" si="1"/>
        <v>96750</v>
      </c>
    </row>
    <row r="59" spans="1:15" s="74" customFormat="1" ht="255">
      <c r="A59" s="184" t="s">
        <v>347</v>
      </c>
      <c r="B59" s="127" t="s">
        <v>116</v>
      </c>
      <c r="C59" s="108" t="s">
        <v>439</v>
      </c>
      <c r="D59" s="129" t="s">
        <v>108</v>
      </c>
      <c r="E59" s="17">
        <v>3000</v>
      </c>
      <c r="F59" s="51">
        <v>35</v>
      </c>
      <c r="G59" s="53">
        <f t="shared" si="10"/>
        <v>105000</v>
      </c>
      <c r="H59" s="61">
        <v>35</v>
      </c>
      <c r="I59" s="65">
        <f t="shared" si="11"/>
        <v>105000</v>
      </c>
      <c r="J59" s="80">
        <v>36</v>
      </c>
      <c r="K59" s="104">
        <f t="shared" si="12"/>
        <v>108000</v>
      </c>
      <c r="L59" s="92">
        <v>50</v>
      </c>
      <c r="M59" s="98">
        <f t="shared" si="13"/>
        <v>150000</v>
      </c>
      <c r="N59" s="281">
        <f t="shared" si="1"/>
        <v>35.5</v>
      </c>
      <c r="O59" s="282">
        <f t="shared" si="1"/>
        <v>106500</v>
      </c>
    </row>
    <row r="60" spans="1:15" s="74" customFormat="1" ht="114.75">
      <c r="A60" s="184" t="s">
        <v>113</v>
      </c>
      <c r="B60" s="127" t="s">
        <v>118</v>
      </c>
      <c r="C60" s="108" t="s">
        <v>440</v>
      </c>
      <c r="D60" s="129" t="s">
        <v>108</v>
      </c>
      <c r="E60" s="17">
        <v>400</v>
      </c>
      <c r="F60" s="51">
        <v>20</v>
      </c>
      <c r="G60" s="53">
        <f t="shared" si="10"/>
        <v>8000</v>
      </c>
      <c r="H60" s="61">
        <v>18</v>
      </c>
      <c r="I60" s="65">
        <f t="shared" si="11"/>
        <v>7200</v>
      </c>
      <c r="J60" s="80">
        <v>24</v>
      </c>
      <c r="K60" s="104">
        <f t="shared" si="12"/>
        <v>9600</v>
      </c>
      <c r="L60" s="92">
        <v>25</v>
      </c>
      <c r="M60" s="98">
        <f t="shared" si="13"/>
        <v>10000</v>
      </c>
      <c r="N60" s="281">
        <f t="shared" si="1"/>
        <v>22</v>
      </c>
      <c r="O60" s="282">
        <f t="shared" si="1"/>
        <v>8800</v>
      </c>
    </row>
    <row r="61" spans="1:15" s="74" customFormat="1">
      <c r="A61" s="184" t="s">
        <v>115</v>
      </c>
      <c r="B61" s="129" t="s">
        <v>120</v>
      </c>
      <c r="C61" s="113" t="s">
        <v>121</v>
      </c>
      <c r="D61" s="129" t="s">
        <v>5</v>
      </c>
      <c r="E61" s="17">
        <v>500</v>
      </c>
      <c r="F61" s="51">
        <v>6</v>
      </c>
      <c r="G61" s="53">
        <f t="shared" si="10"/>
        <v>3000</v>
      </c>
      <c r="H61" s="61">
        <v>5</v>
      </c>
      <c r="I61" s="65">
        <f t="shared" si="11"/>
        <v>2500</v>
      </c>
      <c r="J61" s="80">
        <v>5</v>
      </c>
      <c r="K61" s="104">
        <f t="shared" si="12"/>
        <v>2500</v>
      </c>
      <c r="L61" s="92">
        <v>10</v>
      </c>
      <c r="M61" s="98">
        <f t="shared" si="13"/>
        <v>5000</v>
      </c>
      <c r="N61" s="281">
        <f t="shared" si="1"/>
        <v>5.5</v>
      </c>
      <c r="O61" s="282">
        <f t="shared" si="1"/>
        <v>2750</v>
      </c>
    </row>
    <row r="62" spans="1:15" s="74" customFormat="1" ht="51">
      <c r="A62" s="184" t="s">
        <v>117</v>
      </c>
      <c r="B62" s="124" t="s">
        <v>123</v>
      </c>
      <c r="C62" s="108" t="s">
        <v>434</v>
      </c>
      <c r="D62" s="129" t="s">
        <v>5</v>
      </c>
      <c r="E62" s="17">
        <v>200</v>
      </c>
      <c r="F62" s="51">
        <v>55</v>
      </c>
      <c r="G62" s="53">
        <f t="shared" si="10"/>
        <v>11000</v>
      </c>
      <c r="H62" s="61">
        <v>25</v>
      </c>
      <c r="I62" s="65">
        <f t="shared" si="11"/>
        <v>5000</v>
      </c>
      <c r="J62" s="88">
        <v>30</v>
      </c>
      <c r="K62" s="104">
        <f t="shared" si="12"/>
        <v>6000</v>
      </c>
      <c r="L62" s="92">
        <v>30</v>
      </c>
      <c r="M62" s="98">
        <f t="shared" si="13"/>
        <v>6000</v>
      </c>
      <c r="N62" s="281">
        <f t="shared" si="1"/>
        <v>30</v>
      </c>
      <c r="O62" s="282">
        <f t="shared" si="1"/>
        <v>6000</v>
      </c>
    </row>
    <row r="63" spans="1:15" s="74" customFormat="1" ht="76.5">
      <c r="A63" s="184" t="s">
        <v>119</v>
      </c>
      <c r="B63" s="127" t="s">
        <v>125</v>
      </c>
      <c r="C63" s="108" t="s">
        <v>126</v>
      </c>
      <c r="D63" s="129" t="s">
        <v>127</v>
      </c>
      <c r="E63" s="17">
        <v>100</v>
      </c>
      <c r="F63" s="51">
        <v>26</v>
      </c>
      <c r="G63" s="53">
        <f t="shared" si="10"/>
        <v>2600</v>
      </c>
      <c r="H63" s="61">
        <v>30</v>
      </c>
      <c r="I63" s="65">
        <f t="shared" si="11"/>
        <v>3000</v>
      </c>
      <c r="J63" s="80">
        <v>30.4</v>
      </c>
      <c r="K63" s="104">
        <f t="shared" si="12"/>
        <v>3040</v>
      </c>
      <c r="L63" s="92">
        <v>25</v>
      </c>
      <c r="M63" s="98">
        <f t="shared" si="13"/>
        <v>2500</v>
      </c>
      <c r="N63" s="281">
        <f t="shared" si="1"/>
        <v>28</v>
      </c>
      <c r="O63" s="282">
        <f t="shared" si="1"/>
        <v>2800</v>
      </c>
    </row>
    <row r="64" spans="1:15" s="74" customFormat="1" ht="76.5">
      <c r="A64" s="184" t="s">
        <v>122</v>
      </c>
      <c r="B64" s="126" t="s">
        <v>129</v>
      </c>
      <c r="C64" s="109" t="s">
        <v>130</v>
      </c>
      <c r="D64" s="129" t="s">
        <v>127</v>
      </c>
      <c r="E64" s="17">
        <v>30</v>
      </c>
      <c r="F64" s="51">
        <v>26</v>
      </c>
      <c r="G64" s="53">
        <f t="shared" si="10"/>
        <v>780</v>
      </c>
      <c r="H64" s="61">
        <v>20</v>
      </c>
      <c r="I64" s="65">
        <f t="shared" si="11"/>
        <v>600</v>
      </c>
      <c r="J64" s="80">
        <v>30.4</v>
      </c>
      <c r="K64" s="104">
        <f t="shared" si="12"/>
        <v>912</v>
      </c>
      <c r="L64" s="92">
        <v>25</v>
      </c>
      <c r="M64" s="98">
        <f t="shared" si="13"/>
        <v>750</v>
      </c>
      <c r="N64" s="281">
        <f t="shared" si="1"/>
        <v>25.5</v>
      </c>
      <c r="O64" s="282">
        <f t="shared" si="1"/>
        <v>765</v>
      </c>
    </row>
    <row r="65" spans="1:15" s="74" customFormat="1" ht="77.25" thickBot="1">
      <c r="A65" s="216" t="s">
        <v>348</v>
      </c>
      <c r="B65" s="221" t="s">
        <v>132</v>
      </c>
      <c r="C65" s="222" t="s">
        <v>441</v>
      </c>
      <c r="D65" s="120" t="s">
        <v>108</v>
      </c>
      <c r="E65" s="25">
        <v>800</v>
      </c>
      <c r="F65" s="54">
        <v>16</v>
      </c>
      <c r="G65" s="55">
        <f t="shared" si="10"/>
        <v>12800</v>
      </c>
      <c r="H65" s="172">
        <v>18.5</v>
      </c>
      <c r="I65" s="173">
        <f t="shared" si="11"/>
        <v>14800</v>
      </c>
      <c r="J65" s="89">
        <v>25</v>
      </c>
      <c r="K65" s="105">
        <f t="shared" si="12"/>
        <v>20000</v>
      </c>
      <c r="L65" s="95">
        <v>40</v>
      </c>
      <c r="M65" s="59">
        <f t="shared" si="13"/>
        <v>32000</v>
      </c>
      <c r="N65" s="286">
        <f t="shared" si="1"/>
        <v>21.75</v>
      </c>
      <c r="O65" s="287">
        <f t="shared" si="1"/>
        <v>17400</v>
      </c>
    </row>
    <row r="66" spans="1:15" s="74" customFormat="1" ht="75.75" thickBot="1">
      <c r="A66" s="453" t="s">
        <v>133</v>
      </c>
      <c r="B66" s="454" t="s">
        <v>50</v>
      </c>
      <c r="C66" s="454" t="s">
        <v>51</v>
      </c>
      <c r="D66" s="454"/>
      <c r="E66" s="454"/>
      <c r="F66" s="463"/>
      <c r="G66" s="175">
        <f>SUBTOTAL(9,G55:G65)</f>
        <v>480180</v>
      </c>
      <c r="H66" s="176" t="s">
        <v>133</v>
      </c>
      <c r="I66" s="177">
        <f>SUBTOTAL(9,I55:I65)</f>
        <v>497200</v>
      </c>
      <c r="J66" s="178" t="s">
        <v>133</v>
      </c>
      <c r="K66" s="223">
        <f>SUBTOTAL(9,K55:K65)</f>
        <v>603168</v>
      </c>
      <c r="L66" s="180" t="s">
        <v>133</v>
      </c>
      <c r="M66" s="181">
        <f>SUBTOTAL(9,M55:M65)</f>
        <v>547250</v>
      </c>
      <c r="N66" s="292"/>
      <c r="O66" s="293">
        <f>SUM(O55:O65)</f>
        <v>496065</v>
      </c>
    </row>
    <row r="67" spans="1:15" s="74" customFormat="1" ht="27" thickBot="1">
      <c r="A67" s="522" t="s">
        <v>336</v>
      </c>
      <c r="B67" s="523"/>
      <c r="C67" s="523"/>
      <c r="D67" s="523"/>
      <c r="E67" s="523"/>
      <c r="F67" s="523"/>
      <c r="G67" s="524"/>
      <c r="H67" s="288"/>
      <c r="I67" s="288"/>
      <c r="J67" s="289"/>
      <c r="K67" s="290"/>
      <c r="L67" s="291"/>
      <c r="M67" s="291"/>
      <c r="N67" s="292"/>
      <c r="O67" s="293"/>
    </row>
    <row r="68" spans="1:15" s="74" customFormat="1" ht="79.5" thickBot="1">
      <c r="A68" s="142" t="s">
        <v>2</v>
      </c>
      <c r="B68" s="18" t="s">
        <v>3</v>
      </c>
      <c r="C68" s="18" t="s">
        <v>4</v>
      </c>
      <c r="D68" s="18" t="s">
        <v>5</v>
      </c>
      <c r="E68" s="18" t="s">
        <v>364</v>
      </c>
      <c r="F68" s="215" t="s">
        <v>7</v>
      </c>
      <c r="G68" s="18" t="s">
        <v>8</v>
      </c>
      <c r="H68" s="160" t="s">
        <v>7</v>
      </c>
      <c r="I68" s="161" t="s">
        <v>8</v>
      </c>
      <c r="J68" s="162" t="s">
        <v>7</v>
      </c>
      <c r="K68" s="163" t="s">
        <v>8</v>
      </c>
      <c r="L68" s="164" t="s">
        <v>7</v>
      </c>
      <c r="M68" s="165" t="s">
        <v>8</v>
      </c>
      <c r="N68" s="166" t="s">
        <v>405</v>
      </c>
      <c r="O68" s="167" t="s">
        <v>406</v>
      </c>
    </row>
    <row r="69" spans="1:15" s="74" customFormat="1" ht="204">
      <c r="A69" s="209" t="s">
        <v>124</v>
      </c>
      <c r="B69" s="146" t="s">
        <v>107</v>
      </c>
      <c r="C69" s="147" t="s">
        <v>430</v>
      </c>
      <c r="D69" s="148" t="s">
        <v>108</v>
      </c>
      <c r="E69" s="210">
        <v>380</v>
      </c>
      <c r="F69" s="199">
        <v>95</v>
      </c>
      <c r="G69" s="151">
        <f t="shared" ref="G69:G76" si="14">F69*E69</f>
        <v>36100</v>
      </c>
      <c r="H69" s="152">
        <v>90</v>
      </c>
      <c r="I69" s="153">
        <f t="shared" ref="I69:I76" si="15">H69*E69</f>
        <v>34200</v>
      </c>
      <c r="J69" s="154">
        <v>115.9</v>
      </c>
      <c r="K69" s="155">
        <f t="shared" ref="K69:K76" si="16">J69*E69</f>
        <v>44042</v>
      </c>
      <c r="L69" s="156">
        <v>90</v>
      </c>
      <c r="M69" s="157">
        <f>L69*E69</f>
        <v>34200</v>
      </c>
      <c r="N69" s="279">
        <f t="shared" si="1"/>
        <v>92.5</v>
      </c>
      <c r="O69" s="280">
        <f t="shared" si="1"/>
        <v>35150</v>
      </c>
    </row>
    <row r="70" spans="1:15" s="74" customFormat="1" ht="114.75">
      <c r="A70" s="184" t="s">
        <v>128</v>
      </c>
      <c r="B70" s="127" t="s">
        <v>112</v>
      </c>
      <c r="C70" s="108" t="s">
        <v>431</v>
      </c>
      <c r="D70" s="129" t="s">
        <v>108</v>
      </c>
      <c r="E70" s="17">
        <v>500</v>
      </c>
      <c r="F70" s="51">
        <v>75</v>
      </c>
      <c r="G70" s="53">
        <f t="shared" si="14"/>
        <v>37500</v>
      </c>
      <c r="H70" s="61">
        <v>65</v>
      </c>
      <c r="I70" s="65">
        <f t="shared" si="15"/>
        <v>32500</v>
      </c>
      <c r="J70" s="80">
        <v>90</v>
      </c>
      <c r="K70" s="104">
        <f t="shared" si="16"/>
        <v>45000</v>
      </c>
      <c r="L70" s="92">
        <v>60</v>
      </c>
      <c r="M70" s="98">
        <f t="shared" ref="M70:M76" si="17">L70*E70</f>
        <v>30000</v>
      </c>
      <c r="N70" s="281">
        <f t="shared" ref="N70:O132" si="18">MEDIAN(J70,H70,F70,L70)</f>
        <v>70</v>
      </c>
      <c r="O70" s="282">
        <f t="shared" si="18"/>
        <v>35000</v>
      </c>
    </row>
    <row r="71" spans="1:15" s="74" customFormat="1" ht="255">
      <c r="A71" s="184" t="s">
        <v>131</v>
      </c>
      <c r="B71" s="127" t="s">
        <v>136</v>
      </c>
      <c r="C71" s="108" t="s">
        <v>432</v>
      </c>
      <c r="D71" s="129" t="s">
        <v>108</v>
      </c>
      <c r="E71" s="17">
        <v>800</v>
      </c>
      <c r="F71" s="51">
        <v>35</v>
      </c>
      <c r="G71" s="53">
        <f t="shared" si="14"/>
        <v>28000</v>
      </c>
      <c r="H71" s="61">
        <v>40</v>
      </c>
      <c r="I71" s="65">
        <f t="shared" si="15"/>
        <v>32000</v>
      </c>
      <c r="J71" s="80">
        <v>41</v>
      </c>
      <c r="K71" s="104">
        <f t="shared" si="16"/>
        <v>32800</v>
      </c>
      <c r="L71" s="92">
        <v>55</v>
      </c>
      <c r="M71" s="98">
        <f t="shared" si="17"/>
        <v>44000</v>
      </c>
      <c r="N71" s="281">
        <f t="shared" si="18"/>
        <v>40.5</v>
      </c>
      <c r="O71" s="282">
        <f t="shared" si="18"/>
        <v>32400</v>
      </c>
    </row>
    <row r="72" spans="1:15" s="74" customFormat="1" ht="114.75">
      <c r="A72" s="184" t="s">
        <v>349</v>
      </c>
      <c r="B72" s="127" t="s">
        <v>118</v>
      </c>
      <c r="C72" s="108" t="s">
        <v>433</v>
      </c>
      <c r="D72" s="129" t="s">
        <v>108</v>
      </c>
      <c r="E72" s="17">
        <v>150</v>
      </c>
      <c r="F72" s="51">
        <v>30</v>
      </c>
      <c r="G72" s="53">
        <f t="shared" si="14"/>
        <v>4500</v>
      </c>
      <c r="H72" s="61">
        <v>25</v>
      </c>
      <c r="I72" s="65">
        <f t="shared" si="15"/>
        <v>3750</v>
      </c>
      <c r="J72" s="80">
        <v>30</v>
      </c>
      <c r="K72" s="104">
        <f t="shared" si="16"/>
        <v>4500</v>
      </c>
      <c r="L72" s="92">
        <v>40</v>
      </c>
      <c r="M72" s="98">
        <f t="shared" si="17"/>
        <v>6000</v>
      </c>
      <c r="N72" s="281">
        <f t="shared" si="18"/>
        <v>30</v>
      </c>
      <c r="O72" s="282">
        <f t="shared" si="18"/>
        <v>4500</v>
      </c>
    </row>
    <row r="73" spans="1:15" s="74" customFormat="1">
      <c r="A73" s="184" t="s">
        <v>134</v>
      </c>
      <c r="B73" s="129" t="s">
        <v>120</v>
      </c>
      <c r="C73" s="113" t="s">
        <v>121</v>
      </c>
      <c r="D73" s="129" t="s">
        <v>5</v>
      </c>
      <c r="E73" s="17">
        <v>160</v>
      </c>
      <c r="F73" s="51">
        <v>6</v>
      </c>
      <c r="G73" s="53">
        <f t="shared" si="14"/>
        <v>960</v>
      </c>
      <c r="H73" s="61">
        <v>6</v>
      </c>
      <c r="I73" s="65">
        <f t="shared" si="15"/>
        <v>960</v>
      </c>
      <c r="J73" s="80">
        <v>6</v>
      </c>
      <c r="K73" s="104">
        <f t="shared" si="16"/>
        <v>960</v>
      </c>
      <c r="L73" s="92">
        <v>20</v>
      </c>
      <c r="M73" s="98">
        <f t="shared" si="17"/>
        <v>3200</v>
      </c>
      <c r="N73" s="281">
        <f t="shared" si="18"/>
        <v>6</v>
      </c>
      <c r="O73" s="282">
        <f t="shared" si="18"/>
        <v>960</v>
      </c>
    </row>
    <row r="74" spans="1:15" s="74" customFormat="1" ht="51">
      <c r="A74" s="184" t="s">
        <v>350</v>
      </c>
      <c r="B74" s="124" t="s">
        <v>123</v>
      </c>
      <c r="C74" s="108" t="s">
        <v>434</v>
      </c>
      <c r="D74" s="129" t="s">
        <v>5</v>
      </c>
      <c r="E74" s="17">
        <v>40</v>
      </c>
      <c r="F74" s="51">
        <v>65</v>
      </c>
      <c r="G74" s="53">
        <f t="shared" si="14"/>
        <v>2600</v>
      </c>
      <c r="H74" s="61">
        <v>30</v>
      </c>
      <c r="I74" s="65">
        <f t="shared" si="15"/>
        <v>1200</v>
      </c>
      <c r="J74" s="88">
        <v>35</v>
      </c>
      <c r="K74" s="104">
        <f t="shared" si="16"/>
        <v>1400</v>
      </c>
      <c r="L74" s="92">
        <v>45</v>
      </c>
      <c r="M74" s="98">
        <f t="shared" si="17"/>
        <v>1800</v>
      </c>
      <c r="N74" s="281">
        <f t="shared" si="18"/>
        <v>40</v>
      </c>
      <c r="O74" s="282">
        <f t="shared" si="18"/>
        <v>1600</v>
      </c>
    </row>
    <row r="75" spans="1:15" s="74" customFormat="1" ht="76.5">
      <c r="A75" s="184" t="s">
        <v>135</v>
      </c>
      <c r="B75" s="127" t="s">
        <v>125</v>
      </c>
      <c r="C75" s="108" t="s">
        <v>126</v>
      </c>
      <c r="D75" s="129" t="s">
        <v>127</v>
      </c>
      <c r="E75" s="17">
        <v>30</v>
      </c>
      <c r="F75" s="51">
        <v>30</v>
      </c>
      <c r="G75" s="53">
        <f t="shared" si="14"/>
        <v>900</v>
      </c>
      <c r="H75" s="61">
        <v>35</v>
      </c>
      <c r="I75" s="65">
        <f t="shared" si="15"/>
        <v>1050</v>
      </c>
      <c r="J75" s="80">
        <v>32.5</v>
      </c>
      <c r="K75" s="104">
        <f t="shared" si="16"/>
        <v>975</v>
      </c>
      <c r="L75" s="92">
        <v>30</v>
      </c>
      <c r="M75" s="98">
        <f t="shared" si="17"/>
        <v>900</v>
      </c>
      <c r="N75" s="281">
        <f t="shared" si="18"/>
        <v>31.25</v>
      </c>
      <c r="O75" s="282">
        <f t="shared" si="18"/>
        <v>937.5</v>
      </c>
    </row>
    <row r="76" spans="1:15" s="74" customFormat="1" ht="77.25" thickBot="1">
      <c r="A76" s="185" t="s">
        <v>351</v>
      </c>
      <c r="B76" s="130" t="s">
        <v>129</v>
      </c>
      <c r="C76" s="112" t="s">
        <v>130</v>
      </c>
      <c r="D76" s="131" t="s">
        <v>127</v>
      </c>
      <c r="E76" s="17">
        <v>20</v>
      </c>
      <c r="F76" s="51">
        <v>30</v>
      </c>
      <c r="G76" s="53">
        <f t="shared" si="14"/>
        <v>600</v>
      </c>
      <c r="H76" s="61">
        <v>25</v>
      </c>
      <c r="I76" s="65">
        <f t="shared" si="15"/>
        <v>500</v>
      </c>
      <c r="J76" s="80">
        <v>32.5</v>
      </c>
      <c r="K76" s="104">
        <f t="shared" si="16"/>
        <v>650</v>
      </c>
      <c r="L76" s="92">
        <v>30</v>
      </c>
      <c r="M76" s="98">
        <f t="shared" si="17"/>
        <v>600</v>
      </c>
      <c r="N76" s="281">
        <f t="shared" si="18"/>
        <v>30</v>
      </c>
      <c r="O76" s="282">
        <f t="shared" si="18"/>
        <v>600</v>
      </c>
    </row>
    <row r="77" spans="1:15" s="74" customFormat="1" ht="75.75" thickBot="1">
      <c r="A77" s="525" t="s">
        <v>137</v>
      </c>
      <c r="B77" s="526" t="s">
        <v>50</v>
      </c>
      <c r="C77" s="526" t="s">
        <v>51</v>
      </c>
      <c r="D77" s="526"/>
      <c r="E77" s="526"/>
      <c r="F77" s="527"/>
      <c r="G77" s="55">
        <f>SUBTOTAL(9,G69:G76)</f>
        <v>111160</v>
      </c>
      <c r="H77" s="67" t="s">
        <v>390</v>
      </c>
      <c r="I77" s="59">
        <f t="shared" ref="I77" si="19">SUBTOTAL(9,I69:I76)</f>
        <v>106160</v>
      </c>
      <c r="J77" s="86" t="s">
        <v>390</v>
      </c>
      <c r="K77" s="105">
        <f>SUBTOTAL(9,K69:K76)</f>
        <v>130327</v>
      </c>
      <c r="L77" s="208" t="s">
        <v>390</v>
      </c>
      <c r="M77" s="59">
        <f>SUBTOTAL(9,M69:M76)</f>
        <v>120700</v>
      </c>
      <c r="N77" s="286"/>
      <c r="O77" s="287">
        <f>SUM(O69:O76)</f>
        <v>111147.5</v>
      </c>
    </row>
    <row r="78" spans="1:15" s="74" customFormat="1" ht="45.75" thickBot="1">
      <c r="A78" s="456" t="s">
        <v>398</v>
      </c>
      <c r="B78" s="457" t="s">
        <v>50</v>
      </c>
      <c r="C78" s="457" t="s">
        <v>51</v>
      </c>
      <c r="D78" s="457"/>
      <c r="E78" s="457"/>
      <c r="F78" s="458"/>
      <c r="G78" s="68">
        <f>G77+G66</f>
        <v>591340</v>
      </c>
      <c r="H78" s="176" t="s">
        <v>407</v>
      </c>
      <c r="I78" s="177">
        <f>I77+I66</f>
        <v>603360</v>
      </c>
      <c r="J78" s="178" t="s">
        <v>407</v>
      </c>
      <c r="K78" s="106">
        <f>K77+K66</f>
        <v>733495</v>
      </c>
      <c r="L78" s="180" t="s">
        <v>407</v>
      </c>
      <c r="M78" s="99">
        <f>M77+M66</f>
        <v>667950</v>
      </c>
      <c r="N78" s="292"/>
      <c r="O78" s="293">
        <f>O77+O66</f>
        <v>607212.5</v>
      </c>
    </row>
    <row r="79" spans="1:15" s="74" customFormat="1" ht="27" thickBot="1">
      <c r="A79" s="460" t="s">
        <v>138</v>
      </c>
      <c r="B79" s="461"/>
      <c r="C79" s="461"/>
      <c r="D79" s="461"/>
      <c r="E79" s="461"/>
      <c r="F79" s="461"/>
      <c r="G79" s="461"/>
      <c r="H79" s="288"/>
      <c r="I79" s="288"/>
      <c r="J79" s="289"/>
      <c r="K79" s="290"/>
      <c r="L79" s="291"/>
      <c r="M79" s="291"/>
      <c r="N79" s="292"/>
      <c r="O79" s="293"/>
    </row>
    <row r="80" spans="1:15" s="74" customFormat="1" ht="79.5" thickBot="1">
      <c r="A80" s="142" t="s">
        <v>2</v>
      </c>
      <c r="B80" s="18" t="s">
        <v>3</v>
      </c>
      <c r="C80" s="18" t="s">
        <v>4</v>
      </c>
      <c r="D80" s="18" t="s">
        <v>5</v>
      </c>
      <c r="E80" s="18" t="s">
        <v>364</v>
      </c>
      <c r="F80" s="274" t="s">
        <v>7</v>
      </c>
      <c r="G80" s="275" t="s">
        <v>8</v>
      </c>
      <c r="H80" s="160" t="s">
        <v>7</v>
      </c>
      <c r="I80" s="161" t="s">
        <v>8</v>
      </c>
      <c r="J80" s="202" t="s">
        <v>7</v>
      </c>
      <c r="K80" s="203" t="s">
        <v>8</v>
      </c>
      <c r="L80" s="204" t="s">
        <v>7</v>
      </c>
      <c r="M80" s="205" t="s">
        <v>8</v>
      </c>
      <c r="N80" s="166" t="s">
        <v>405</v>
      </c>
      <c r="O80" s="167" t="s">
        <v>406</v>
      </c>
    </row>
    <row r="81" spans="1:15" s="74" customFormat="1" ht="38.25">
      <c r="A81" s="209" t="s">
        <v>139</v>
      </c>
      <c r="B81" s="234" t="s">
        <v>523</v>
      </c>
      <c r="C81" s="198" t="s">
        <v>140</v>
      </c>
      <c r="D81" s="273" t="s">
        <v>141</v>
      </c>
      <c r="E81" s="210">
        <v>250</v>
      </c>
      <c r="F81" s="199">
        <v>65</v>
      </c>
      <c r="G81" s="151">
        <f t="shared" ref="G81:G96" si="20">F81*E81</f>
        <v>16250</v>
      </c>
      <c r="H81" s="152">
        <v>90</v>
      </c>
      <c r="I81" s="153">
        <f t="shared" ref="I81:I96" si="21">H81*E81</f>
        <v>22500</v>
      </c>
      <c r="J81" s="154">
        <v>116</v>
      </c>
      <c r="K81" s="155">
        <f t="shared" ref="K81:K96" si="22">J81*E81</f>
        <v>29000</v>
      </c>
      <c r="L81" s="156">
        <v>450</v>
      </c>
      <c r="M81" s="157">
        <f>L81*E81</f>
        <v>112500</v>
      </c>
      <c r="N81" s="279">
        <f t="shared" si="18"/>
        <v>103</v>
      </c>
      <c r="O81" s="280">
        <f t="shared" si="18"/>
        <v>25750</v>
      </c>
    </row>
    <row r="82" spans="1:15" s="74" customFormat="1" ht="38.25">
      <c r="A82" s="184" t="s">
        <v>352</v>
      </c>
      <c r="B82" s="122" t="s">
        <v>524</v>
      </c>
      <c r="C82" s="110" t="s">
        <v>143</v>
      </c>
      <c r="D82" s="132" t="s">
        <v>144</v>
      </c>
      <c r="E82" s="17">
        <v>73</v>
      </c>
      <c r="F82" s="51">
        <v>60</v>
      </c>
      <c r="G82" s="53">
        <f t="shared" si="20"/>
        <v>4380</v>
      </c>
      <c r="H82" s="61">
        <v>100</v>
      </c>
      <c r="I82" s="65">
        <f t="shared" si="21"/>
        <v>7300</v>
      </c>
      <c r="J82" s="80">
        <v>49</v>
      </c>
      <c r="K82" s="104">
        <f t="shared" si="22"/>
        <v>3577</v>
      </c>
      <c r="L82" s="92">
        <v>5000</v>
      </c>
      <c r="M82" s="98">
        <f t="shared" ref="M82:M96" si="23">L82*E82</f>
        <v>365000</v>
      </c>
      <c r="N82" s="281">
        <f t="shared" si="18"/>
        <v>80</v>
      </c>
      <c r="O82" s="282">
        <f t="shared" si="18"/>
        <v>5840</v>
      </c>
    </row>
    <row r="83" spans="1:15" s="74" customFormat="1" ht="38.25">
      <c r="A83" s="184" t="s">
        <v>142</v>
      </c>
      <c r="B83" s="119" t="s">
        <v>146</v>
      </c>
      <c r="C83" s="110" t="s">
        <v>147</v>
      </c>
      <c r="D83" s="133" t="s">
        <v>148</v>
      </c>
      <c r="E83" s="29">
        <v>50</v>
      </c>
      <c r="F83" s="51">
        <v>65</v>
      </c>
      <c r="G83" s="53">
        <f t="shared" si="20"/>
        <v>3250</v>
      </c>
      <c r="H83" s="61">
        <v>100</v>
      </c>
      <c r="I83" s="65">
        <f t="shared" si="21"/>
        <v>5000</v>
      </c>
      <c r="J83" s="80">
        <v>49</v>
      </c>
      <c r="K83" s="104">
        <f t="shared" si="22"/>
        <v>2450</v>
      </c>
      <c r="L83" s="92">
        <v>350</v>
      </c>
      <c r="M83" s="98">
        <f t="shared" si="23"/>
        <v>17500</v>
      </c>
      <c r="N83" s="281">
        <f t="shared" si="18"/>
        <v>82.5</v>
      </c>
      <c r="O83" s="282">
        <f t="shared" si="18"/>
        <v>4125</v>
      </c>
    </row>
    <row r="84" spans="1:15" s="74" customFormat="1" ht="51">
      <c r="A84" s="184" t="s">
        <v>145</v>
      </c>
      <c r="B84" s="122" t="s">
        <v>150</v>
      </c>
      <c r="C84" s="110" t="s">
        <v>151</v>
      </c>
      <c r="D84" s="134" t="s">
        <v>5</v>
      </c>
      <c r="E84" s="17">
        <v>1610</v>
      </c>
      <c r="F84" s="51">
        <v>8</v>
      </c>
      <c r="G84" s="53">
        <f t="shared" si="20"/>
        <v>12880</v>
      </c>
      <c r="H84" s="61">
        <v>12</v>
      </c>
      <c r="I84" s="65">
        <f t="shared" si="21"/>
        <v>19320</v>
      </c>
      <c r="J84" s="80">
        <v>5.32</v>
      </c>
      <c r="K84" s="104">
        <f t="shared" si="22"/>
        <v>8565.2000000000007</v>
      </c>
      <c r="L84" s="92">
        <v>10</v>
      </c>
      <c r="M84" s="98">
        <f t="shared" si="23"/>
        <v>16100</v>
      </c>
      <c r="N84" s="281">
        <f t="shared" si="18"/>
        <v>9</v>
      </c>
      <c r="O84" s="282">
        <f t="shared" si="18"/>
        <v>14490</v>
      </c>
    </row>
    <row r="85" spans="1:15" s="74" customFormat="1" ht="51">
      <c r="A85" s="184" t="s">
        <v>149</v>
      </c>
      <c r="B85" s="122" t="s">
        <v>153</v>
      </c>
      <c r="C85" s="110" t="s">
        <v>154</v>
      </c>
      <c r="D85" s="134" t="s">
        <v>5</v>
      </c>
      <c r="E85" s="17">
        <v>6000</v>
      </c>
      <c r="F85" s="51">
        <v>12</v>
      </c>
      <c r="G85" s="53">
        <f t="shared" si="20"/>
        <v>72000</v>
      </c>
      <c r="H85" s="61">
        <v>18</v>
      </c>
      <c r="I85" s="65">
        <f t="shared" si="21"/>
        <v>108000</v>
      </c>
      <c r="J85" s="80">
        <v>9.52</v>
      </c>
      <c r="K85" s="104">
        <f t="shared" si="22"/>
        <v>57120</v>
      </c>
      <c r="L85" s="92">
        <v>15</v>
      </c>
      <c r="M85" s="98">
        <f t="shared" si="23"/>
        <v>90000</v>
      </c>
      <c r="N85" s="281">
        <f t="shared" si="18"/>
        <v>13.5</v>
      </c>
      <c r="O85" s="282">
        <f t="shared" si="18"/>
        <v>81000</v>
      </c>
    </row>
    <row r="86" spans="1:15" s="74" customFormat="1" ht="38.25">
      <c r="A86" s="184" t="s">
        <v>152</v>
      </c>
      <c r="B86" s="122" t="s">
        <v>156</v>
      </c>
      <c r="C86" s="109" t="s">
        <v>318</v>
      </c>
      <c r="D86" s="134" t="s">
        <v>5</v>
      </c>
      <c r="E86" s="17">
        <v>400</v>
      </c>
      <c r="F86" s="51">
        <v>14</v>
      </c>
      <c r="G86" s="53">
        <f t="shared" si="20"/>
        <v>5600</v>
      </c>
      <c r="H86" s="61">
        <v>4.5</v>
      </c>
      <c r="I86" s="65">
        <f t="shared" si="21"/>
        <v>1800</v>
      </c>
      <c r="J86" s="80">
        <v>12.46</v>
      </c>
      <c r="K86" s="104">
        <f t="shared" si="22"/>
        <v>4984</v>
      </c>
      <c r="L86" s="92">
        <v>5</v>
      </c>
      <c r="M86" s="98">
        <f t="shared" si="23"/>
        <v>2000</v>
      </c>
      <c r="N86" s="281">
        <f t="shared" si="18"/>
        <v>8.73</v>
      </c>
      <c r="O86" s="282">
        <f t="shared" si="18"/>
        <v>3492</v>
      </c>
    </row>
    <row r="87" spans="1:15" s="74" customFormat="1">
      <c r="A87" s="184" t="s">
        <v>353</v>
      </c>
      <c r="B87" s="122" t="s">
        <v>158</v>
      </c>
      <c r="C87" s="109" t="s">
        <v>159</v>
      </c>
      <c r="D87" s="134" t="s">
        <v>5</v>
      </c>
      <c r="E87" s="17">
        <v>2000</v>
      </c>
      <c r="F87" s="51">
        <v>3</v>
      </c>
      <c r="G87" s="53">
        <f t="shared" si="20"/>
        <v>6000</v>
      </c>
      <c r="H87" s="61">
        <v>2</v>
      </c>
      <c r="I87" s="65">
        <f t="shared" si="21"/>
        <v>4000</v>
      </c>
      <c r="J87" s="80">
        <v>3.4</v>
      </c>
      <c r="K87" s="104">
        <f t="shared" si="22"/>
        <v>6800</v>
      </c>
      <c r="L87" s="92">
        <v>2</v>
      </c>
      <c r="M87" s="98">
        <f t="shared" si="23"/>
        <v>4000</v>
      </c>
      <c r="N87" s="281">
        <f t="shared" si="18"/>
        <v>2.5</v>
      </c>
      <c r="O87" s="282">
        <f t="shared" si="18"/>
        <v>5000</v>
      </c>
    </row>
    <row r="88" spans="1:15" s="74" customFormat="1" ht="51">
      <c r="A88" s="184" t="s">
        <v>155</v>
      </c>
      <c r="B88" s="122" t="s">
        <v>321</v>
      </c>
      <c r="C88" s="110" t="s">
        <v>320</v>
      </c>
      <c r="D88" s="134" t="s">
        <v>5</v>
      </c>
      <c r="E88" s="17">
        <v>5500</v>
      </c>
      <c r="F88" s="51">
        <v>6.5</v>
      </c>
      <c r="G88" s="53">
        <f t="shared" si="20"/>
        <v>35750</v>
      </c>
      <c r="H88" s="61">
        <v>3.5</v>
      </c>
      <c r="I88" s="65">
        <f t="shared" si="21"/>
        <v>19250</v>
      </c>
      <c r="J88" s="80">
        <v>6.86</v>
      </c>
      <c r="K88" s="104">
        <f t="shared" si="22"/>
        <v>37730</v>
      </c>
      <c r="L88" s="92">
        <v>4</v>
      </c>
      <c r="M88" s="98">
        <f t="shared" si="23"/>
        <v>22000</v>
      </c>
      <c r="N88" s="281">
        <f t="shared" si="18"/>
        <v>5.25</v>
      </c>
      <c r="O88" s="282">
        <f t="shared" si="18"/>
        <v>28875</v>
      </c>
    </row>
    <row r="89" spans="1:15" s="74" customFormat="1">
      <c r="A89" s="184" t="s">
        <v>157</v>
      </c>
      <c r="B89" s="127" t="s">
        <v>162</v>
      </c>
      <c r="C89" s="110" t="s">
        <v>442</v>
      </c>
      <c r="D89" s="134" t="s">
        <v>5</v>
      </c>
      <c r="E89" s="17">
        <v>7800</v>
      </c>
      <c r="F89" s="51">
        <v>7.5</v>
      </c>
      <c r="G89" s="53">
        <f t="shared" si="20"/>
        <v>58500</v>
      </c>
      <c r="H89" s="61">
        <v>12</v>
      </c>
      <c r="I89" s="65">
        <f t="shared" si="21"/>
        <v>93600</v>
      </c>
      <c r="J89" s="80">
        <v>7.56</v>
      </c>
      <c r="K89" s="104">
        <f t="shared" si="22"/>
        <v>58968</v>
      </c>
      <c r="L89" s="92">
        <v>15</v>
      </c>
      <c r="M89" s="98">
        <f t="shared" si="23"/>
        <v>117000</v>
      </c>
      <c r="N89" s="281">
        <f t="shared" si="18"/>
        <v>9.7799999999999994</v>
      </c>
      <c r="O89" s="282">
        <f t="shared" si="18"/>
        <v>76284</v>
      </c>
    </row>
    <row r="90" spans="1:15" s="74" customFormat="1" ht="38.25">
      <c r="A90" s="184" t="s">
        <v>160</v>
      </c>
      <c r="B90" s="119" t="s">
        <v>319</v>
      </c>
      <c r="C90" s="110" t="s">
        <v>443</v>
      </c>
      <c r="D90" s="134" t="s">
        <v>5</v>
      </c>
      <c r="E90" s="17">
        <v>210</v>
      </c>
      <c r="F90" s="51">
        <v>40</v>
      </c>
      <c r="G90" s="53">
        <f t="shared" si="20"/>
        <v>8400</v>
      </c>
      <c r="H90" s="61">
        <v>75</v>
      </c>
      <c r="I90" s="65">
        <f t="shared" si="21"/>
        <v>15750</v>
      </c>
      <c r="J90" s="80">
        <v>89.6</v>
      </c>
      <c r="K90" s="104">
        <f t="shared" si="22"/>
        <v>18816</v>
      </c>
      <c r="L90" s="92">
        <v>80</v>
      </c>
      <c r="M90" s="98">
        <f t="shared" si="23"/>
        <v>16800</v>
      </c>
      <c r="N90" s="281">
        <f t="shared" si="18"/>
        <v>77.5</v>
      </c>
      <c r="O90" s="282">
        <f t="shared" si="18"/>
        <v>16275</v>
      </c>
    </row>
    <row r="91" spans="1:15" s="74" customFormat="1" ht="38.25">
      <c r="A91" s="184" t="s">
        <v>354</v>
      </c>
      <c r="B91" s="127" t="s">
        <v>165</v>
      </c>
      <c r="C91" s="108" t="s">
        <v>444</v>
      </c>
      <c r="D91" s="129" t="s">
        <v>5</v>
      </c>
      <c r="E91" s="17">
        <v>1000</v>
      </c>
      <c r="F91" s="51">
        <v>7.8</v>
      </c>
      <c r="G91" s="53">
        <f t="shared" si="20"/>
        <v>7800</v>
      </c>
      <c r="H91" s="61">
        <v>3.5</v>
      </c>
      <c r="I91" s="65">
        <f t="shared" si="21"/>
        <v>3500</v>
      </c>
      <c r="J91" s="80">
        <v>3.35</v>
      </c>
      <c r="K91" s="104">
        <f t="shared" si="22"/>
        <v>3350</v>
      </c>
      <c r="L91" s="92">
        <v>10</v>
      </c>
      <c r="M91" s="98">
        <f t="shared" si="23"/>
        <v>10000</v>
      </c>
      <c r="N91" s="281">
        <f t="shared" si="18"/>
        <v>5.65</v>
      </c>
      <c r="O91" s="282">
        <f t="shared" si="18"/>
        <v>5650</v>
      </c>
    </row>
    <row r="92" spans="1:15" s="74" customFormat="1" ht="51">
      <c r="A92" s="184" t="s">
        <v>161</v>
      </c>
      <c r="B92" s="119" t="s">
        <v>167</v>
      </c>
      <c r="C92" s="109" t="s">
        <v>168</v>
      </c>
      <c r="D92" s="133" t="s">
        <v>5</v>
      </c>
      <c r="E92" s="29">
        <v>6200</v>
      </c>
      <c r="F92" s="51">
        <v>5</v>
      </c>
      <c r="G92" s="53">
        <f t="shared" si="20"/>
        <v>31000</v>
      </c>
      <c r="H92" s="61">
        <v>4.5</v>
      </c>
      <c r="I92" s="65">
        <f t="shared" si="21"/>
        <v>27900</v>
      </c>
      <c r="J92" s="80">
        <v>3.08</v>
      </c>
      <c r="K92" s="104">
        <f t="shared" si="22"/>
        <v>19096</v>
      </c>
      <c r="L92" s="92">
        <v>5</v>
      </c>
      <c r="M92" s="98">
        <f t="shared" si="23"/>
        <v>31000</v>
      </c>
      <c r="N92" s="281">
        <f t="shared" si="18"/>
        <v>4.75</v>
      </c>
      <c r="O92" s="282">
        <f t="shared" si="18"/>
        <v>29450</v>
      </c>
    </row>
    <row r="93" spans="1:15" s="74" customFormat="1" ht="38.25">
      <c r="A93" s="184" t="s">
        <v>163</v>
      </c>
      <c r="B93" s="127" t="s">
        <v>170</v>
      </c>
      <c r="C93" s="108" t="s">
        <v>445</v>
      </c>
      <c r="D93" s="135" t="s">
        <v>5</v>
      </c>
      <c r="E93" s="17">
        <v>800</v>
      </c>
      <c r="F93" s="51">
        <v>7.5</v>
      </c>
      <c r="G93" s="53">
        <f t="shared" si="20"/>
        <v>6000</v>
      </c>
      <c r="H93" s="61">
        <v>4.99</v>
      </c>
      <c r="I93" s="65">
        <f t="shared" si="21"/>
        <v>3992</v>
      </c>
      <c r="J93" s="80">
        <v>9.52</v>
      </c>
      <c r="K93" s="104">
        <f t="shared" si="22"/>
        <v>7616</v>
      </c>
      <c r="L93" s="92">
        <v>20</v>
      </c>
      <c r="M93" s="98">
        <f t="shared" si="23"/>
        <v>16000</v>
      </c>
      <c r="N93" s="281">
        <f t="shared" si="18"/>
        <v>8.51</v>
      </c>
      <c r="O93" s="282">
        <f t="shared" si="18"/>
        <v>6808</v>
      </c>
    </row>
    <row r="94" spans="1:15" s="74" customFormat="1" ht="63.75">
      <c r="A94" s="184" t="s">
        <v>164</v>
      </c>
      <c r="B94" s="119" t="s">
        <v>171</v>
      </c>
      <c r="C94" s="109" t="s">
        <v>172</v>
      </c>
      <c r="D94" s="133" t="s">
        <v>5</v>
      </c>
      <c r="E94" s="29">
        <v>20000</v>
      </c>
      <c r="F94" s="51">
        <v>4.5</v>
      </c>
      <c r="G94" s="53">
        <f t="shared" si="20"/>
        <v>90000</v>
      </c>
      <c r="H94" s="61">
        <v>8.5</v>
      </c>
      <c r="I94" s="65">
        <f t="shared" si="21"/>
        <v>170000</v>
      </c>
      <c r="J94" s="80">
        <v>5.04</v>
      </c>
      <c r="K94" s="104">
        <f t="shared" si="22"/>
        <v>100800</v>
      </c>
      <c r="L94" s="92">
        <v>10</v>
      </c>
      <c r="M94" s="98">
        <f t="shared" si="23"/>
        <v>200000</v>
      </c>
      <c r="N94" s="281">
        <f t="shared" si="18"/>
        <v>6.77</v>
      </c>
      <c r="O94" s="282">
        <f t="shared" si="18"/>
        <v>135400</v>
      </c>
    </row>
    <row r="95" spans="1:15" s="74" customFormat="1" ht="63.75">
      <c r="A95" s="184" t="s">
        <v>166</v>
      </c>
      <c r="B95" s="127" t="s">
        <v>173</v>
      </c>
      <c r="C95" s="108" t="s">
        <v>446</v>
      </c>
      <c r="D95" s="135" t="s">
        <v>5</v>
      </c>
      <c r="E95" s="29">
        <v>10</v>
      </c>
      <c r="F95" s="51">
        <v>120</v>
      </c>
      <c r="G95" s="53">
        <f t="shared" si="20"/>
        <v>1200</v>
      </c>
      <c r="H95" s="61">
        <v>100</v>
      </c>
      <c r="I95" s="65">
        <f t="shared" si="21"/>
        <v>1000</v>
      </c>
      <c r="J95" s="80">
        <v>144</v>
      </c>
      <c r="K95" s="104">
        <f t="shared" si="22"/>
        <v>1440</v>
      </c>
      <c r="L95" s="92">
        <v>500</v>
      </c>
      <c r="M95" s="98">
        <f t="shared" si="23"/>
        <v>5000</v>
      </c>
      <c r="N95" s="281">
        <f t="shared" si="18"/>
        <v>132</v>
      </c>
      <c r="O95" s="282">
        <f t="shared" si="18"/>
        <v>1320</v>
      </c>
    </row>
    <row r="96" spans="1:15" s="74" customFormat="1" ht="77.25" thickBot="1">
      <c r="A96" s="216" t="s">
        <v>169</v>
      </c>
      <c r="B96" s="168" t="s">
        <v>174</v>
      </c>
      <c r="C96" s="169" t="s">
        <v>447</v>
      </c>
      <c r="D96" s="170" t="s">
        <v>5</v>
      </c>
      <c r="E96" s="217">
        <v>1000</v>
      </c>
      <c r="F96" s="171">
        <v>22</v>
      </c>
      <c r="G96" s="55">
        <f t="shared" si="20"/>
        <v>22000</v>
      </c>
      <c r="H96" s="172">
        <v>25</v>
      </c>
      <c r="I96" s="173">
        <f t="shared" si="21"/>
        <v>25000</v>
      </c>
      <c r="J96" s="218">
        <v>32</v>
      </c>
      <c r="K96" s="105">
        <f t="shared" si="22"/>
        <v>32000</v>
      </c>
      <c r="L96" s="174">
        <v>35</v>
      </c>
      <c r="M96" s="59">
        <f t="shared" si="23"/>
        <v>35000</v>
      </c>
      <c r="N96" s="286">
        <f t="shared" si="18"/>
        <v>28.5</v>
      </c>
      <c r="O96" s="287">
        <f t="shared" si="18"/>
        <v>28500</v>
      </c>
    </row>
    <row r="97" spans="1:15" s="74" customFormat="1" ht="45.75" thickBot="1">
      <c r="A97" s="453" t="s">
        <v>175</v>
      </c>
      <c r="B97" s="454" t="s">
        <v>50</v>
      </c>
      <c r="C97" s="454" t="s">
        <v>51</v>
      </c>
      <c r="D97" s="454"/>
      <c r="E97" s="454"/>
      <c r="F97" s="463"/>
      <c r="G97" s="175">
        <f>SUBTOTAL(9,G81:G96)</f>
        <v>381010</v>
      </c>
      <c r="H97" s="176" t="s">
        <v>175</v>
      </c>
      <c r="I97" s="177">
        <f>SUBTOTAL(9,I81:I96)</f>
        <v>527912</v>
      </c>
      <c r="J97" s="178" t="s">
        <v>175</v>
      </c>
      <c r="K97" s="219">
        <f>SUBTOTAL(9,K81:K96)</f>
        <v>392312.2</v>
      </c>
      <c r="L97" s="180" t="s">
        <v>175</v>
      </c>
      <c r="M97" s="181">
        <f>SUBTOTAL(9,M81:M96)</f>
        <v>1059900</v>
      </c>
      <c r="N97" s="292"/>
      <c r="O97" s="293">
        <f>SUM(O81:O96)</f>
        <v>468259</v>
      </c>
    </row>
    <row r="98" spans="1:15" s="74" customFormat="1" ht="27" thickBot="1">
      <c r="A98" s="464" t="s">
        <v>176</v>
      </c>
      <c r="B98" s="465"/>
      <c r="C98" s="465"/>
      <c r="D98" s="465"/>
      <c r="E98" s="465"/>
      <c r="F98" s="465"/>
      <c r="G98" s="528"/>
      <c r="H98" s="297"/>
      <c r="I98" s="297"/>
      <c r="J98" s="298"/>
      <c r="K98" s="299"/>
      <c r="L98" s="301"/>
      <c r="M98" s="301"/>
      <c r="N98" s="302"/>
      <c r="O98" s="303"/>
    </row>
    <row r="99" spans="1:15" s="74" customFormat="1" ht="79.5" thickBot="1">
      <c r="A99" s="142" t="s">
        <v>2</v>
      </c>
      <c r="B99" s="18" t="s">
        <v>3</v>
      </c>
      <c r="C99" s="18" t="s">
        <v>4</v>
      </c>
      <c r="D99" s="18" t="s">
        <v>5</v>
      </c>
      <c r="E99" s="18" t="s">
        <v>364</v>
      </c>
      <c r="F99" s="215" t="s">
        <v>7</v>
      </c>
      <c r="G99" s="18" t="s">
        <v>8</v>
      </c>
      <c r="H99" s="160" t="s">
        <v>7</v>
      </c>
      <c r="I99" s="161" t="s">
        <v>8</v>
      </c>
      <c r="J99" s="162" t="s">
        <v>7</v>
      </c>
      <c r="K99" s="163" t="s">
        <v>8</v>
      </c>
      <c r="L99" s="164" t="s">
        <v>7</v>
      </c>
      <c r="M99" s="165" t="s">
        <v>8</v>
      </c>
      <c r="N99" s="166" t="s">
        <v>405</v>
      </c>
      <c r="O99" s="167" t="s">
        <v>406</v>
      </c>
    </row>
    <row r="100" spans="1:15" s="74" customFormat="1">
      <c r="A100" s="209" t="s">
        <v>177</v>
      </c>
      <c r="B100" s="146" t="s">
        <v>525</v>
      </c>
      <c r="C100" s="147" t="s">
        <v>448</v>
      </c>
      <c r="D100" s="148" t="s">
        <v>322</v>
      </c>
      <c r="E100" s="210">
        <v>450</v>
      </c>
      <c r="F100" s="199">
        <v>15</v>
      </c>
      <c r="G100" s="211">
        <f t="shared" ref="G100:G132" si="24">F100*E100</f>
        <v>6750</v>
      </c>
      <c r="H100" s="152">
        <v>18</v>
      </c>
      <c r="I100" s="212">
        <f t="shared" ref="I100:I132" si="25">H100*E100</f>
        <v>8100</v>
      </c>
      <c r="J100" s="154">
        <v>28</v>
      </c>
      <c r="K100" s="213">
        <f t="shared" ref="K100:K132" si="26">J100*E100</f>
        <v>12600</v>
      </c>
      <c r="L100" s="156">
        <v>50</v>
      </c>
      <c r="M100" s="214">
        <f>L100*E100</f>
        <v>22500</v>
      </c>
      <c r="N100" s="279">
        <f t="shared" si="18"/>
        <v>23</v>
      </c>
      <c r="O100" s="280">
        <f t="shared" si="18"/>
        <v>10350</v>
      </c>
    </row>
    <row r="101" spans="1:15" s="74" customFormat="1">
      <c r="A101" s="184" t="s">
        <v>179</v>
      </c>
      <c r="B101" s="127" t="s">
        <v>180</v>
      </c>
      <c r="C101" s="108" t="s">
        <v>449</v>
      </c>
      <c r="D101" s="129" t="s">
        <v>181</v>
      </c>
      <c r="E101" s="17">
        <v>10</v>
      </c>
      <c r="F101" s="51">
        <v>300</v>
      </c>
      <c r="G101" s="56">
        <f t="shared" si="24"/>
        <v>3000</v>
      </c>
      <c r="H101" s="61">
        <v>100</v>
      </c>
      <c r="I101" s="66">
        <f t="shared" si="25"/>
        <v>1000</v>
      </c>
      <c r="J101" s="80">
        <v>210</v>
      </c>
      <c r="K101" s="107">
        <f t="shared" si="26"/>
        <v>2100</v>
      </c>
      <c r="L101" s="92">
        <v>2000</v>
      </c>
      <c r="M101" s="100">
        <f t="shared" ref="M101:M132" si="27">L101*E101</f>
        <v>20000</v>
      </c>
      <c r="N101" s="281">
        <f t="shared" si="18"/>
        <v>255</v>
      </c>
      <c r="O101" s="282">
        <f t="shared" si="18"/>
        <v>2550</v>
      </c>
    </row>
    <row r="102" spans="1:15" s="74" customFormat="1" ht="114.75">
      <c r="A102" s="184" t="s">
        <v>355</v>
      </c>
      <c r="B102" s="127" t="s">
        <v>183</v>
      </c>
      <c r="C102" s="108" t="s">
        <v>450</v>
      </c>
      <c r="D102" s="129" t="s">
        <v>184</v>
      </c>
      <c r="E102" s="17">
        <v>500</v>
      </c>
      <c r="F102" s="51">
        <v>95</v>
      </c>
      <c r="G102" s="56">
        <f t="shared" si="24"/>
        <v>47500</v>
      </c>
      <c r="H102" s="61">
        <v>350</v>
      </c>
      <c r="I102" s="66">
        <f t="shared" si="25"/>
        <v>175000</v>
      </c>
      <c r="J102" s="80">
        <v>330</v>
      </c>
      <c r="K102" s="107">
        <f t="shared" si="26"/>
        <v>165000</v>
      </c>
      <c r="L102" s="92">
        <v>500</v>
      </c>
      <c r="M102" s="100">
        <f t="shared" si="27"/>
        <v>250000</v>
      </c>
      <c r="N102" s="281">
        <f t="shared" si="18"/>
        <v>340</v>
      </c>
      <c r="O102" s="282">
        <f t="shared" si="18"/>
        <v>170000</v>
      </c>
    </row>
    <row r="103" spans="1:15" s="74" customFormat="1">
      <c r="A103" s="184" t="s">
        <v>182</v>
      </c>
      <c r="B103" s="134" t="s">
        <v>324</v>
      </c>
      <c r="C103" s="110" t="s">
        <v>451</v>
      </c>
      <c r="D103" s="134" t="s">
        <v>181</v>
      </c>
      <c r="E103" s="17">
        <v>80</v>
      </c>
      <c r="F103" s="51">
        <v>90</v>
      </c>
      <c r="G103" s="56">
        <f t="shared" si="24"/>
        <v>7200</v>
      </c>
      <c r="H103" s="61">
        <v>120</v>
      </c>
      <c r="I103" s="66">
        <f t="shared" si="25"/>
        <v>9600</v>
      </c>
      <c r="J103" s="80">
        <v>120</v>
      </c>
      <c r="K103" s="107">
        <f t="shared" si="26"/>
        <v>9600</v>
      </c>
      <c r="L103" s="92">
        <v>350</v>
      </c>
      <c r="M103" s="100">
        <f t="shared" si="27"/>
        <v>28000</v>
      </c>
      <c r="N103" s="281">
        <f t="shared" si="18"/>
        <v>120</v>
      </c>
      <c r="O103" s="282">
        <f t="shared" si="18"/>
        <v>9600</v>
      </c>
    </row>
    <row r="104" spans="1:15" s="74" customFormat="1" ht="38.25">
      <c r="A104" s="184" t="s">
        <v>356</v>
      </c>
      <c r="B104" s="127" t="s">
        <v>187</v>
      </c>
      <c r="C104" s="108" t="s">
        <v>452</v>
      </c>
      <c r="D104" s="129" t="s">
        <v>181</v>
      </c>
      <c r="E104" s="17">
        <v>100</v>
      </c>
      <c r="F104" s="51">
        <v>65</v>
      </c>
      <c r="G104" s="56">
        <f t="shared" si="24"/>
        <v>6500</v>
      </c>
      <c r="H104" s="61">
        <v>70</v>
      </c>
      <c r="I104" s="66">
        <f t="shared" si="25"/>
        <v>7000</v>
      </c>
      <c r="J104" s="80">
        <v>85</v>
      </c>
      <c r="K104" s="107">
        <f t="shared" si="26"/>
        <v>8500</v>
      </c>
      <c r="L104" s="92">
        <v>200</v>
      </c>
      <c r="M104" s="100">
        <f t="shared" si="27"/>
        <v>20000</v>
      </c>
      <c r="N104" s="281">
        <f t="shared" si="18"/>
        <v>77.5</v>
      </c>
      <c r="O104" s="282">
        <f t="shared" si="18"/>
        <v>7750</v>
      </c>
    </row>
    <row r="105" spans="1:15" s="74" customFormat="1">
      <c r="A105" s="184" t="s">
        <v>185</v>
      </c>
      <c r="B105" s="134" t="s">
        <v>189</v>
      </c>
      <c r="C105" s="110" t="s">
        <v>453</v>
      </c>
      <c r="D105" s="129" t="s">
        <v>181</v>
      </c>
      <c r="E105" s="17">
        <v>700</v>
      </c>
      <c r="F105" s="51">
        <v>11</v>
      </c>
      <c r="G105" s="56">
        <f t="shared" si="24"/>
        <v>7700</v>
      </c>
      <c r="H105" s="61">
        <v>22.5</v>
      </c>
      <c r="I105" s="66">
        <f t="shared" si="25"/>
        <v>15750</v>
      </c>
      <c r="J105" s="80">
        <v>65</v>
      </c>
      <c r="K105" s="107">
        <f t="shared" si="26"/>
        <v>45500</v>
      </c>
      <c r="L105" s="92">
        <v>35</v>
      </c>
      <c r="M105" s="100">
        <f t="shared" si="27"/>
        <v>24500</v>
      </c>
      <c r="N105" s="281">
        <f t="shared" si="18"/>
        <v>28.75</v>
      </c>
      <c r="O105" s="282">
        <f t="shared" si="18"/>
        <v>20125</v>
      </c>
    </row>
    <row r="106" spans="1:15" s="74" customFormat="1">
      <c r="A106" s="184" t="s">
        <v>357</v>
      </c>
      <c r="B106" s="127" t="s">
        <v>191</v>
      </c>
      <c r="C106" s="110" t="s">
        <v>454</v>
      </c>
      <c r="D106" s="129" t="s">
        <v>181</v>
      </c>
      <c r="E106" s="17">
        <v>120</v>
      </c>
      <c r="F106" s="51">
        <v>13</v>
      </c>
      <c r="G106" s="56">
        <f t="shared" si="24"/>
        <v>1560</v>
      </c>
      <c r="H106" s="61">
        <v>25</v>
      </c>
      <c r="I106" s="66">
        <f t="shared" si="25"/>
        <v>3000</v>
      </c>
      <c r="J106" s="80">
        <v>75</v>
      </c>
      <c r="K106" s="107">
        <f t="shared" si="26"/>
        <v>9000</v>
      </c>
      <c r="L106" s="92">
        <v>50</v>
      </c>
      <c r="M106" s="100">
        <f t="shared" si="27"/>
        <v>6000</v>
      </c>
      <c r="N106" s="281">
        <f t="shared" si="18"/>
        <v>37.5</v>
      </c>
      <c r="O106" s="282">
        <f t="shared" si="18"/>
        <v>4500</v>
      </c>
    </row>
    <row r="107" spans="1:15" s="74" customFormat="1">
      <c r="A107" s="184" t="s">
        <v>358</v>
      </c>
      <c r="B107" s="127" t="s">
        <v>193</v>
      </c>
      <c r="C107" s="110" t="s">
        <v>455</v>
      </c>
      <c r="D107" s="129" t="s">
        <v>181</v>
      </c>
      <c r="E107" s="17">
        <v>120</v>
      </c>
      <c r="F107" s="51">
        <v>15</v>
      </c>
      <c r="G107" s="56">
        <f t="shared" si="24"/>
        <v>1800</v>
      </c>
      <c r="H107" s="61">
        <v>26</v>
      </c>
      <c r="I107" s="66">
        <f t="shared" si="25"/>
        <v>3120</v>
      </c>
      <c r="J107" s="80">
        <v>85</v>
      </c>
      <c r="K107" s="107">
        <f t="shared" si="26"/>
        <v>10200</v>
      </c>
      <c r="L107" s="92">
        <v>120</v>
      </c>
      <c r="M107" s="100">
        <f t="shared" si="27"/>
        <v>14400</v>
      </c>
      <c r="N107" s="281">
        <f t="shared" si="18"/>
        <v>55.5</v>
      </c>
      <c r="O107" s="282">
        <f t="shared" si="18"/>
        <v>6660</v>
      </c>
    </row>
    <row r="108" spans="1:15" s="74" customFormat="1">
      <c r="A108" s="184" t="s">
        <v>186</v>
      </c>
      <c r="B108" s="119" t="s">
        <v>195</v>
      </c>
      <c r="C108" s="109" t="s">
        <v>456</v>
      </c>
      <c r="D108" s="129" t="s">
        <v>181</v>
      </c>
      <c r="E108" s="17">
        <v>400</v>
      </c>
      <c r="F108" s="51">
        <v>12</v>
      </c>
      <c r="G108" s="56">
        <f t="shared" si="24"/>
        <v>4800</v>
      </c>
      <c r="H108" s="61">
        <v>25</v>
      </c>
      <c r="I108" s="66">
        <f t="shared" si="25"/>
        <v>10000</v>
      </c>
      <c r="J108" s="80">
        <v>58</v>
      </c>
      <c r="K108" s="107">
        <f t="shared" si="26"/>
        <v>23200</v>
      </c>
      <c r="L108" s="92">
        <v>50</v>
      </c>
      <c r="M108" s="100">
        <f t="shared" si="27"/>
        <v>20000</v>
      </c>
      <c r="N108" s="281">
        <f t="shared" si="18"/>
        <v>37.5</v>
      </c>
      <c r="O108" s="282">
        <f t="shared" si="18"/>
        <v>15000</v>
      </c>
    </row>
    <row r="109" spans="1:15" s="74" customFormat="1">
      <c r="A109" s="184" t="s">
        <v>359</v>
      </c>
      <c r="B109" s="122" t="s">
        <v>197</v>
      </c>
      <c r="C109" s="110" t="s">
        <v>457</v>
      </c>
      <c r="D109" s="132" t="s">
        <v>198</v>
      </c>
      <c r="E109" s="17">
        <v>50</v>
      </c>
      <c r="F109" s="51">
        <v>220</v>
      </c>
      <c r="G109" s="56">
        <f t="shared" si="24"/>
        <v>11000</v>
      </c>
      <c r="H109" s="61">
        <v>350</v>
      </c>
      <c r="I109" s="66">
        <f t="shared" si="25"/>
        <v>17500</v>
      </c>
      <c r="J109" s="80">
        <v>260</v>
      </c>
      <c r="K109" s="107">
        <f t="shared" si="26"/>
        <v>13000</v>
      </c>
      <c r="L109" s="92">
        <v>350</v>
      </c>
      <c r="M109" s="100">
        <f t="shared" si="27"/>
        <v>17500</v>
      </c>
      <c r="N109" s="281">
        <f t="shared" si="18"/>
        <v>305</v>
      </c>
      <c r="O109" s="282">
        <f t="shared" si="18"/>
        <v>15250</v>
      </c>
    </row>
    <row r="110" spans="1:15" s="74" customFormat="1">
      <c r="A110" s="184" t="s">
        <v>360</v>
      </c>
      <c r="B110" s="134" t="s">
        <v>200</v>
      </c>
      <c r="C110" s="110" t="s">
        <v>201</v>
      </c>
      <c r="D110" s="129" t="s">
        <v>181</v>
      </c>
      <c r="E110" s="17">
        <v>10</v>
      </c>
      <c r="F110" s="51">
        <v>250</v>
      </c>
      <c r="G110" s="56">
        <f t="shared" si="24"/>
        <v>2500</v>
      </c>
      <c r="H110" s="61">
        <v>350</v>
      </c>
      <c r="I110" s="66">
        <f t="shared" si="25"/>
        <v>3500</v>
      </c>
      <c r="J110" s="80">
        <v>210</v>
      </c>
      <c r="K110" s="107">
        <f t="shared" si="26"/>
        <v>2100</v>
      </c>
      <c r="L110" s="92">
        <v>450</v>
      </c>
      <c r="M110" s="100">
        <f t="shared" si="27"/>
        <v>4500</v>
      </c>
      <c r="N110" s="281">
        <f t="shared" si="18"/>
        <v>300</v>
      </c>
      <c r="O110" s="282">
        <f t="shared" si="18"/>
        <v>3000</v>
      </c>
    </row>
    <row r="111" spans="1:15" s="74" customFormat="1">
      <c r="A111" s="184" t="s">
        <v>188</v>
      </c>
      <c r="B111" s="134" t="s">
        <v>203</v>
      </c>
      <c r="C111" s="110" t="s">
        <v>458</v>
      </c>
      <c r="D111" s="134" t="s">
        <v>11</v>
      </c>
      <c r="E111" s="17">
        <v>50</v>
      </c>
      <c r="F111" s="51">
        <v>50</v>
      </c>
      <c r="G111" s="56">
        <f t="shared" si="24"/>
        <v>2500</v>
      </c>
      <c r="H111" s="61">
        <v>65</v>
      </c>
      <c r="I111" s="66">
        <f t="shared" si="25"/>
        <v>3250</v>
      </c>
      <c r="J111" s="80">
        <v>80</v>
      </c>
      <c r="K111" s="107">
        <f t="shared" si="26"/>
        <v>4000</v>
      </c>
      <c r="L111" s="92">
        <v>250</v>
      </c>
      <c r="M111" s="100">
        <f t="shared" si="27"/>
        <v>12500</v>
      </c>
      <c r="N111" s="281">
        <f t="shared" si="18"/>
        <v>72.5</v>
      </c>
      <c r="O111" s="282">
        <f t="shared" si="18"/>
        <v>3625</v>
      </c>
    </row>
    <row r="112" spans="1:15" s="74" customFormat="1">
      <c r="A112" s="184" t="s">
        <v>190</v>
      </c>
      <c r="B112" s="119" t="s">
        <v>526</v>
      </c>
      <c r="C112" s="109" t="s">
        <v>459</v>
      </c>
      <c r="D112" s="134" t="s">
        <v>11</v>
      </c>
      <c r="E112" s="17">
        <v>100</v>
      </c>
      <c r="F112" s="51">
        <v>35</v>
      </c>
      <c r="G112" s="56">
        <f t="shared" si="24"/>
        <v>3500</v>
      </c>
      <c r="H112" s="61">
        <v>25</v>
      </c>
      <c r="I112" s="66">
        <f t="shared" si="25"/>
        <v>2500</v>
      </c>
      <c r="J112" s="80">
        <v>30</v>
      </c>
      <c r="K112" s="107">
        <f t="shared" si="26"/>
        <v>3000</v>
      </c>
      <c r="L112" s="92">
        <v>100</v>
      </c>
      <c r="M112" s="100">
        <f t="shared" si="27"/>
        <v>10000</v>
      </c>
      <c r="N112" s="281">
        <f t="shared" si="18"/>
        <v>32.5</v>
      </c>
      <c r="O112" s="282">
        <f t="shared" si="18"/>
        <v>3250</v>
      </c>
    </row>
    <row r="113" spans="1:15" s="74" customFormat="1">
      <c r="A113" s="184" t="s">
        <v>192</v>
      </c>
      <c r="B113" s="137" t="s">
        <v>527</v>
      </c>
      <c r="C113" s="109" t="s">
        <v>460</v>
      </c>
      <c r="D113" s="134" t="s">
        <v>178</v>
      </c>
      <c r="E113" s="17">
        <v>200</v>
      </c>
      <c r="F113" s="51">
        <v>35</v>
      </c>
      <c r="G113" s="56">
        <f t="shared" si="24"/>
        <v>7000</v>
      </c>
      <c r="H113" s="61">
        <v>95</v>
      </c>
      <c r="I113" s="66">
        <f t="shared" si="25"/>
        <v>19000</v>
      </c>
      <c r="J113" s="80">
        <v>130</v>
      </c>
      <c r="K113" s="107">
        <f t="shared" si="26"/>
        <v>26000</v>
      </c>
      <c r="L113" s="92">
        <v>150</v>
      </c>
      <c r="M113" s="100">
        <f t="shared" si="27"/>
        <v>30000</v>
      </c>
      <c r="N113" s="281">
        <f t="shared" si="18"/>
        <v>112.5</v>
      </c>
      <c r="O113" s="282">
        <f t="shared" si="18"/>
        <v>22500</v>
      </c>
    </row>
    <row r="114" spans="1:15" s="74" customFormat="1">
      <c r="A114" s="184" t="s">
        <v>194</v>
      </c>
      <c r="B114" s="119" t="s">
        <v>528</v>
      </c>
      <c r="C114" s="109" t="s">
        <v>461</v>
      </c>
      <c r="D114" s="134" t="s">
        <v>178</v>
      </c>
      <c r="E114" s="17">
        <v>50</v>
      </c>
      <c r="F114" s="51">
        <v>55</v>
      </c>
      <c r="G114" s="56">
        <f t="shared" si="24"/>
        <v>2750</v>
      </c>
      <c r="H114" s="61">
        <v>100</v>
      </c>
      <c r="I114" s="66">
        <f t="shared" si="25"/>
        <v>5000</v>
      </c>
      <c r="J114" s="80">
        <v>120</v>
      </c>
      <c r="K114" s="107">
        <f t="shared" si="26"/>
        <v>6000</v>
      </c>
      <c r="L114" s="92">
        <v>350</v>
      </c>
      <c r="M114" s="100">
        <f t="shared" si="27"/>
        <v>17500</v>
      </c>
      <c r="N114" s="281">
        <f t="shared" si="18"/>
        <v>110</v>
      </c>
      <c r="O114" s="282">
        <f t="shared" si="18"/>
        <v>5500</v>
      </c>
    </row>
    <row r="115" spans="1:15" s="74" customFormat="1">
      <c r="A115" s="184" t="s">
        <v>361</v>
      </c>
      <c r="B115" s="129" t="s">
        <v>207</v>
      </c>
      <c r="C115" s="109" t="s">
        <v>462</v>
      </c>
      <c r="D115" s="129" t="s">
        <v>11</v>
      </c>
      <c r="E115" s="17">
        <v>100</v>
      </c>
      <c r="F115" s="51">
        <v>45</v>
      </c>
      <c r="G115" s="56">
        <f t="shared" si="24"/>
        <v>4500</v>
      </c>
      <c r="H115" s="61">
        <v>75</v>
      </c>
      <c r="I115" s="66">
        <f t="shared" si="25"/>
        <v>7500</v>
      </c>
      <c r="J115" s="80">
        <v>85</v>
      </c>
      <c r="K115" s="107">
        <f t="shared" si="26"/>
        <v>8500</v>
      </c>
      <c r="L115" s="92">
        <v>250</v>
      </c>
      <c r="M115" s="100">
        <f t="shared" si="27"/>
        <v>25000</v>
      </c>
      <c r="N115" s="281">
        <f t="shared" si="18"/>
        <v>80</v>
      </c>
      <c r="O115" s="282">
        <f t="shared" si="18"/>
        <v>8000</v>
      </c>
    </row>
    <row r="116" spans="1:15" s="74" customFormat="1" ht="38.25">
      <c r="A116" s="184" t="s">
        <v>362</v>
      </c>
      <c r="B116" s="127" t="s">
        <v>209</v>
      </c>
      <c r="C116" s="108" t="s">
        <v>463</v>
      </c>
      <c r="D116" s="129" t="s">
        <v>11</v>
      </c>
      <c r="E116" s="17">
        <v>100</v>
      </c>
      <c r="F116" s="51">
        <v>80</v>
      </c>
      <c r="G116" s="56">
        <f t="shared" si="24"/>
        <v>8000</v>
      </c>
      <c r="H116" s="61">
        <v>60</v>
      </c>
      <c r="I116" s="66">
        <f t="shared" si="25"/>
        <v>6000</v>
      </c>
      <c r="J116" s="80">
        <v>90</v>
      </c>
      <c r="K116" s="107">
        <f t="shared" si="26"/>
        <v>9000</v>
      </c>
      <c r="L116" s="92">
        <v>500</v>
      </c>
      <c r="M116" s="100">
        <f t="shared" si="27"/>
        <v>50000</v>
      </c>
      <c r="N116" s="281">
        <f t="shared" si="18"/>
        <v>85</v>
      </c>
      <c r="O116" s="282">
        <f t="shared" si="18"/>
        <v>8500</v>
      </c>
    </row>
    <row r="117" spans="1:15" s="74" customFormat="1">
      <c r="A117" s="184" t="s">
        <v>196</v>
      </c>
      <c r="B117" s="127" t="s">
        <v>211</v>
      </c>
      <c r="C117" s="108" t="s">
        <v>464</v>
      </c>
      <c r="D117" s="129" t="s">
        <v>11</v>
      </c>
      <c r="E117" s="17">
        <v>100</v>
      </c>
      <c r="F117" s="51">
        <v>35</v>
      </c>
      <c r="G117" s="56">
        <f t="shared" si="24"/>
        <v>3500</v>
      </c>
      <c r="H117" s="61">
        <v>70</v>
      </c>
      <c r="I117" s="66">
        <f t="shared" si="25"/>
        <v>7000</v>
      </c>
      <c r="J117" s="80">
        <v>95</v>
      </c>
      <c r="K117" s="107">
        <f t="shared" si="26"/>
        <v>9500</v>
      </c>
      <c r="L117" s="92">
        <v>350</v>
      </c>
      <c r="M117" s="100">
        <f t="shared" si="27"/>
        <v>35000</v>
      </c>
      <c r="N117" s="281">
        <f t="shared" si="18"/>
        <v>82.5</v>
      </c>
      <c r="O117" s="282">
        <f t="shared" si="18"/>
        <v>8250</v>
      </c>
    </row>
    <row r="118" spans="1:15" s="74" customFormat="1">
      <c r="A118" s="184" t="s">
        <v>199</v>
      </c>
      <c r="B118" s="119" t="s">
        <v>213</v>
      </c>
      <c r="C118" s="109" t="s">
        <v>465</v>
      </c>
      <c r="D118" s="134" t="s">
        <v>11</v>
      </c>
      <c r="E118" s="17">
        <v>30</v>
      </c>
      <c r="F118" s="51">
        <v>45</v>
      </c>
      <c r="G118" s="56">
        <f t="shared" si="24"/>
        <v>1350</v>
      </c>
      <c r="H118" s="61">
        <v>200</v>
      </c>
      <c r="I118" s="66">
        <f t="shared" si="25"/>
        <v>6000</v>
      </c>
      <c r="J118" s="80">
        <v>100</v>
      </c>
      <c r="K118" s="107">
        <f t="shared" si="26"/>
        <v>3000</v>
      </c>
      <c r="L118" s="92">
        <v>800</v>
      </c>
      <c r="M118" s="100">
        <f t="shared" si="27"/>
        <v>24000</v>
      </c>
      <c r="N118" s="281">
        <f t="shared" si="18"/>
        <v>150</v>
      </c>
      <c r="O118" s="282">
        <f t="shared" si="18"/>
        <v>4500</v>
      </c>
    </row>
    <row r="119" spans="1:15" s="74" customFormat="1" ht="38.25">
      <c r="A119" s="184" t="s">
        <v>202</v>
      </c>
      <c r="B119" s="119" t="s">
        <v>215</v>
      </c>
      <c r="C119" s="109" t="s">
        <v>466</v>
      </c>
      <c r="D119" s="134" t="s">
        <v>11</v>
      </c>
      <c r="E119" s="17">
        <v>60</v>
      </c>
      <c r="F119" s="51">
        <v>100</v>
      </c>
      <c r="G119" s="56">
        <f t="shared" si="24"/>
        <v>6000</v>
      </c>
      <c r="H119" s="61">
        <v>45</v>
      </c>
      <c r="I119" s="66">
        <f t="shared" si="25"/>
        <v>2700</v>
      </c>
      <c r="J119" s="80">
        <v>90</v>
      </c>
      <c r="K119" s="107">
        <f t="shared" si="26"/>
        <v>5400</v>
      </c>
      <c r="L119" s="92">
        <v>250</v>
      </c>
      <c r="M119" s="100">
        <f t="shared" si="27"/>
        <v>15000</v>
      </c>
      <c r="N119" s="281">
        <f t="shared" si="18"/>
        <v>95</v>
      </c>
      <c r="O119" s="282">
        <f t="shared" si="18"/>
        <v>5700</v>
      </c>
    </row>
    <row r="120" spans="1:15" s="74" customFormat="1" ht="38.25">
      <c r="A120" s="184" t="s">
        <v>204</v>
      </c>
      <c r="B120" s="119" t="s">
        <v>217</v>
      </c>
      <c r="C120" s="109" t="s">
        <v>467</v>
      </c>
      <c r="D120" s="134" t="s">
        <v>218</v>
      </c>
      <c r="E120" s="17">
        <v>500</v>
      </c>
      <c r="F120" s="51">
        <v>35</v>
      </c>
      <c r="G120" s="56">
        <f t="shared" si="24"/>
        <v>17500</v>
      </c>
      <c r="H120" s="61">
        <v>120</v>
      </c>
      <c r="I120" s="66">
        <f t="shared" si="25"/>
        <v>60000</v>
      </c>
      <c r="J120" s="80">
        <v>135</v>
      </c>
      <c r="K120" s="107">
        <f t="shared" si="26"/>
        <v>67500</v>
      </c>
      <c r="L120" s="92">
        <v>150</v>
      </c>
      <c r="M120" s="100">
        <f t="shared" si="27"/>
        <v>75000</v>
      </c>
      <c r="N120" s="281">
        <f t="shared" si="18"/>
        <v>127.5</v>
      </c>
      <c r="O120" s="282">
        <f t="shared" si="18"/>
        <v>63750</v>
      </c>
    </row>
    <row r="121" spans="1:15" s="74" customFormat="1">
      <c r="A121" s="184" t="s">
        <v>205</v>
      </c>
      <c r="B121" s="127" t="s">
        <v>220</v>
      </c>
      <c r="C121" s="108" t="s">
        <v>221</v>
      </c>
      <c r="D121" s="129" t="s">
        <v>181</v>
      </c>
      <c r="E121" s="17">
        <v>70</v>
      </c>
      <c r="F121" s="51">
        <v>80</v>
      </c>
      <c r="G121" s="56">
        <f t="shared" si="24"/>
        <v>5600</v>
      </c>
      <c r="H121" s="61">
        <v>80</v>
      </c>
      <c r="I121" s="66">
        <f t="shared" si="25"/>
        <v>5600</v>
      </c>
      <c r="J121" s="80">
        <v>70</v>
      </c>
      <c r="K121" s="107">
        <f t="shared" si="26"/>
        <v>4900</v>
      </c>
      <c r="L121" s="92">
        <v>200</v>
      </c>
      <c r="M121" s="100">
        <f t="shared" si="27"/>
        <v>14000</v>
      </c>
      <c r="N121" s="281">
        <f t="shared" si="18"/>
        <v>80</v>
      </c>
      <c r="O121" s="282">
        <f t="shared" si="18"/>
        <v>5600</v>
      </c>
    </row>
    <row r="122" spans="1:15" s="74" customFormat="1" ht="38.25">
      <c r="A122" s="184" t="s">
        <v>206</v>
      </c>
      <c r="B122" s="127" t="s">
        <v>223</v>
      </c>
      <c r="C122" s="108" t="s">
        <v>224</v>
      </c>
      <c r="D122" s="129" t="s">
        <v>181</v>
      </c>
      <c r="E122" s="17">
        <v>30</v>
      </c>
      <c r="F122" s="51">
        <v>200</v>
      </c>
      <c r="G122" s="56">
        <f t="shared" si="24"/>
        <v>6000</v>
      </c>
      <c r="H122" s="61">
        <v>250</v>
      </c>
      <c r="I122" s="66">
        <f t="shared" si="25"/>
        <v>7500</v>
      </c>
      <c r="J122" s="80">
        <v>90</v>
      </c>
      <c r="K122" s="107">
        <f t="shared" si="26"/>
        <v>2700</v>
      </c>
      <c r="L122" s="92">
        <v>200</v>
      </c>
      <c r="M122" s="100">
        <f t="shared" si="27"/>
        <v>6000</v>
      </c>
      <c r="N122" s="281">
        <f t="shared" si="18"/>
        <v>200</v>
      </c>
      <c r="O122" s="282">
        <f t="shared" si="18"/>
        <v>6000</v>
      </c>
    </row>
    <row r="123" spans="1:15" s="74" customFormat="1">
      <c r="A123" s="184" t="s">
        <v>325</v>
      </c>
      <c r="B123" s="127" t="s">
        <v>226</v>
      </c>
      <c r="C123" s="108" t="s">
        <v>468</v>
      </c>
      <c r="D123" s="129" t="s">
        <v>181</v>
      </c>
      <c r="E123" s="17">
        <v>20</v>
      </c>
      <c r="F123" s="51">
        <v>50</v>
      </c>
      <c r="G123" s="56">
        <f t="shared" si="24"/>
        <v>1000</v>
      </c>
      <c r="H123" s="61">
        <v>30</v>
      </c>
      <c r="I123" s="66">
        <f t="shared" si="25"/>
        <v>600</v>
      </c>
      <c r="J123" s="80">
        <v>40</v>
      </c>
      <c r="K123" s="107">
        <f t="shared" si="26"/>
        <v>800</v>
      </c>
      <c r="L123" s="92">
        <v>150</v>
      </c>
      <c r="M123" s="100">
        <f t="shared" si="27"/>
        <v>3000</v>
      </c>
      <c r="N123" s="281">
        <f t="shared" si="18"/>
        <v>45</v>
      </c>
      <c r="O123" s="282">
        <f t="shared" si="18"/>
        <v>900</v>
      </c>
    </row>
    <row r="124" spans="1:15" s="74" customFormat="1">
      <c r="A124" s="184" t="s">
        <v>363</v>
      </c>
      <c r="B124" s="127" t="s">
        <v>227</v>
      </c>
      <c r="C124" s="108" t="s">
        <v>469</v>
      </c>
      <c r="D124" s="129" t="s">
        <v>181</v>
      </c>
      <c r="E124" s="17">
        <v>50</v>
      </c>
      <c r="F124" s="51">
        <v>65</v>
      </c>
      <c r="G124" s="56">
        <f t="shared" si="24"/>
        <v>3250</v>
      </c>
      <c r="H124" s="61">
        <v>65</v>
      </c>
      <c r="I124" s="66">
        <f t="shared" si="25"/>
        <v>3250</v>
      </c>
      <c r="J124" s="80">
        <v>60</v>
      </c>
      <c r="K124" s="107">
        <f t="shared" si="26"/>
        <v>3000</v>
      </c>
      <c r="L124" s="92">
        <v>250</v>
      </c>
      <c r="M124" s="100">
        <f t="shared" si="27"/>
        <v>12500</v>
      </c>
      <c r="N124" s="281">
        <f t="shared" si="18"/>
        <v>65</v>
      </c>
      <c r="O124" s="282">
        <f t="shared" si="18"/>
        <v>3250</v>
      </c>
    </row>
    <row r="125" spans="1:15" s="74" customFormat="1">
      <c r="A125" s="184" t="s">
        <v>208</v>
      </c>
      <c r="B125" s="127" t="s">
        <v>228</v>
      </c>
      <c r="C125" s="108" t="s">
        <v>470</v>
      </c>
      <c r="D125" s="129" t="s">
        <v>181</v>
      </c>
      <c r="E125" s="17">
        <v>25</v>
      </c>
      <c r="F125" s="51">
        <v>80</v>
      </c>
      <c r="G125" s="56">
        <f t="shared" si="24"/>
        <v>2000</v>
      </c>
      <c r="H125" s="61">
        <v>120</v>
      </c>
      <c r="I125" s="66">
        <f t="shared" si="25"/>
        <v>3000</v>
      </c>
      <c r="J125" s="80">
        <v>110</v>
      </c>
      <c r="K125" s="107">
        <f t="shared" si="26"/>
        <v>2750</v>
      </c>
      <c r="L125" s="92">
        <v>200</v>
      </c>
      <c r="M125" s="100">
        <f t="shared" si="27"/>
        <v>5000</v>
      </c>
      <c r="N125" s="281">
        <f t="shared" si="18"/>
        <v>115</v>
      </c>
      <c r="O125" s="282">
        <f t="shared" si="18"/>
        <v>2875</v>
      </c>
    </row>
    <row r="126" spans="1:15" s="74" customFormat="1">
      <c r="A126" s="184" t="s">
        <v>210</v>
      </c>
      <c r="B126" s="127" t="s">
        <v>229</v>
      </c>
      <c r="C126" s="108" t="s">
        <v>230</v>
      </c>
      <c r="D126" s="129" t="s">
        <v>181</v>
      </c>
      <c r="E126" s="17">
        <v>90</v>
      </c>
      <c r="F126" s="51">
        <v>45</v>
      </c>
      <c r="G126" s="56">
        <f t="shared" si="24"/>
        <v>4050</v>
      </c>
      <c r="H126" s="61">
        <v>90</v>
      </c>
      <c r="I126" s="66">
        <f t="shared" si="25"/>
        <v>8100</v>
      </c>
      <c r="J126" s="80">
        <v>85</v>
      </c>
      <c r="K126" s="107">
        <f t="shared" si="26"/>
        <v>7650</v>
      </c>
      <c r="L126" s="92">
        <v>100</v>
      </c>
      <c r="M126" s="100">
        <f t="shared" si="27"/>
        <v>9000</v>
      </c>
      <c r="N126" s="281">
        <f t="shared" si="18"/>
        <v>87.5</v>
      </c>
      <c r="O126" s="282">
        <f t="shared" si="18"/>
        <v>7875</v>
      </c>
    </row>
    <row r="127" spans="1:15" s="74" customFormat="1">
      <c r="A127" s="184" t="s">
        <v>212</v>
      </c>
      <c r="B127" s="127" t="s">
        <v>328</v>
      </c>
      <c r="C127" s="108" t="s">
        <v>330</v>
      </c>
      <c r="D127" s="129" t="s">
        <v>329</v>
      </c>
      <c r="E127" s="17">
        <v>20</v>
      </c>
      <c r="F127" s="51">
        <v>35</v>
      </c>
      <c r="G127" s="56">
        <f t="shared" si="24"/>
        <v>700</v>
      </c>
      <c r="H127" s="61">
        <v>200</v>
      </c>
      <c r="I127" s="66">
        <f t="shared" si="25"/>
        <v>4000</v>
      </c>
      <c r="J127" s="80">
        <v>135</v>
      </c>
      <c r="K127" s="107">
        <f t="shared" si="26"/>
        <v>2700</v>
      </c>
      <c r="L127" s="92">
        <v>250</v>
      </c>
      <c r="M127" s="100">
        <f t="shared" si="27"/>
        <v>5000</v>
      </c>
      <c r="N127" s="281">
        <f t="shared" si="18"/>
        <v>167.5</v>
      </c>
      <c r="O127" s="282">
        <f t="shared" si="18"/>
        <v>3350</v>
      </c>
    </row>
    <row r="128" spans="1:15" s="74" customFormat="1">
      <c r="A128" s="184" t="s">
        <v>214</v>
      </c>
      <c r="B128" s="127" t="s">
        <v>231</v>
      </c>
      <c r="C128" s="108" t="s">
        <v>471</v>
      </c>
      <c r="D128" s="129" t="s">
        <v>181</v>
      </c>
      <c r="E128" s="17">
        <v>10</v>
      </c>
      <c r="F128" s="51">
        <v>1500</v>
      </c>
      <c r="G128" s="56">
        <f t="shared" si="24"/>
        <v>15000</v>
      </c>
      <c r="H128" s="61">
        <v>1200</v>
      </c>
      <c r="I128" s="66">
        <f t="shared" si="25"/>
        <v>12000</v>
      </c>
      <c r="J128" s="80">
        <v>2100</v>
      </c>
      <c r="K128" s="107">
        <f t="shared" si="26"/>
        <v>21000</v>
      </c>
      <c r="L128" s="92">
        <v>10000</v>
      </c>
      <c r="M128" s="100">
        <f t="shared" si="27"/>
        <v>100000</v>
      </c>
      <c r="N128" s="281">
        <f t="shared" si="18"/>
        <v>1800</v>
      </c>
      <c r="O128" s="282">
        <f t="shared" si="18"/>
        <v>18000</v>
      </c>
    </row>
    <row r="129" spans="1:15" s="74" customFormat="1" ht="51">
      <c r="A129" s="184" t="s">
        <v>216</v>
      </c>
      <c r="B129" s="126" t="s">
        <v>232</v>
      </c>
      <c r="C129" s="109" t="s">
        <v>472</v>
      </c>
      <c r="D129" s="129" t="s">
        <v>181</v>
      </c>
      <c r="E129" s="17">
        <v>40</v>
      </c>
      <c r="F129" s="51">
        <v>350</v>
      </c>
      <c r="G129" s="56">
        <f t="shared" si="24"/>
        <v>14000</v>
      </c>
      <c r="H129" s="61">
        <v>450</v>
      </c>
      <c r="I129" s="66">
        <f t="shared" si="25"/>
        <v>18000</v>
      </c>
      <c r="J129" s="80">
        <v>400</v>
      </c>
      <c r="K129" s="107">
        <f t="shared" si="26"/>
        <v>16000</v>
      </c>
      <c r="L129" s="92">
        <v>500</v>
      </c>
      <c r="M129" s="100">
        <f t="shared" si="27"/>
        <v>20000</v>
      </c>
      <c r="N129" s="281">
        <f t="shared" si="18"/>
        <v>425</v>
      </c>
      <c r="O129" s="282">
        <f t="shared" si="18"/>
        <v>17000</v>
      </c>
    </row>
    <row r="130" spans="1:15" s="74" customFormat="1">
      <c r="A130" s="184" t="s">
        <v>219</v>
      </c>
      <c r="B130" s="126" t="s">
        <v>233</v>
      </c>
      <c r="C130" s="109" t="s">
        <v>234</v>
      </c>
      <c r="D130" s="129" t="s">
        <v>181</v>
      </c>
      <c r="E130" s="17">
        <v>110</v>
      </c>
      <c r="F130" s="51">
        <v>25</v>
      </c>
      <c r="G130" s="56">
        <f t="shared" si="24"/>
        <v>2750</v>
      </c>
      <c r="H130" s="61">
        <v>50</v>
      </c>
      <c r="I130" s="66">
        <f t="shared" si="25"/>
        <v>5500</v>
      </c>
      <c r="J130" s="80">
        <v>60</v>
      </c>
      <c r="K130" s="107">
        <f t="shared" si="26"/>
        <v>6600</v>
      </c>
      <c r="L130" s="92">
        <v>150</v>
      </c>
      <c r="M130" s="100">
        <f t="shared" si="27"/>
        <v>16500</v>
      </c>
      <c r="N130" s="281">
        <f t="shared" si="18"/>
        <v>55</v>
      </c>
      <c r="O130" s="282">
        <f t="shared" si="18"/>
        <v>6050</v>
      </c>
    </row>
    <row r="131" spans="1:15" s="74" customFormat="1" ht="38.25">
      <c r="A131" s="184" t="s">
        <v>222</v>
      </c>
      <c r="B131" s="127" t="s">
        <v>235</v>
      </c>
      <c r="C131" s="108" t="s">
        <v>473</v>
      </c>
      <c r="D131" s="129" t="s">
        <v>181</v>
      </c>
      <c r="E131" s="17">
        <v>5</v>
      </c>
      <c r="F131" s="51">
        <v>2100</v>
      </c>
      <c r="G131" s="56">
        <f t="shared" si="24"/>
        <v>10500</v>
      </c>
      <c r="H131" s="61">
        <v>2000</v>
      </c>
      <c r="I131" s="66">
        <f t="shared" si="25"/>
        <v>10000</v>
      </c>
      <c r="J131" s="80">
        <v>2200</v>
      </c>
      <c r="K131" s="107">
        <f t="shared" si="26"/>
        <v>11000</v>
      </c>
      <c r="L131" s="92">
        <v>5000</v>
      </c>
      <c r="M131" s="100">
        <f t="shared" si="27"/>
        <v>25000</v>
      </c>
      <c r="N131" s="281">
        <f t="shared" si="18"/>
        <v>2150</v>
      </c>
      <c r="O131" s="282">
        <f t="shared" si="18"/>
        <v>10750</v>
      </c>
    </row>
    <row r="132" spans="1:15" s="74" customFormat="1" ht="27" thickBot="1">
      <c r="A132" s="216" t="s">
        <v>225</v>
      </c>
      <c r="B132" s="221" t="s">
        <v>529</v>
      </c>
      <c r="C132" s="316" t="s">
        <v>474</v>
      </c>
      <c r="D132" s="120" t="s">
        <v>181</v>
      </c>
      <c r="E132" s="257">
        <v>150</v>
      </c>
      <c r="F132" s="171">
        <v>45</v>
      </c>
      <c r="G132" s="261">
        <f t="shared" si="24"/>
        <v>6750</v>
      </c>
      <c r="H132" s="172">
        <v>30</v>
      </c>
      <c r="I132" s="262">
        <f t="shared" si="25"/>
        <v>4500</v>
      </c>
      <c r="J132" s="218">
        <v>30</v>
      </c>
      <c r="K132" s="263">
        <f t="shared" si="26"/>
        <v>4500</v>
      </c>
      <c r="L132" s="174">
        <v>50</v>
      </c>
      <c r="M132" s="264">
        <f t="shared" si="27"/>
        <v>7500</v>
      </c>
      <c r="N132" s="286">
        <f t="shared" si="18"/>
        <v>37.5</v>
      </c>
      <c r="O132" s="287">
        <f t="shared" si="18"/>
        <v>5625</v>
      </c>
    </row>
    <row r="133" spans="1:15" s="74" customFormat="1" ht="60.75" thickBot="1">
      <c r="A133" s="453" t="s">
        <v>237</v>
      </c>
      <c r="B133" s="454" t="s">
        <v>50</v>
      </c>
      <c r="C133" s="454" t="s">
        <v>51</v>
      </c>
      <c r="D133" s="454"/>
      <c r="E133" s="454"/>
      <c r="F133" s="463"/>
      <c r="G133" s="175">
        <f>SUBTOTAL(9,G100:G132)</f>
        <v>228510</v>
      </c>
      <c r="H133" s="176" t="s">
        <v>237</v>
      </c>
      <c r="I133" s="177">
        <f>SUBTOTAL(9,I100:I132)</f>
        <v>454570</v>
      </c>
      <c r="J133" s="178" t="s">
        <v>237</v>
      </c>
      <c r="K133" s="223">
        <f>SUBTOTAL(9,K100:K132)</f>
        <v>526300</v>
      </c>
      <c r="L133" s="180" t="s">
        <v>237</v>
      </c>
      <c r="M133" s="181">
        <f>SUBTOTAL(9,M100:M132)</f>
        <v>944900</v>
      </c>
      <c r="N133" s="292"/>
      <c r="O133" s="293">
        <f>SUM(O100:O132)</f>
        <v>485635</v>
      </c>
    </row>
    <row r="134" spans="1:15" s="74" customFormat="1" ht="27" thickBot="1">
      <c r="A134" s="464" t="s">
        <v>238</v>
      </c>
      <c r="B134" s="465"/>
      <c r="C134" s="465"/>
      <c r="D134" s="465"/>
      <c r="E134" s="465"/>
      <c r="F134" s="465"/>
      <c r="G134" s="528"/>
      <c r="H134" s="297"/>
      <c r="I134" s="297"/>
      <c r="J134" s="298"/>
      <c r="K134" s="299"/>
      <c r="L134" s="301"/>
      <c r="M134" s="301"/>
      <c r="N134" s="302"/>
      <c r="O134" s="303"/>
    </row>
    <row r="135" spans="1:15" s="74" customFormat="1" ht="79.5" thickBot="1">
      <c r="A135" s="142" t="s">
        <v>2</v>
      </c>
      <c r="B135" s="18" t="s">
        <v>3</v>
      </c>
      <c r="C135" s="18" t="s">
        <v>4</v>
      </c>
      <c r="D135" s="18" t="s">
        <v>5</v>
      </c>
      <c r="E135" s="18" t="s">
        <v>364</v>
      </c>
      <c r="F135" s="200" t="s">
        <v>7</v>
      </c>
      <c r="G135" s="201" t="s">
        <v>8</v>
      </c>
      <c r="H135" s="160" t="s">
        <v>7</v>
      </c>
      <c r="I135" s="161" t="s">
        <v>8</v>
      </c>
      <c r="J135" s="202" t="s">
        <v>7</v>
      </c>
      <c r="K135" s="203" t="s">
        <v>8</v>
      </c>
      <c r="L135" s="204" t="s">
        <v>7</v>
      </c>
      <c r="M135" s="205" t="s">
        <v>8</v>
      </c>
      <c r="N135" s="166" t="s">
        <v>405</v>
      </c>
      <c r="O135" s="167" t="s">
        <v>406</v>
      </c>
    </row>
    <row r="136" spans="1:15" s="74" customFormat="1" ht="89.25">
      <c r="A136" s="196" t="s">
        <v>239</v>
      </c>
      <c r="B136" s="197" t="s">
        <v>240</v>
      </c>
      <c r="C136" s="198" t="s">
        <v>475</v>
      </c>
      <c r="D136" s="148" t="s">
        <v>241</v>
      </c>
      <c r="E136" s="148">
        <v>100</v>
      </c>
      <c r="F136" s="199">
        <v>35</v>
      </c>
      <c r="G136" s="151">
        <f t="shared" ref="G136:G171" si="28">F136*E136</f>
        <v>3500</v>
      </c>
      <c r="H136" s="152">
        <v>60</v>
      </c>
      <c r="I136" s="153">
        <f t="shared" ref="I136:I171" si="29">H136*E136</f>
        <v>6000</v>
      </c>
      <c r="J136" s="154">
        <v>562.5</v>
      </c>
      <c r="K136" s="155">
        <f t="shared" ref="K136:K171" si="30">J136*E136</f>
        <v>56250</v>
      </c>
      <c r="L136" s="156">
        <v>500</v>
      </c>
      <c r="M136" s="157">
        <f>L136*E136</f>
        <v>50000</v>
      </c>
      <c r="N136" s="279">
        <f t="shared" ref="N136:O178" si="31">MEDIAN(J136,H136,F136,L136)</f>
        <v>280</v>
      </c>
      <c r="O136" s="280">
        <f t="shared" si="31"/>
        <v>28000</v>
      </c>
    </row>
    <row r="137" spans="1:15" s="74" customFormat="1" ht="38.25">
      <c r="A137" s="186" t="s">
        <v>365</v>
      </c>
      <c r="B137" s="126" t="s">
        <v>530</v>
      </c>
      <c r="C137" s="109" t="s">
        <v>244</v>
      </c>
      <c r="D137" s="129" t="s">
        <v>100</v>
      </c>
      <c r="E137" s="129">
        <v>64</v>
      </c>
      <c r="F137" s="51">
        <v>350</v>
      </c>
      <c r="G137" s="53">
        <f t="shared" si="28"/>
        <v>22400</v>
      </c>
      <c r="H137" s="61">
        <v>350</v>
      </c>
      <c r="I137" s="65">
        <f t="shared" si="29"/>
        <v>22400</v>
      </c>
      <c r="J137" s="80">
        <v>600</v>
      </c>
      <c r="K137" s="104">
        <f t="shared" si="30"/>
        <v>38400</v>
      </c>
      <c r="L137" s="92">
        <v>1500</v>
      </c>
      <c r="M137" s="98">
        <f t="shared" ref="M137:M171" si="32">L137*E137</f>
        <v>96000</v>
      </c>
      <c r="N137" s="281">
        <f t="shared" si="31"/>
        <v>475</v>
      </c>
      <c r="O137" s="282">
        <f t="shared" si="31"/>
        <v>30400</v>
      </c>
    </row>
    <row r="138" spans="1:15" s="74" customFormat="1" ht="89.25">
      <c r="A138" s="186" t="s">
        <v>242</v>
      </c>
      <c r="B138" s="127" t="s">
        <v>246</v>
      </c>
      <c r="C138" s="108" t="s">
        <v>476</v>
      </c>
      <c r="D138" s="129" t="s">
        <v>11</v>
      </c>
      <c r="E138" s="129">
        <v>32</v>
      </c>
      <c r="F138" s="51">
        <v>1500</v>
      </c>
      <c r="G138" s="53">
        <f t="shared" si="28"/>
        <v>48000</v>
      </c>
      <c r="H138" s="61">
        <v>2500</v>
      </c>
      <c r="I138" s="65">
        <f t="shared" si="29"/>
        <v>80000</v>
      </c>
      <c r="J138" s="80">
        <v>2350</v>
      </c>
      <c r="K138" s="104">
        <f t="shared" si="30"/>
        <v>75200</v>
      </c>
      <c r="L138" s="92">
        <v>5000</v>
      </c>
      <c r="M138" s="98">
        <f t="shared" si="32"/>
        <v>160000</v>
      </c>
      <c r="N138" s="281">
        <f t="shared" si="31"/>
        <v>2425</v>
      </c>
      <c r="O138" s="282">
        <f t="shared" si="31"/>
        <v>77600</v>
      </c>
    </row>
    <row r="139" spans="1:15" s="74" customFormat="1" ht="102">
      <c r="A139" s="186" t="s">
        <v>245</v>
      </c>
      <c r="B139" s="127" t="s">
        <v>248</v>
      </c>
      <c r="C139" s="108" t="s">
        <v>477</v>
      </c>
      <c r="D139" s="129" t="s">
        <v>100</v>
      </c>
      <c r="E139" s="129">
        <v>320</v>
      </c>
      <c r="F139" s="51">
        <v>600</v>
      </c>
      <c r="G139" s="53">
        <f t="shared" si="28"/>
        <v>192000</v>
      </c>
      <c r="H139" s="61">
        <v>750</v>
      </c>
      <c r="I139" s="65">
        <f t="shared" si="29"/>
        <v>240000</v>
      </c>
      <c r="J139" s="80">
        <v>500</v>
      </c>
      <c r="K139" s="104">
        <f t="shared" si="30"/>
        <v>160000</v>
      </c>
      <c r="L139" s="92">
        <v>500</v>
      </c>
      <c r="M139" s="98">
        <f t="shared" si="32"/>
        <v>160000</v>
      </c>
      <c r="N139" s="281">
        <f t="shared" si="31"/>
        <v>550</v>
      </c>
      <c r="O139" s="282">
        <f t="shared" si="31"/>
        <v>176000</v>
      </c>
    </row>
    <row r="140" spans="1:15" s="74" customFormat="1" ht="51">
      <c r="A140" s="186" t="s">
        <v>366</v>
      </c>
      <c r="B140" s="127" t="s">
        <v>250</v>
      </c>
      <c r="C140" s="108" t="s">
        <v>478</v>
      </c>
      <c r="D140" s="129" t="s">
        <v>100</v>
      </c>
      <c r="E140" s="129">
        <v>200</v>
      </c>
      <c r="F140" s="51">
        <v>95</v>
      </c>
      <c r="G140" s="53">
        <f t="shared" si="28"/>
        <v>19000</v>
      </c>
      <c r="H140" s="61">
        <v>80</v>
      </c>
      <c r="I140" s="65">
        <f t="shared" si="29"/>
        <v>16000</v>
      </c>
      <c r="J140" s="80">
        <v>17</v>
      </c>
      <c r="K140" s="104">
        <f t="shared" si="30"/>
        <v>3400</v>
      </c>
      <c r="L140" s="92">
        <v>100</v>
      </c>
      <c r="M140" s="98">
        <f t="shared" si="32"/>
        <v>20000</v>
      </c>
      <c r="N140" s="281">
        <f t="shared" si="31"/>
        <v>87.5</v>
      </c>
      <c r="O140" s="282">
        <f t="shared" si="31"/>
        <v>17500</v>
      </c>
    </row>
    <row r="141" spans="1:15" s="74" customFormat="1" ht="51">
      <c r="A141" s="186" t="s">
        <v>367</v>
      </c>
      <c r="B141" s="126" t="s">
        <v>252</v>
      </c>
      <c r="C141" s="109" t="s">
        <v>479</v>
      </c>
      <c r="D141" s="129" t="s">
        <v>100</v>
      </c>
      <c r="E141" s="129">
        <v>150</v>
      </c>
      <c r="F141" s="51">
        <v>75</v>
      </c>
      <c r="G141" s="53">
        <f t="shared" si="28"/>
        <v>11250</v>
      </c>
      <c r="H141" s="61">
        <v>350</v>
      </c>
      <c r="I141" s="65">
        <f t="shared" si="29"/>
        <v>52500</v>
      </c>
      <c r="J141" s="80">
        <v>200</v>
      </c>
      <c r="K141" s="104">
        <f t="shared" si="30"/>
        <v>30000</v>
      </c>
      <c r="L141" s="92">
        <v>300</v>
      </c>
      <c r="M141" s="98">
        <f t="shared" si="32"/>
        <v>45000</v>
      </c>
      <c r="N141" s="281">
        <f t="shared" si="31"/>
        <v>250</v>
      </c>
      <c r="O141" s="282">
        <f t="shared" si="31"/>
        <v>37500</v>
      </c>
    </row>
    <row r="142" spans="1:15" s="74" customFormat="1" ht="38.25">
      <c r="A142" s="186" t="s">
        <v>247</v>
      </c>
      <c r="B142" s="122" t="s">
        <v>326</v>
      </c>
      <c r="C142" s="115" t="s">
        <v>480</v>
      </c>
      <c r="D142" s="134" t="s">
        <v>11</v>
      </c>
      <c r="E142" s="129">
        <v>40</v>
      </c>
      <c r="F142" s="51">
        <v>350</v>
      </c>
      <c r="G142" s="53">
        <f t="shared" si="28"/>
        <v>14000</v>
      </c>
      <c r="H142" s="61">
        <v>250</v>
      </c>
      <c r="I142" s="65">
        <f t="shared" si="29"/>
        <v>10000</v>
      </c>
      <c r="J142" s="80">
        <v>600</v>
      </c>
      <c r="K142" s="104">
        <f t="shared" si="30"/>
        <v>24000</v>
      </c>
      <c r="L142" s="92">
        <v>5000</v>
      </c>
      <c r="M142" s="98">
        <f t="shared" si="32"/>
        <v>200000</v>
      </c>
      <c r="N142" s="281">
        <f t="shared" si="31"/>
        <v>475</v>
      </c>
      <c r="O142" s="282">
        <f t="shared" si="31"/>
        <v>19000</v>
      </c>
    </row>
    <row r="143" spans="1:15" s="74" customFormat="1" ht="38.25">
      <c r="A143" s="186" t="s">
        <v>368</v>
      </c>
      <c r="B143" s="122" t="s">
        <v>327</v>
      </c>
      <c r="C143" s="115" t="s">
        <v>481</v>
      </c>
      <c r="D143" s="129" t="s">
        <v>11</v>
      </c>
      <c r="E143" s="129">
        <v>10</v>
      </c>
      <c r="F143" s="51">
        <v>1300</v>
      </c>
      <c r="G143" s="53">
        <f t="shared" si="28"/>
        <v>13000</v>
      </c>
      <c r="H143" s="61">
        <v>1500</v>
      </c>
      <c r="I143" s="65">
        <f t="shared" si="29"/>
        <v>15000</v>
      </c>
      <c r="J143" s="80">
        <v>2700</v>
      </c>
      <c r="K143" s="104">
        <f t="shared" si="30"/>
        <v>27000</v>
      </c>
      <c r="L143" s="92">
        <v>12000</v>
      </c>
      <c r="M143" s="98">
        <f t="shared" si="32"/>
        <v>120000</v>
      </c>
      <c r="N143" s="281">
        <f t="shared" si="31"/>
        <v>2100</v>
      </c>
      <c r="O143" s="282">
        <f t="shared" si="31"/>
        <v>21000</v>
      </c>
    </row>
    <row r="144" spans="1:15" s="74" customFormat="1" ht="89.25">
      <c r="A144" s="186" t="s">
        <v>249</v>
      </c>
      <c r="B144" s="127" t="s">
        <v>256</v>
      </c>
      <c r="C144" s="108" t="s">
        <v>482</v>
      </c>
      <c r="D144" s="129" t="s">
        <v>11</v>
      </c>
      <c r="E144" s="129">
        <v>10</v>
      </c>
      <c r="F144" s="51">
        <v>800</v>
      </c>
      <c r="G144" s="53">
        <f t="shared" si="28"/>
        <v>8000</v>
      </c>
      <c r="H144" s="61">
        <v>700</v>
      </c>
      <c r="I144" s="65">
        <f t="shared" si="29"/>
        <v>7000</v>
      </c>
      <c r="J144" s="80">
        <v>1600</v>
      </c>
      <c r="K144" s="104">
        <f t="shared" si="30"/>
        <v>16000</v>
      </c>
      <c r="L144" s="92">
        <v>3000</v>
      </c>
      <c r="M144" s="98">
        <f t="shared" si="32"/>
        <v>30000</v>
      </c>
      <c r="N144" s="281">
        <f t="shared" si="31"/>
        <v>1200</v>
      </c>
      <c r="O144" s="282">
        <f t="shared" si="31"/>
        <v>12000</v>
      </c>
    </row>
    <row r="145" spans="1:15" s="74" customFormat="1" ht="89.25">
      <c r="A145" s="186" t="s">
        <v>251</v>
      </c>
      <c r="B145" s="127" t="s">
        <v>258</v>
      </c>
      <c r="C145" s="108" t="s">
        <v>483</v>
      </c>
      <c r="D145" s="129" t="s">
        <v>11</v>
      </c>
      <c r="E145" s="129">
        <v>30</v>
      </c>
      <c r="F145" s="51">
        <v>950</v>
      </c>
      <c r="G145" s="53">
        <f t="shared" si="28"/>
        <v>28500</v>
      </c>
      <c r="H145" s="61">
        <v>2000</v>
      </c>
      <c r="I145" s="65">
        <f t="shared" si="29"/>
        <v>60000</v>
      </c>
      <c r="J145" s="80">
        <v>2900</v>
      </c>
      <c r="K145" s="104">
        <f t="shared" si="30"/>
        <v>87000</v>
      </c>
      <c r="L145" s="92">
        <v>7000</v>
      </c>
      <c r="M145" s="98">
        <f t="shared" si="32"/>
        <v>210000</v>
      </c>
      <c r="N145" s="281">
        <f t="shared" si="31"/>
        <v>2450</v>
      </c>
      <c r="O145" s="282">
        <f t="shared" si="31"/>
        <v>73500</v>
      </c>
    </row>
    <row r="146" spans="1:15" s="74" customFormat="1" ht="89.25">
      <c r="A146" s="186" t="s">
        <v>369</v>
      </c>
      <c r="B146" s="127" t="s">
        <v>260</v>
      </c>
      <c r="C146" s="108" t="s">
        <v>484</v>
      </c>
      <c r="D146" s="129" t="s">
        <v>11</v>
      </c>
      <c r="E146" s="129">
        <v>15</v>
      </c>
      <c r="F146" s="51">
        <v>1400</v>
      </c>
      <c r="G146" s="53">
        <f t="shared" si="28"/>
        <v>21000</v>
      </c>
      <c r="H146" s="61">
        <v>4500</v>
      </c>
      <c r="I146" s="65">
        <f t="shared" si="29"/>
        <v>67500</v>
      </c>
      <c r="J146" s="80">
        <v>3400</v>
      </c>
      <c r="K146" s="104">
        <f t="shared" si="30"/>
        <v>51000</v>
      </c>
      <c r="L146" s="92">
        <v>10000</v>
      </c>
      <c r="M146" s="98">
        <f t="shared" si="32"/>
        <v>150000</v>
      </c>
      <c r="N146" s="281">
        <f t="shared" si="31"/>
        <v>3950</v>
      </c>
      <c r="O146" s="282">
        <f t="shared" si="31"/>
        <v>59250</v>
      </c>
    </row>
    <row r="147" spans="1:15" s="74" customFormat="1">
      <c r="A147" s="186" t="s">
        <v>370</v>
      </c>
      <c r="B147" s="138" t="s">
        <v>262</v>
      </c>
      <c r="C147" s="109" t="s">
        <v>485</v>
      </c>
      <c r="D147" s="129" t="s">
        <v>11</v>
      </c>
      <c r="E147" s="129">
        <v>300</v>
      </c>
      <c r="F147" s="51">
        <v>75</v>
      </c>
      <c r="G147" s="53">
        <f t="shared" si="28"/>
        <v>22500</v>
      </c>
      <c r="H147" s="61">
        <v>90</v>
      </c>
      <c r="I147" s="65">
        <f t="shared" si="29"/>
        <v>27000</v>
      </c>
      <c r="J147" s="80">
        <v>130</v>
      </c>
      <c r="K147" s="104">
        <f t="shared" si="30"/>
        <v>39000</v>
      </c>
      <c r="L147" s="92">
        <v>200</v>
      </c>
      <c r="M147" s="98">
        <f t="shared" si="32"/>
        <v>60000</v>
      </c>
      <c r="N147" s="281">
        <f t="shared" si="31"/>
        <v>110</v>
      </c>
      <c r="O147" s="282">
        <f t="shared" si="31"/>
        <v>33000</v>
      </c>
    </row>
    <row r="148" spans="1:15" s="74" customFormat="1">
      <c r="A148" s="186" t="s">
        <v>371</v>
      </c>
      <c r="B148" s="139" t="s">
        <v>264</v>
      </c>
      <c r="C148" s="109" t="s">
        <v>486</v>
      </c>
      <c r="D148" s="129" t="s">
        <v>11</v>
      </c>
      <c r="E148" s="129">
        <v>150</v>
      </c>
      <c r="F148" s="51">
        <v>75</v>
      </c>
      <c r="G148" s="53">
        <f t="shared" si="28"/>
        <v>11250</v>
      </c>
      <c r="H148" s="61">
        <v>85</v>
      </c>
      <c r="I148" s="65">
        <f t="shared" si="29"/>
        <v>12750</v>
      </c>
      <c r="J148" s="80">
        <v>150</v>
      </c>
      <c r="K148" s="104">
        <f t="shared" si="30"/>
        <v>22500</v>
      </c>
      <c r="L148" s="92">
        <v>200</v>
      </c>
      <c r="M148" s="98">
        <f t="shared" si="32"/>
        <v>30000</v>
      </c>
      <c r="N148" s="281">
        <f t="shared" si="31"/>
        <v>117.5</v>
      </c>
      <c r="O148" s="282">
        <f t="shared" si="31"/>
        <v>17625</v>
      </c>
    </row>
    <row r="149" spans="1:15" s="74" customFormat="1">
      <c r="A149" s="186" t="s">
        <v>253</v>
      </c>
      <c r="B149" s="139" t="s">
        <v>266</v>
      </c>
      <c r="C149" s="109" t="s">
        <v>487</v>
      </c>
      <c r="D149" s="129" t="s">
        <v>11</v>
      </c>
      <c r="E149" s="129">
        <v>17</v>
      </c>
      <c r="F149" s="51">
        <v>95</v>
      </c>
      <c r="G149" s="53">
        <f t="shared" si="28"/>
        <v>1615</v>
      </c>
      <c r="H149" s="61">
        <v>90</v>
      </c>
      <c r="I149" s="65">
        <f t="shared" si="29"/>
        <v>1530</v>
      </c>
      <c r="J149" s="80">
        <v>150</v>
      </c>
      <c r="K149" s="104">
        <f t="shared" si="30"/>
        <v>2550</v>
      </c>
      <c r="L149" s="92">
        <v>200</v>
      </c>
      <c r="M149" s="98">
        <f t="shared" si="32"/>
        <v>3400</v>
      </c>
      <c r="N149" s="281">
        <f t="shared" si="31"/>
        <v>122.5</v>
      </c>
      <c r="O149" s="282">
        <f t="shared" si="31"/>
        <v>2082.5</v>
      </c>
    </row>
    <row r="150" spans="1:15" s="74" customFormat="1">
      <c r="A150" s="186" t="s">
        <v>254</v>
      </c>
      <c r="B150" s="139" t="s">
        <v>268</v>
      </c>
      <c r="C150" s="109" t="s">
        <v>488</v>
      </c>
      <c r="D150" s="129" t="s">
        <v>181</v>
      </c>
      <c r="E150" s="129">
        <v>25</v>
      </c>
      <c r="F150" s="51">
        <v>120</v>
      </c>
      <c r="G150" s="53">
        <f t="shared" si="28"/>
        <v>3000</v>
      </c>
      <c r="H150" s="61">
        <v>250</v>
      </c>
      <c r="I150" s="65">
        <f t="shared" si="29"/>
        <v>6250</v>
      </c>
      <c r="J150" s="80">
        <v>280</v>
      </c>
      <c r="K150" s="104">
        <f t="shared" si="30"/>
        <v>7000</v>
      </c>
      <c r="L150" s="92">
        <v>400</v>
      </c>
      <c r="M150" s="98">
        <f t="shared" si="32"/>
        <v>10000</v>
      </c>
      <c r="N150" s="281">
        <f t="shared" si="31"/>
        <v>265</v>
      </c>
      <c r="O150" s="282">
        <f t="shared" si="31"/>
        <v>6625</v>
      </c>
    </row>
    <row r="151" spans="1:15" s="74" customFormat="1">
      <c r="A151" s="186" t="s">
        <v>255</v>
      </c>
      <c r="B151" s="139" t="s">
        <v>270</v>
      </c>
      <c r="C151" s="108" t="s">
        <v>489</v>
      </c>
      <c r="D151" s="129" t="s">
        <v>181</v>
      </c>
      <c r="E151" s="129">
        <v>35</v>
      </c>
      <c r="F151" s="51">
        <v>150</v>
      </c>
      <c r="G151" s="53">
        <f t="shared" si="28"/>
        <v>5250</v>
      </c>
      <c r="H151" s="61">
        <v>350</v>
      </c>
      <c r="I151" s="65">
        <f t="shared" si="29"/>
        <v>12250</v>
      </c>
      <c r="J151" s="80">
        <v>340</v>
      </c>
      <c r="K151" s="104">
        <f t="shared" si="30"/>
        <v>11900</v>
      </c>
      <c r="L151" s="92">
        <v>500</v>
      </c>
      <c r="M151" s="98">
        <f t="shared" si="32"/>
        <v>17500</v>
      </c>
      <c r="N151" s="281">
        <f t="shared" si="31"/>
        <v>345</v>
      </c>
      <c r="O151" s="282">
        <f t="shared" si="31"/>
        <v>12075</v>
      </c>
    </row>
    <row r="152" spans="1:15" s="74" customFormat="1" ht="191.25">
      <c r="A152" s="186" t="s">
        <v>257</v>
      </c>
      <c r="B152" s="140" t="s">
        <v>271</v>
      </c>
      <c r="C152" s="109" t="s">
        <v>490</v>
      </c>
      <c r="D152" s="129" t="s">
        <v>11</v>
      </c>
      <c r="E152" s="129">
        <v>10</v>
      </c>
      <c r="F152" s="51">
        <v>65</v>
      </c>
      <c r="G152" s="53">
        <f t="shared" si="28"/>
        <v>650</v>
      </c>
      <c r="H152" s="61">
        <v>60</v>
      </c>
      <c r="I152" s="65">
        <f t="shared" si="29"/>
        <v>600</v>
      </c>
      <c r="J152" s="80">
        <v>75</v>
      </c>
      <c r="K152" s="104">
        <f t="shared" si="30"/>
        <v>750</v>
      </c>
      <c r="L152" s="92">
        <v>500</v>
      </c>
      <c r="M152" s="98">
        <f t="shared" si="32"/>
        <v>5000</v>
      </c>
      <c r="N152" s="281">
        <f t="shared" si="31"/>
        <v>70</v>
      </c>
      <c r="O152" s="282">
        <f t="shared" si="31"/>
        <v>700</v>
      </c>
    </row>
    <row r="153" spans="1:15" s="74" customFormat="1" ht="280.5">
      <c r="A153" s="186" t="s">
        <v>259</v>
      </c>
      <c r="B153" s="123" t="s">
        <v>273</v>
      </c>
      <c r="C153" s="110" t="s">
        <v>491</v>
      </c>
      <c r="D153" s="134" t="s">
        <v>11</v>
      </c>
      <c r="E153" s="129">
        <v>100</v>
      </c>
      <c r="F153" s="51">
        <v>85</v>
      </c>
      <c r="G153" s="53">
        <f t="shared" si="28"/>
        <v>8500</v>
      </c>
      <c r="H153" s="61">
        <v>250</v>
      </c>
      <c r="I153" s="65">
        <f t="shared" si="29"/>
        <v>25000</v>
      </c>
      <c r="J153" s="80">
        <v>190</v>
      </c>
      <c r="K153" s="104">
        <f t="shared" si="30"/>
        <v>19000</v>
      </c>
      <c r="L153" s="92">
        <v>450</v>
      </c>
      <c r="M153" s="98">
        <f t="shared" si="32"/>
        <v>45000</v>
      </c>
      <c r="N153" s="281">
        <f t="shared" si="31"/>
        <v>220</v>
      </c>
      <c r="O153" s="282">
        <f t="shared" si="31"/>
        <v>22000</v>
      </c>
    </row>
    <row r="154" spans="1:15" s="74" customFormat="1" ht="89.25">
      <c r="A154" s="186" t="s">
        <v>372</v>
      </c>
      <c r="B154" s="123" t="s">
        <v>275</v>
      </c>
      <c r="C154" s="110" t="s">
        <v>492</v>
      </c>
      <c r="D154" s="134" t="s">
        <v>11</v>
      </c>
      <c r="E154" s="129">
        <v>40</v>
      </c>
      <c r="F154" s="51">
        <v>300</v>
      </c>
      <c r="G154" s="53">
        <f t="shared" si="28"/>
        <v>12000</v>
      </c>
      <c r="H154" s="61">
        <v>350</v>
      </c>
      <c r="I154" s="65">
        <f t="shared" si="29"/>
        <v>14000</v>
      </c>
      <c r="J154" s="80">
        <v>290</v>
      </c>
      <c r="K154" s="104">
        <f t="shared" si="30"/>
        <v>11600</v>
      </c>
      <c r="L154" s="92">
        <v>500</v>
      </c>
      <c r="M154" s="98">
        <f t="shared" si="32"/>
        <v>20000</v>
      </c>
      <c r="N154" s="281">
        <f t="shared" si="31"/>
        <v>325</v>
      </c>
      <c r="O154" s="282">
        <f t="shared" si="31"/>
        <v>13000</v>
      </c>
    </row>
    <row r="155" spans="1:15" s="74" customFormat="1" ht="51">
      <c r="A155" s="186" t="s">
        <v>373</v>
      </c>
      <c r="B155" s="122" t="s">
        <v>277</v>
      </c>
      <c r="C155" s="110" t="s">
        <v>493</v>
      </c>
      <c r="D155" s="134" t="s">
        <v>70</v>
      </c>
      <c r="E155" s="129">
        <v>20</v>
      </c>
      <c r="F155" s="51">
        <v>3000</v>
      </c>
      <c r="G155" s="53">
        <f t="shared" si="28"/>
        <v>60000</v>
      </c>
      <c r="H155" s="61">
        <v>2000</v>
      </c>
      <c r="I155" s="65">
        <f t="shared" si="29"/>
        <v>40000</v>
      </c>
      <c r="J155" s="80">
        <v>2150</v>
      </c>
      <c r="K155" s="104">
        <f t="shared" si="30"/>
        <v>43000</v>
      </c>
      <c r="L155" s="92">
        <v>2000</v>
      </c>
      <c r="M155" s="98">
        <f t="shared" si="32"/>
        <v>40000</v>
      </c>
      <c r="N155" s="281">
        <f t="shared" si="31"/>
        <v>2075</v>
      </c>
      <c r="O155" s="282">
        <f t="shared" si="31"/>
        <v>41500</v>
      </c>
    </row>
    <row r="156" spans="1:15" s="74" customFormat="1" ht="89.25">
      <c r="A156" s="186" t="s">
        <v>374</v>
      </c>
      <c r="B156" s="132" t="s">
        <v>279</v>
      </c>
      <c r="C156" s="110" t="s">
        <v>494</v>
      </c>
      <c r="D156" s="129" t="s">
        <v>5</v>
      </c>
      <c r="E156" s="129">
        <v>2</v>
      </c>
      <c r="F156" s="51">
        <v>6000</v>
      </c>
      <c r="G156" s="53">
        <f t="shared" si="28"/>
        <v>12000</v>
      </c>
      <c r="H156" s="61">
        <v>5000</v>
      </c>
      <c r="I156" s="65">
        <f t="shared" si="29"/>
        <v>10000</v>
      </c>
      <c r="J156" s="80">
        <v>3750</v>
      </c>
      <c r="K156" s="104">
        <f t="shared" si="30"/>
        <v>7500</v>
      </c>
      <c r="L156" s="92">
        <v>8000</v>
      </c>
      <c r="M156" s="98">
        <f t="shared" si="32"/>
        <v>16000</v>
      </c>
      <c r="N156" s="281">
        <f t="shared" si="31"/>
        <v>5500</v>
      </c>
      <c r="O156" s="282">
        <f t="shared" si="31"/>
        <v>11000</v>
      </c>
    </row>
    <row r="157" spans="1:15" s="74" customFormat="1" ht="127.5">
      <c r="A157" s="186" t="s">
        <v>261</v>
      </c>
      <c r="B157" s="132" t="s">
        <v>281</v>
      </c>
      <c r="C157" s="110" t="s">
        <v>495</v>
      </c>
      <c r="D157" s="129" t="s">
        <v>282</v>
      </c>
      <c r="E157" s="129">
        <v>50</v>
      </c>
      <c r="F157" s="51">
        <v>2500</v>
      </c>
      <c r="G157" s="53">
        <f t="shared" si="28"/>
        <v>125000</v>
      </c>
      <c r="H157" s="61">
        <v>3500</v>
      </c>
      <c r="I157" s="65">
        <f t="shared" si="29"/>
        <v>175000</v>
      </c>
      <c r="J157" s="80">
        <v>3200</v>
      </c>
      <c r="K157" s="104">
        <f t="shared" si="30"/>
        <v>160000</v>
      </c>
      <c r="L157" s="92">
        <v>200</v>
      </c>
      <c r="M157" s="98">
        <f t="shared" si="32"/>
        <v>10000</v>
      </c>
      <c r="N157" s="281">
        <f t="shared" si="31"/>
        <v>2850</v>
      </c>
      <c r="O157" s="282">
        <f t="shared" si="31"/>
        <v>142500</v>
      </c>
    </row>
    <row r="158" spans="1:15" s="74" customFormat="1" ht="76.5">
      <c r="A158" s="186" t="s">
        <v>263</v>
      </c>
      <c r="B158" s="132" t="s">
        <v>284</v>
      </c>
      <c r="C158" s="110" t="s">
        <v>496</v>
      </c>
      <c r="D158" s="129" t="s">
        <v>181</v>
      </c>
      <c r="E158" s="129">
        <v>10</v>
      </c>
      <c r="F158" s="51">
        <v>130</v>
      </c>
      <c r="G158" s="53">
        <f t="shared" si="28"/>
        <v>1300</v>
      </c>
      <c r="H158" s="61">
        <v>250</v>
      </c>
      <c r="I158" s="65">
        <f t="shared" si="29"/>
        <v>2500</v>
      </c>
      <c r="J158" s="80">
        <v>320</v>
      </c>
      <c r="K158" s="104">
        <f t="shared" si="30"/>
        <v>3200</v>
      </c>
      <c r="L158" s="92">
        <v>3000</v>
      </c>
      <c r="M158" s="98">
        <f t="shared" si="32"/>
        <v>30000</v>
      </c>
      <c r="N158" s="281">
        <f t="shared" si="31"/>
        <v>285</v>
      </c>
      <c r="O158" s="282">
        <f t="shared" si="31"/>
        <v>2850</v>
      </c>
    </row>
    <row r="159" spans="1:15" s="74" customFormat="1">
      <c r="A159" s="186" t="s">
        <v>265</v>
      </c>
      <c r="B159" s="132" t="s">
        <v>286</v>
      </c>
      <c r="C159" s="110" t="s">
        <v>287</v>
      </c>
      <c r="D159" s="129" t="s">
        <v>181</v>
      </c>
      <c r="E159" s="129">
        <v>35</v>
      </c>
      <c r="F159" s="51">
        <v>300</v>
      </c>
      <c r="G159" s="53">
        <f t="shared" si="28"/>
        <v>10500</v>
      </c>
      <c r="H159" s="61">
        <v>400</v>
      </c>
      <c r="I159" s="65">
        <f t="shared" si="29"/>
        <v>14000</v>
      </c>
      <c r="J159" s="80">
        <v>230</v>
      </c>
      <c r="K159" s="104">
        <f t="shared" si="30"/>
        <v>8050</v>
      </c>
      <c r="L159" s="92">
        <v>500</v>
      </c>
      <c r="M159" s="98">
        <f t="shared" si="32"/>
        <v>17500</v>
      </c>
      <c r="N159" s="281">
        <f t="shared" si="31"/>
        <v>350</v>
      </c>
      <c r="O159" s="282">
        <f t="shared" si="31"/>
        <v>12250</v>
      </c>
    </row>
    <row r="160" spans="1:15" s="74" customFormat="1" ht="178.5">
      <c r="A160" s="186" t="s">
        <v>375</v>
      </c>
      <c r="B160" s="124" t="s">
        <v>289</v>
      </c>
      <c r="C160" s="116" t="s">
        <v>497</v>
      </c>
      <c r="D160" s="129" t="s">
        <v>290</v>
      </c>
      <c r="E160" s="135">
        <v>70</v>
      </c>
      <c r="F160" s="51">
        <v>1500</v>
      </c>
      <c r="G160" s="53">
        <f t="shared" si="28"/>
        <v>105000</v>
      </c>
      <c r="H160" s="61">
        <v>5000</v>
      </c>
      <c r="I160" s="65">
        <f t="shared" si="29"/>
        <v>350000</v>
      </c>
      <c r="J160" s="88">
        <v>600</v>
      </c>
      <c r="K160" s="104">
        <f t="shared" si="30"/>
        <v>42000</v>
      </c>
      <c r="L160" s="92">
        <v>500</v>
      </c>
      <c r="M160" s="98">
        <f t="shared" si="32"/>
        <v>35000</v>
      </c>
      <c r="N160" s="281">
        <f t="shared" si="31"/>
        <v>1050</v>
      </c>
      <c r="O160" s="282">
        <f t="shared" si="31"/>
        <v>73500</v>
      </c>
    </row>
    <row r="161" spans="1:15" s="74" customFormat="1" ht="89.25">
      <c r="A161" s="186" t="s">
        <v>267</v>
      </c>
      <c r="B161" s="124" t="s">
        <v>291</v>
      </c>
      <c r="C161" s="117" t="s">
        <v>498</v>
      </c>
      <c r="D161" s="129" t="s">
        <v>11</v>
      </c>
      <c r="E161" s="135">
        <v>40</v>
      </c>
      <c r="F161" s="51">
        <v>5000</v>
      </c>
      <c r="G161" s="53">
        <f t="shared" si="28"/>
        <v>200000</v>
      </c>
      <c r="H161" s="61">
        <v>4500</v>
      </c>
      <c r="I161" s="65">
        <f t="shared" si="29"/>
        <v>180000</v>
      </c>
      <c r="J161" s="88">
        <v>3480</v>
      </c>
      <c r="K161" s="104">
        <f t="shared" si="30"/>
        <v>139200</v>
      </c>
      <c r="L161" s="92">
        <v>5000</v>
      </c>
      <c r="M161" s="98">
        <f t="shared" si="32"/>
        <v>200000</v>
      </c>
      <c r="N161" s="281">
        <f t="shared" si="31"/>
        <v>4750</v>
      </c>
      <c r="O161" s="282">
        <f t="shared" si="31"/>
        <v>190000</v>
      </c>
    </row>
    <row r="162" spans="1:15" s="74" customFormat="1">
      <c r="A162" s="186" t="s">
        <v>269</v>
      </c>
      <c r="B162" s="127" t="s">
        <v>292</v>
      </c>
      <c r="C162" s="108" t="s">
        <v>499</v>
      </c>
      <c r="D162" s="129" t="s">
        <v>282</v>
      </c>
      <c r="E162" s="135">
        <v>145</v>
      </c>
      <c r="F162" s="51">
        <v>25</v>
      </c>
      <c r="G162" s="53">
        <f t="shared" si="28"/>
        <v>3625</v>
      </c>
      <c r="H162" s="61">
        <v>20</v>
      </c>
      <c r="I162" s="65">
        <f t="shared" si="29"/>
        <v>2900</v>
      </c>
      <c r="J162" s="88">
        <v>40</v>
      </c>
      <c r="K162" s="104">
        <f t="shared" si="30"/>
        <v>5800</v>
      </c>
      <c r="L162" s="92">
        <v>50</v>
      </c>
      <c r="M162" s="98">
        <f t="shared" si="32"/>
        <v>7250</v>
      </c>
      <c r="N162" s="281">
        <f t="shared" si="31"/>
        <v>32.5</v>
      </c>
      <c r="O162" s="282">
        <f t="shared" si="31"/>
        <v>4712.5</v>
      </c>
    </row>
    <row r="163" spans="1:15" s="74" customFormat="1" ht="38.25">
      <c r="A163" s="186" t="s">
        <v>376</v>
      </c>
      <c r="B163" s="127" t="s">
        <v>293</v>
      </c>
      <c r="C163" s="109" t="s">
        <v>500</v>
      </c>
      <c r="D163" s="129" t="s">
        <v>5</v>
      </c>
      <c r="E163" s="135">
        <v>1000</v>
      </c>
      <c r="F163" s="51">
        <v>35</v>
      </c>
      <c r="G163" s="53">
        <f t="shared" si="28"/>
        <v>35000</v>
      </c>
      <c r="H163" s="61">
        <v>35</v>
      </c>
      <c r="I163" s="65">
        <f t="shared" si="29"/>
        <v>35000</v>
      </c>
      <c r="J163" s="88">
        <v>35</v>
      </c>
      <c r="K163" s="104">
        <f t="shared" si="30"/>
        <v>35000</v>
      </c>
      <c r="L163" s="92">
        <v>50</v>
      </c>
      <c r="M163" s="98">
        <f t="shared" si="32"/>
        <v>50000</v>
      </c>
      <c r="N163" s="281">
        <f t="shared" si="31"/>
        <v>35</v>
      </c>
      <c r="O163" s="282">
        <f t="shared" si="31"/>
        <v>35000</v>
      </c>
    </row>
    <row r="164" spans="1:15" s="74" customFormat="1" ht="38.25">
      <c r="A164" s="186" t="s">
        <v>272</v>
      </c>
      <c r="B164" s="127" t="s">
        <v>332</v>
      </c>
      <c r="C164" s="108" t="s">
        <v>331</v>
      </c>
      <c r="D164" s="129" t="s">
        <v>282</v>
      </c>
      <c r="E164" s="135">
        <v>10</v>
      </c>
      <c r="F164" s="51">
        <v>40</v>
      </c>
      <c r="G164" s="53">
        <f t="shared" si="28"/>
        <v>400</v>
      </c>
      <c r="H164" s="61">
        <v>20</v>
      </c>
      <c r="I164" s="65">
        <f t="shared" si="29"/>
        <v>200</v>
      </c>
      <c r="J164" s="88">
        <v>22</v>
      </c>
      <c r="K164" s="104">
        <f t="shared" si="30"/>
        <v>220</v>
      </c>
      <c r="L164" s="92">
        <v>200</v>
      </c>
      <c r="M164" s="98">
        <f t="shared" si="32"/>
        <v>2000</v>
      </c>
      <c r="N164" s="281">
        <f t="shared" si="31"/>
        <v>31</v>
      </c>
      <c r="O164" s="282">
        <f t="shared" si="31"/>
        <v>310</v>
      </c>
    </row>
    <row r="165" spans="1:15" s="74" customFormat="1" ht="76.5">
      <c r="A165" s="186" t="s">
        <v>274</v>
      </c>
      <c r="B165" s="127" t="s">
        <v>294</v>
      </c>
      <c r="C165" s="108" t="s">
        <v>501</v>
      </c>
      <c r="D165" s="129" t="s">
        <v>100</v>
      </c>
      <c r="E165" s="135">
        <v>380</v>
      </c>
      <c r="F165" s="51">
        <v>160</v>
      </c>
      <c r="G165" s="53">
        <f t="shared" si="28"/>
        <v>60800</v>
      </c>
      <c r="H165" s="61">
        <v>150</v>
      </c>
      <c r="I165" s="65">
        <f t="shared" si="29"/>
        <v>57000</v>
      </c>
      <c r="J165" s="88">
        <v>210</v>
      </c>
      <c r="K165" s="104">
        <f t="shared" si="30"/>
        <v>79800</v>
      </c>
      <c r="L165" s="92">
        <v>200</v>
      </c>
      <c r="M165" s="98">
        <f t="shared" si="32"/>
        <v>76000</v>
      </c>
      <c r="N165" s="281">
        <f t="shared" si="31"/>
        <v>180</v>
      </c>
      <c r="O165" s="282">
        <f t="shared" si="31"/>
        <v>68400</v>
      </c>
    </row>
    <row r="166" spans="1:15" s="74" customFormat="1" ht="89.25">
      <c r="A166" s="186" t="s">
        <v>276</v>
      </c>
      <c r="B166" s="127" t="s">
        <v>295</v>
      </c>
      <c r="C166" s="108" t="s">
        <v>502</v>
      </c>
      <c r="D166" s="129" t="s">
        <v>100</v>
      </c>
      <c r="E166" s="135">
        <v>280</v>
      </c>
      <c r="F166" s="51">
        <v>100</v>
      </c>
      <c r="G166" s="53">
        <f t="shared" si="28"/>
        <v>28000</v>
      </c>
      <c r="H166" s="61">
        <v>200</v>
      </c>
      <c r="I166" s="65">
        <f t="shared" si="29"/>
        <v>56000</v>
      </c>
      <c r="J166" s="88">
        <v>420</v>
      </c>
      <c r="K166" s="104">
        <f t="shared" si="30"/>
        <v>117600</v>
      </c>
      <c r="L166" s="92">
        <v>200</v>
      </c>
      <c r="M166" s="98">
        <f t="shared" si="32"/>
        <v>56000</v>
      </c>
      <c r="N166" s="281">
        <f t="shared" si="31"/>
        <v>200</v>
      </c>
      <c r="O166" s="282">
        <f t="shared" si="31"/>
        <v>56000</v>
      </c>
    </row>
    <row r="167" spans="1:15" s="74" customFormat="1" ht="76.5">
      <c r="A167" s="186" t="s">
        <v>278</v>
      </c>
      <c r="B167" s="126" t="s">
        <v>296</v>
      </c>
      <c r="C167" s="109" t="s">
        <v>503</v>
      </c>
      <c r="D167" s="129" t="s">
        <v>297</v>
      </c>
      <c r="E167" s="135">
        <v>1000</v>
      </c>
      <c r="F167" s="51">
        <v>50</v>
      </c>
      <c r="G167" s="53">
        <f t="shared" si="28"/>
        <v>50000</v>
      </c>
      <c r="H167" s="61">
        <v>65</v>
      </c>
      <c r="I167" s="65">
        <f t="shared" si="29"/>
        <v>65000</v>
      </c>
      <c r="J167" s="88">
        <v>84</v>
      </c>
      <c r="K167" s="104">
        <f t="shared" si="30"/>
        <v>84000</v>
      </c>
      <c r="L167" s="92">
        <v>50</v>
      </c>
      <c r="M167" s="98">
        <f t="shared" si="32"/>
        <v>50000</v>
      </c>
      <c r="N167" s="281">
        <f t="shared" si="31"/>
        <v>57.5</v>
      </c>
      <c r="O167" s="282">
        <f t="shared" si="31"/>
        <v>57500</v>
      </c>
    </row>
    <row r="168" spans="1:15" s="74" customFormat="1">
      <c r="A168" s="186" t="s">
        <v>280</v>
      </c>
      <c r="B168" s="127" t="s">
        <v>298</v>
      </c>
      <c r="C168" s="108" t="s">
        <v>299</v>
      </c>
      <c r="D168" s="129" t="s">
        <v>181</v>
      </c>
      <c r="E168" s="135">
        <v>50</v>
      </c>
      <c r="F168" s="51">
        <v>250</v>
      </c>
      <c r="G168" s="53">
        <f t="shared" si="28"/>
        <v>12500</v>
      </c>
      <c r="H168" s="61">
        <v>150</v>
      </c>
      <c r="I168" s="65">
        <f t="shared" si="29"/>
        <v>7500</v>
      </c>
      <c r="J168" s="88">
        <v>300</v>
      </c>
      <c r="K168" s="104">
        <f t="shared" si="30"/>
        <v>15000</v>
      </c>
      <c r="L168" s="92">
        <v>800</v>
      </c>
      <c r="M168" s="98">
        <f t="shared" si="32"/>
        <v>40000</v>
      </c>
      <c r="N168" s="281">
        <f t="shared" si="31"/>
        <v>275</v>
      </c>
      <c r="O168" s="282">
        <f t="shared" si="31"/>
        <v>13750</v>
      </c>
    </row>
    <row r="169" spans="1:15" s="74" customFormat="1">
      <c r="A169" s="186" t="s">
        <v>283</v>
      </c>
      <c r="B169" s="126" t="s">
        <v>300</v>
      </c>
      <c r="C169" s="109" t="s">
        <v>301</v>
      </c>
      <c r="D169" s="129" t="s">
        <v>282</v>
      </c>
      <c r="E169" s="135">
        <v>45</v>
      </c>
      <c r="F169" s="51">
        <v>65</v>
      </c>
      <c r="G169" s="53">
        <f t="shared" si="28"/>
        <v>2925</v>
      </c>
      <c r="H169" s="61">
        <v>60</v>
      </c>
      <c r="I169" s="65">
        <f t="shared" si="29"/>
        <v>2700</v>
      </c>
      <c r="J169" s="88">
        <v>62</v>
      </c>
      <c r="K169" s="104">
        <f t="shared" si="30"/>
        <v>2790</v>
      </c>
      <c r="L169" s="92">
        <v>100</v>
      </c>
      <c r="M169" s="98">
        <f t="shared" si="32"/>
        <v>4500</v>
      </c>
      <c r="N169" s="281">
        <f t="shared" si="31"/>
        <v>63.5</v>
      </c>
      <c r="O169" s="282">
        <f t="shared" si="31"/>
        <v>2857.5</v>
      </c>
    </row>
    <row r="170" spans="1:15" s="74" customFormat="1" ht="408">
      <c r="A170" s="186" t="s">
        <v>285</v>
      </c>
      <c r="B170" s="127" t="s">
        <v>302</v>
      </c>
      <c r="C170" s="118" t="s">
        <v>504</v>
      </c>
      <c r="D170" s="129" t="s">
        <v>11</v>
      </c>
      <c r="E170" s="135">
        <v>5</v>
      </c>
      <c r="F170" s="51">
        <v>7500</v>
      </c>
      <c r="G170" s="53">
        <f t="shared" si="28"/>
        <v>37500</v>
      </c>
      <c r="H170" s="61">
        <v>4000</v>
      </c>
      <c r="I170" s="65">
        <f t="shared" si="29"/>
        <v>20000</v>
      </c>
      <c r="J170" s="88">
        <v>3000</v>
      </c>
      <c r="K170" s="104">
        <f t="shared" si="30"/>
        <v>15000</v>
      </c>
      <c r="L170" s="92">
        <v>12000</v>
      </c>
      <c r="M170" s="98">
        <f t="shared" si="32"/>
        <v>60000</v>
      </c>
      <c r="N170" s="281">
        <f t="shared" si="31"/>
        <v>5750</v>
      </c>
      <c r="O170" s="282">
        <f t="shared" si="31"/>
        <v>28750</v>
      </c>
    </row>
    <row r="171" spans="1:15" s="74" customFormat="1" ht="64.5" thickBot="1">
      <c r="A171" s="187" t="s">
        <v>288</v>
      </c>
      <c r="B171" s="128" t="s">
        <v>303</v>
      </c>
      <c r="C171" s="114" t="s">
        <v>505</v>
      </c>
      <c r="D171" s="131" t="s">
        <v>304</v>
      </c>
      <c r="E171" s="136">
        <v>5</v>
      </c>
      <c r="F171" s="188">
        <v>6500</v>
      </c>
      <c r="G171" s="189">
        <f t="shared" si="28"/>
        <v>32500</v>
      </c>
      <c r="H171" s="190">
        <v>2500</v>
      </c>
      <c r="I171" s="191">
        <f t="shared" si="29"/>
        <v>12500</v>
      </c>
      <c r="J171" s="192">
        <v>2400</v>
      </c>
      <c r="K171" s="193">
        <f t="shared" si="30"/>
        <v>12000</v>
      </c>
      <c r="L171" s="194">
        <v>15000</v>
      </c>
      <c r="M171" s="195">
        <f t="shared" si="32"/>
        <v>75000</v>
      </c>
      <c r="N171" s="304">
        <f t="shared" si="31"/>
        <v>4500</v>
      </c>
      <c r="O171" s="305">
        <f t="shared" si="31"/>
        <v>22500</v>
      </c>
    </row>
    <row r="172" spans="1:15" s="74" customFormat="1" ht="60.75" thickBot="1">
      <c r="A172" s="453" t="s">
        <v>402</v>
      </c>
      <c r="B172" s="454" t="s">
        <v>50</v>
      </c>
      <c r="C172" s="454" t="s">
        <v>51</v>
      </c>
      <c r="D172" s="454"/>
      <c r="E172" s="454"/>
      <c r="F172" s="463"/>
      <c r="G172" s="175">
        <f>SUBTOTAL(9,G136:G171)</f>
        <v>1222465</v>
      </c>
      <c r="H172" s="176" t="s">
        <v>237</v>
      </c>
      <c r="I172" s="177">
        <f>SUBTOTAL(9,I136:I171)</f>
        <v>1706080</v>
      </c>
      <c r="J172" s="178" t="s">
        <v>237</v>
      </c>
      <c r="K172" s="179">
        <f>SUBTOTAL(9,K136:K171)</f>
        <v>1452710</v>
      </c>
      <c r="L172" s="180" t="s">
        <v>237</v>
      </c>
      <c r="M172" s="181">
        <f>SUBTOTAL(9,M136:M171)</f>
        <v>2201150</v>
      </c>
      <c r="N172" s="292"/>
      <c r="O172" s="293">
        <f>SUM(O136:O171)</f>
        <v>1422237.5</v>
      </c>
    </row>
    <row r="173" spans="1:15" s="74" customFormat="1" ht="27" thickBot="1">
      <c r="A173" s="460" t="s">
        <v>305</v>
      </c>
      <c r="B173" s="461"/>
      <c r="C173" s="461"/>
      <c r="D173" s="461"/>
      <c r="E173" s="461"/>
      <c r="F173" s="461"/>
      <c r="G173" s="462"/>
      <c r="H173" s="288"/>
      <c r="I173" s="288"/>
      <c r="J173" s="289"/>
      <c r="K173" s="290"/>
      <c r="L173" s="291"/>
      <c r="M173" s="291"/>
      <c r="N173" s="292"/>
      <c r="O173" s="293"/>
    </row>
    <row r="174" spans="1:15" s="74" customFormat="1" ht="79.5" thickBot="1">
      <c r="A174" s="142" t="s">
        <v>2</v>
      </c>
      <c r="B174" s="18" t="s">
        <v>3</v>
      </c>
      <c r="C174" s="18" t="s">
        <v>4</v>
      </c>
      <c r="D174" s="18" t="s">
        <v>5</v>
      </c>
      <c r="E174" s="158" t="s">
        <v>6</v>
      </c>
      <c r="F174" s="159" t="s">
        <v>7</v>
      </c>
      <c r="G174" s="18" t="s">
        <v>8</v>
      </c>
      <c r="H174" s="160" t="s">
        <v>7</v>
      </c>
      <c r="I174" s="161" t="s">
        <v>8</v>
      </c>
      <c r="J174" s="162" t="s">
        <v>7</v>
      </c>
      <c r="K174" s="163" t="s">
        <v>8</v>
      </c>
      <c r="L174" s="164" t="s">
        <v>7</v>
      </c>
      <c r="M174" s="165" t="s">
        <v>8</v>
      </c>
      <c r="N174" s="166" t="s">
        <v>405</v>
      </c>
      <c r="O174" s="167" t="s">
        <v>406</v>
      </c>
    </row>
    <row r="175" spans="1:15" s="74" customFormat="1" ht="51">
      <c r="A175" s="145" t="s">
        <v>306</v>
      </c>
      <c r="B175" s="146" t="s">
        <v>310</v>
      </c>
      <c r="C175" s="147" t="s">
        <v>474</v>
      </c>
      <c r="D175" s="148" t="s">
        <v>297</v>
      </c>
      <c r="E175" s="149">
        <v>5000</v>
      </c>
      <c r="F175" s="150">
        <v>45</v>
      </c>
      <c r="G175" s="151">
        <f>F175*E175</f>
        <v>225000</v>
      </c>
      <c r="H175" s="152">
        <v>30</v>
      </c>
      <c r="I175" s="153">
        <f>H175*E175</f>
        <v>150000</v>
      </c>
      <c r="J175" s="154">
        <v>27.7</v>
      </c>
      <c r="K175" s="155">
        <f>J175*E175</f>
        <v>138500</v>
      </c>
      <c r="L175" s="156">
        <v>20</v>
      </c>
      <c r="M175" s="157">
        <f>L175*E175</f>
        <v>100000</v>
      </c>
      <c r="N175" s="279">
        <f t="shared" si="31"/>
        <v>28.85</v>
      </c>
      <c r="O175" s="279">
        <f t="shared" si="31"/>
        <v>144250</v>
      </c>
    </row>
    <row r="176" spans="1:15" s="74" customFormat="1" ht="76.5">
      <c r="A176" s="143" t="s">
        <v>307</v>
      </c>
      <c r="B176" s="127" t="s">
        <v>531</v>
      </c>
      <c r="C176" s="108" t="s">
        <v>506</v>
      </c>
      <c r="D176" s="129" t="s">
        <v>297</v>
      </c>
      <c r="E176" s="144">
        <v>2000</v>
      </c>
      <c r="F176" s="141">
        <v>34</v>
      </c>
      <c r="G176" s="53">
        <f>F176*E176</f>
        <v>68000</v>
      </c>
      <c r="H176" s="61">
        <v>25</v>
      </c>
      <c r="I176" s="65">
        <f>H176*E176</f>
        <v>50000</v>
      </c>
      <c r="J176" s="80">
        <v>27.7</v>
      </c>
      <c r="K176" s="104">
        <f>J176*E176</f>
        <v>55400</v>
      </c>
      <c r="L176" s="92">
        <v>15</v>
      </c>
      <c r="M176" s="98">
        <f t="shared" ref="M176:M178" si="33">L176*E176</f>
        <v>30000</v>
      </c>
      <c r="N176" s="281">
        <f t="shared" si="31"/>
        <v>26.35</v>
      </c>
      <c r="O176" s="281">
        <f t="shared" si="31"/>
        <v>52700</v>
      </c>
    </row>
    <row r="177" spans="1:15" s="74" customFormat="1" ht="51">
      <c r="A177" s="143" t="s">
        <v>308</v>
      </c>
      <c r="B177" s="127" t="s">
        <v>312</v>
      </c>
      <c r="C177" s="108" t="s">
        <v>474</v>
      </c>
      <c r="D177" s="129" t="s">
        <v>297</v>
      </c>
      <c r="E177" s="144">
        <v>600</v>
      </c>
      <c r="F177" s="141">
        <v>25</v>
      </c>
      <c r="G177" s="53">
        <f>F177*E177</f>
        <v>15000</v>
      </c>
      <c r="H177" s="61">
        <v>25</v>
      </c>
      <c r="I177" s="65">
        <f>H177*E177</f>
        <v>15000</v>
      </c>
      <c r="J177" s="80">
        <v>23.8</v>
      </c>
      <c r="K177" s="104">
        <f>J177*E177</f>
        <v>14280</v>
      </c>
      <c r="L177" s="92">
        <v>15</v>
      </c>
      <c r="M177" s="98">
        <f t="shared" si="33"/>
        <v>9000</v>
      </c>
      <c r="N177" s="281">
        <f t="shared" si="31"/>
        <v>24.4</v>
      </c>
      <c r="O177" s="281">
        <f t="shared" si="31"/>
        <v>14640</v>
      </c>
    </row>
    <row r="178" spans="1:15" s="74" customFormat="1" ht="51.75" thickBot="1">
      <c r="A178" s="265" t="s">
        <v>309</v>
      </c>
      <c r="B178" s="168" t="s">
        <v>313</v>
      </c>
      <c r="C178" s="266" t="s">
        <v>474</v>
      </c>
      <c r="D178" s="120" t="s">
        <v>297</v>
      </c>
      <c r="E178" s="267">
        <v>500</v>
      </c>
      <c r="F178" s="268">
        <v>25</v>
      </c>
      <c r="G178" s="55">
        <f>F178*E178</f>
        <v>12500</v>
      </c>
      <c r="H178" s="172">
        <v>25</v>
      </c>
      <c r="I178" s="173">
        <f>H178*E178</f>
        <v>12500</v>
      </c>
      <c r="J178" s="218">
        <v>22.9</v>
      </c>
      <c r="K178" s="105">
        <f>J178*E178</f>
        <v>11450</v>
      </c>
      <c r="L178" s="174">
        <v>15</v>
      </c>
      <c r="M178" s="59">
        <f t="shared" si="33"/>
        <v>7500</v>
      </c>
      <c r="N178" s="286">
        <f t="shared" si="31"/>
        <v>23.95</v>
      </c>
      <c r="O178" s="286">
        <f t="shared" si="31"/>
        <v>11975</v>
      </c>
    </row>
    <row r="179" spans="1:15" s="74" customFormat="1" ht="75.75" thickBot="1">
      <c r="A179" s="453" t="s">
        <v>314</v>
      </c>
      <c r="B179" s="454"/>
      <c r="C179" s="454"/>
      <c r="D179" s="454"/>
      <c r="E179" s="454"/>
      <c r="F179" s="463"/>
      <c r="G179" s="175">
        <f>SUM(G175:G178)</f>
        <v>320500</v>
      </c>
      <c r="H179" s="176" t="s">
        <v>314</v>
      </c>
      <c r="I179" s="177">
        <f>SUM(I175:I178)</f>
        <v>227500</v>
      </c>
      <c r="J179" s="178" t="s">
        <v>314</v>
      </c>
      <c r="K179" s="223">
        <f>SUM(K175:K178)</f>
        <v>219630</v>
      </c>
      <c r="L179" s="180" t="s">
        <v>314</v>
      </c>
      <c r="M179" s="181">
        <f>SUM(M175:M178)</f>
        <v>146500</v>
      </c>
      <c r="N179" s="292"/>
      <c r="O179" s="293">
        <f>SUM(O175:O178)</f>
        <v>223565</v>
      </c>
    </row>
    <row r="180" spans="1:15" s="74" customFormat="1" ht="53.25" thickBot="1">
      <c r="A180" s="443" t="s">
        <v>315</v>
      </c>
      <c r="B180" s="444"/>
      <c r="C180" s="444"/>
      <c r="D180" s="444"/>
      <c r="E180" s="444"/>
      <c r="F180" s="445"/>
      <c r="G180" s="269">
        <f>G179+G172+G133+G97++G78+G51+G27+G14</f>
        <v>3247165</v>
      </c>
      <c r="H180" s="288" t="s">
        <v>399</v>
      </c>
      <c r="I180" s="270">
        <f>I179+I172+I133+I97++I78+I51+I27+I14</f>
        <v>4040067</v>
      </c>
      <c r="J180" s="289" t="s">
        <v>399</v>
      </c>
      <c r="K180" s="106">
        <f>K179+K172+K133+K97++K78+K51+K27+K14</f>
        <v>3925632.2</v>
      </c>
      <c r="L180" s="291"/>
      <c r="M180" s="271">
        <f>M179+M172+M133+M97++M78+M51+M27+M14</f>
        <v>5870340</v>
      </c>
      <c r="N180" s="317" t="s">
        <v>408</v>
      </c>
      <c r="O180" s="293">
        <f>O179+O172+O133+O97+O78+O51+O27+O14</f>
        <v>3775776.5</v>
      </c>
    </row>
    <row r="181" spans="1:15">
      <c r="A181" s="57"/>
      <c r="B181" s="57"/>
      <c r="C181" s="57"/>
      <c r="D181" s="57"/>
      <c r="H181" s="60"/>
    </row>
    <row r="182" spans="1:15">
      <c r="A182" s="57"/>
      <c r="B182" s="57"/>
      <c r="C182" s="57"/>
      <c r="D182" s="57"/>
      <c r="E182" s="5"/>
      <c r="F182" s="46"/>
      <c r="G182" s="9"/>
      <c r="H182" s="6"/>
      <c r="I182" s="9"/>
      <c r="J182" s="46"/>
      <c r="K182" s="9"/>
      <c r="L182" s="46"/>
      <c r="M182" s="9"/>
    </row>
    <row r="183" spans="1:15">
      <c r="H183" s="1"/>
      <c r="I183" s="77"/>
    </row>
    <row r="184" spans="1:15">
      <c r="H184" s="1"/>
    </row>
    <row r="185" spans="1:15">
      <c r="H185" s="58"/>
    </row>
    <row r="190" spans="1:15">
      <c r="I190" s="77"/>
    </row>
  </sheetData>
  <protectedRanges>
    <protectedRange algorithmName="SHA-512" hashValue="wjJ57Ht244C12cX9UQhxAIxp34zXclYFEuphUhm+TTQ/fF3I4IvSu5h1s923UukMVNf0bmbS1mg+baEhKZGP5w==" saltValue="yZfeuthQMr10xC90jIuf8A==" spinCount="100000" sqref="A1 B4 B10 B16 B29 B54 B68 B80 B99 B135 B174 B181:B1048576" name="Intervalo2_1"/>
    <protectedRange algorithmName="SHA-512" hashValue="wjJ57Ht244C12cX9UQhxAIxp34zXclYFEuphUhm+TTQ/fF3I4IvSu5h1s923UukMVNf0bmbS1mg+baEhKZGP5w==" saltValue="yZfeuthQMr10xC90jIuf8A==" spinCount="100000" sqref="C1 C4 C10 C16 C29 C54 C68 C80 C99 C135 C174 C181:C1048576" name="Intervalo2_2"/>
    <protectedRange algorithmName="SHA-512" hashValue="wjJ57Ht244C12cX9UQhxAIxp34zXclYFEuphUhm+TTQ/fF3I4IvSu5h1s923UukMVNf0bmbS1mg+baEhKZGP5w==" saltValue="yZfeuthQMr10xC90jIuf8A==" spinCount="100000" sqref="D1 D4:D7 D10:D12 D16:D26 D29:D50 D54 D68 D80 D99 D135 D174 D181:D1048576" name="Intervalo2_3"/>
    <protectedRange algorithmName="SHA-512" hashValue="wjJ57Ht244C12cX9UQhxAIxp34zXclYFEuphUhm+TTQ/fF3I4IvSu5h1s923UukMVNf0bmbS1mg+baEhKZGP5w==" saltValue="yZfeuthQMr10xC90jIuf8A==" spinCount="100000" sqref="E1 E4:E7 E10:E12 E16:E26 E29:E50 E54:E65 E68:E76 E80:E96 E99:E132 E135 E174:E178 E181:E1048576" name="Intervalo2_4"/>
    <protectedRange algorithmName="SHA-512" hashValue="uy/RgvaajJLeISvq3cCbOHEPnVbrpQz/seP+MMrUNTDfoE2k15rM+SnwB7oAvg6ydWyRy8AGVcaDX5T0VBP0Jw==" saltValue="CKbjq1UXQqQ3ZiIfzZV3xQ==" spinCount="100000" sqref="H1 H78:H1048576 H4:H76" name="Intervalo1_3"/>
    <protectedRange algorithmName="SHA-512" hashValue="uy/RgvaajJLeISvq3cCbOHEPnVbrpQz/seP+MMrUNTDfoE2k15rM+SnwB7oAvg6ydWyRy8AGVcaDX5T0VBP0Jw==" saltValue="CKbjq1UXQqQ3ZiIfzZV3xQ==" spinCount="100000" sqref="J1:J2 J4:J1048576" name="Intervalo1"/>
    <protectedRange algorithmName="SHA-512" hashValue="uy/RgvaajJLeISvq3cCbOHEPnVbrpQz/seP+MMrUNTDfoE2k15rM+SnwB7oAvg6ydWyRy8AGVcaDX5T0VBP0Jw==" saltValue="CKbjq1UXQqQ3ZiIfzZV3xQ==" spinCount="100000" sqref="H3" name="Intervalo1_3_1"/>
    <protectedRange algorithmName="SHA-512" hashValue="uy/RgvaajJLeISvq3cCbOHEPnVbrpQz/seP+MMrUNTDfoE2k15rM+SnwB7oAvg6ydWyRy8AGVcaDX5T0VBP0Jw==" saltValue="CKbjq1UXQqQ3ZiIfzZV3xQ==" spinCount="100000" sqref="J3" name="Intervalo1_1"/>
    <protectedRange algorithmName="SHA-512" hashValue="uy/RgvaajJLeISvq3cCbOHEPnVbrpQz/seP+MMrUNTDfoE2k15rM+SnwB7oAvg6ydWyRy8AGVcaDX5T0VBP0Jw==" saltValue="CKbjq1UXQqQ3ZiIfzZV3xQ==" spinCount="100000" sqref="L1:L1048576" name="Intervalo1_1_1"/>
    <protectedRange algorithmName="SHA-512" hashValue="wjJ57Ht244C12cX9UQhxAIxp34zXclYFEuphUhm+TTQ/fF3I4IvSu5h1s923UukMVNf0bmbS1mg+baEhKZGP5w==" saltValue="yZfeuthQMr10xC90jIuf8A==" spinCount="100000" sqref="A2:E2" name="Intervalo2_5"/>
    <protectedRange algorithmName="SHA-512" hashValue="uy/RgvaajJLeISvq3cCbOHEPnVbrpQz/seP+MMrUNTDfoE2k15rM+SnwB7oAvg6ydWyRy8AGVcaDX5T0VBP0Jw==" saltValue="CKbjq1UXQqQ3ZiIfzZV3xQ==" spinCount="100000" sqref="H2" name="Intervalo1_3_2"/>
    <protectedRange algorithmName="SHA-512" hashValue="wjJ57Ht244C12cX9UQhxAIxp34zXclYFEuphUhm+TTQ/fF3I4IvSu5h1s923UukMVNf0bmbS1mg+baEhKZGP5w==" saltValue="yZfeuthQMr10xC90jIuf8A==" spinCount="100000" sqref="A3:E3" name="Intervalo2_6"/>
    <protectedRange algorithmName="SHA-512" hashValue="wjJ57Ht244C12cX9UQhxAIxp34zXclYFEuphUhm+TTQ/fF3I4IvSu5h1s923UukMVNf0bmbS1mg+baEhKZGP5w==" saltValue="yZfeuthQMr10xC90jIuf8A==" spinCount="100000" sqref="A8:E8" name="Intervalo2_7"/>
    <protectedRange algorithmName="SHA-512" hashValue="wjJ57Ht244C12cX9UQhxAIxp34zXclYFEuphUhm+TTQ/fF3I4IvSu5h1s923UukMVNf0bmbS1mg+baEhKZGP5w==" saltValue="yZfeuthQMr10xC90jIuf8A==" spinCount="100000" sqref="A9:E9" name="Intervalo2_8"/>
    <protectedRange algorithmName="SHA-512" hashValue="wjJ57Ht244C12cX9UQhxAIxp34zXclYFEuphUhm+TTQ/fF3I4IvSu5h1s923UukMVNf0bmbS1mg+baEhKZGP5w==" saltValue="yZfeuthQMr10xC90jIuf8A==" spinCount="100000" sqref="A13:E13" name="Intervalo2_9"/>
    <protectedRange algorithmName="SHA-512" hashValue="wjJ57Ht244C12cX9UQhxAIxp34zXclYFEuphUhm+TTQ/fF3I4IvSu5h1s923UukMVNf0bmbS1mg+baEhKZGP5w==" saltValue="yZfeuthQMr10xC90jIuf8A==" spinCount="100000" sqref="A14:E14" name="Intervalo2_11"/>
    <protectedRange algorithmName="SHA-512" hashValue="wjJ57Ht244C12cX9UQhxAIxp34zXclYFEuphUhm+TTQ/fF3I4IvSu5h1s923UukMVNf0bmbS1mg+baEhKZGP5w==" saltValue="yZfeuthQMr10xC90jIuf8A==" spinCount="100000" sqref="A15:E15" name="Intervalo2_12"/>
    <protectedRange algorithmName="SHA-512" hashValue="wjJ57Ht244C12cX9UQhxAIxp34zXclYFEuphUhm+TTQ/fF3I4IvSu5h1s923UukMVNf0bmbS1mg+baEhKZGP5w==" saltValue="yZfeuthQMr10xC90jIuf8A==" spinCount="100000" sqref="A27:E27" name="Intervalo2_13"/>
    <protectedRange algorithmName="SHA-512" hashValue="wjJ57Ht244C12cX9UQhxAIxp34zXclYFEuphUhm+TTQ/fF3I4IvSu5h1s923UukMVNf0bmbS1mg+baEhKZGP5w==" saltValue="yZfeuthQMr10xC90jIuf8A==" spinCount="100000" sqref="A28:E28" name="Intervalo2_14"/>
    <protectedRange algorithmName="SHA-512" hashValue="wjJ57Ht244C12cX9UQhxAIxp34zXclYFEuphUhm+TTQ/fF3I4IvSu5h1s923UukMVNf0bmbS1mg+baEhKZGP5w==" saltValue="yZfeuthQMr10xC90jIuf8A==" spinCount="100000" sqref="A51:E51" name="Intervalo2_15"/>
    <protectedRange algorithmName="SHA-512" hashValue="wjJ57Ht244C12cX9UQhxAIxp34zXclYFEuphUhm+TTQ/fF3I4IvSu5h1s923UukMVNf0bmbS1mg+baEhKZGP5w==" saltValue="yZfeuthQMr10xC90jIuf8A==" spinCount="100000" sqref="A52:E52" name="Intervalo2_16"/>
    <protectedRange algorithmName="SHA-512" hashValue="wjJ57Ht244C12cX9UQhxAIxp34zXclYFEuphUhm+TTQ/fF3I4IvSu5h1s923UukMVNf0bmbS1mg+baEhKZGP5w==" saltValue="yZfeuthQMr10xC90jIuf8A==" spinCount="100000" sqref="A53:E53" name="Intervalo2_17"/>
    <protectedRange algorithmName="SHA-512" hashValue="wjJ57Ht244C12cX9UQhxAIxp34zXclYFEuphUhm+TTQ/fF3I4IvSu5h1s923UukMVNf0bmbS1mg+baEhKZGP5w==" saltValue="yZfeuthQMr10xC90jIuf8A==" spinCount="100000" sqref="A66:E66" name="Intervalo2_18"/>
    <protectedRange algorithmName="SHA-512" hashValue="wjJ57Ht244C12cX9UQhxAIxp34zXclYFEuphUhm+TTQ/fF3I4IvSu5h1s923UukMVNf0bmbS1mg+baEhKZGP5w==" saltValue="yZfeuthQMr10xC90jIuf8A==" spinCount="100000" sqref="A67:E67" name="Intervalo2_19"/>
    <protectedRange algorithmName="SHA-512" hashValue="wjJ57Ht244C12cX9UQhxAIxp34zXclYFEuphUhm+TTQ/fF3I4IvSu5h1s923UukMVNf0bmbS1mg+baEhKZGP5w==" saltValue="yZfeuthQMr10xC90jIuf8A==" spinCount="100000" sqref="A77:E77" name="Intervalo2_20"/>
    <protectedRange algorithmName="SHA-512" hashValue="wjJ57Ht244C12cX9UQhxAIxp34zXclYFEuphUhm+TTQ/fF3I4IvSu5h1s923UukMVNf0bmbS1mg+baEhKZGP5w==" saltValue="yZfeuthQMr10xC90jIuf8A==" spinCount="100000" sqref="A78:E78" name="Intervalo2_21"/>
    <protectedRange algorithmName="SHA-512" hashValue="wjJ57Ht244C12cX9UQhxAIxp34zXclYFEuphUhm+TTQ/fF3I4IvSu5h1s923UukMVNf0bmbS1mg+baEhKZGP5w==" saltValue="yZfeuthQMr10xC90jIuf8A==" spinCount="100000" sqref="A79:E79" name="Intervalo2_22"/>
    <protectedRange algorithmName="SHA-512" hashValue="wjJ57Ht244C12cX9UQhxAIxp34zXclYFEuphUhm+TTQ/fF3I4IvSu5h1s923UukMVNf0bmbS1mg+baEhKZGP5w==" saltValue="yZfeuthQMr10xC90jIuf8A==" spinCount="100000" sqref="A97:E97" name="Intervalo2_23"/>
    <protectedRange algorithmName="SHA-512" hashValue="wjJ57Ht244C12cX9UQhxAIxp34zXclYFEuphUhm+TTQ/fF3I4IvSu5h1s923UukMVNf0bmbS1mg+baEhKZGP5w==" saltValue="yZfeuthQMr10xC90jIuf8A==" spinCount="100000" sqref="A98:E98" name="Intervalo2_24"/>
    <protectedRange algorithmName="SHA-512" hashValue="wjJ57Ht244C12cX9UQhxAIxp34zXclYFEuphUhm+TTQ/fF3I4IvSu5h1s923UukMVNf0bmbS1mg+baEhKZGP5w==" saltValue="yZfeuthQMr10xC90jIuf8A==" spinCount="100000" sqref="A133:E133" name="Intervalo2_25"/>
    <protectedRange algorithmName="SHA-512" hashValue="wjJ57Ht244C12cX9UQhxAIxp34zXclYFEuphUhm+TTQ/fF3I4IvSu5h1s923UukMVNf0bmbS1mg+baEhKZGP5w==" saltValue="yZfeuthQMr10xC90jIuf8A==" spinCount="100000" sqref="A134:E134" name="Intervalo2_26"/>
    <protectedRange algorithmName="SHA-512" hashValue="wjJ57Ht244C12cX9UQhxAIxp34zXclYFEuphUhm+TTQ/fF3I4IvSu5h1s923UukMVNf0bmbS1mg+baEhKZGP5w==" saltValue="yZfeuthQMr10xC90jIuf8A==" spinCount="100000" sqref="A172:E172" name="Intervalo2_27"/>
    <protectedRange algorithmName="SHA-512" hashValue="wjJ57Ht244C12cX9UQhxAIxp34zXclYFEuphUhm+TTQ/fF3I4IvSu5h1s923UukMVNf0bmbS1mg+baEhKZGP5w==" saltValue="yZfeuthQMr10xC90jIuf8A==" spinCount="100000" sqref="A173:E173" name="Intervalo2_28"/>
    <protectedRange algorithmName="SHA-512" hashValue="wjJ57Ht244C12cX9UQhxAIxp34zXclYFEuphUhm+TTQ/fF3I4IvSu5h1s923UukMVNf0bmbS1mg+baEhKZGP5w==" saltValue="yZfeuthQMr10xC90jIuf8A==" spinCount="100000" sqref="A179:E179" name="Intervalo2_29"/>
    <protectedRange algorithmName="SHA-512" hashValue="wjJ57Ht244C12cX9UQhxAIxp34zXclYFEuphUhm+TTQ/fF3I4IvSu5h1s923UukMVNf0bmbS1mg+baEhKZGP5w==" saltValue="yZfeuthQMr10xC90jIuf8A==" spinCount="100000" sqref="A180:E180" name="Intervalo2_30"/>
    <protectedRange algorithmName="SHA-512" hashValue="wjJ57Ht244C12cX9UQhxAIxp34zXclYFEuphUhm+TTQ/fF3I4IvSu5h1s923UukMVNf0bmbS1mg+baEhKZGP5w==" saltValue="yZfeuthQMr10xC90jIuf8A==" spinCount="100000" sqref="B5:C7" name="Intervalo2_10"/>
    <protectedRange algorithmName="SHA-512" hashValue="wjJ57Ht244C12cX9UQhxAIxp34zXclYFEuphUhm+TTQ/fF3I4IvSu5h1s923UukMVNf0bmbS1mg+baEhKZGP5w==" saltValue="yZfeuthQMr10xC90jIuf8A==" spinCount="100000" sqref="B11:C12" name="Intervalo2_31"/>
    <protectedRange algorithmName="SHA-512" hashValue="wjJ57Ht244C12cX9UQhxAIxp34zXclYFEuphUhm+TTQ/fF3I4IvSu5h1s923UukMVNf0bmbS1mg+baEhKZGP5w==" saltValue="yZfeuthQMr10xC90jIuf8A==" spinCount="100000" sqref="B17:C26" name="Intervalo2_32"/>
    <protectedRange algorithmName="SHA-512" hashValue="wjJ57Ht244C12cX9UQhxAIxp34zXclYFEuphUhm+TTQ/fF3I4IvSu5h1s923UukMVNf0bmbS1mg+baEhKZGP5w==" saltValue="yZfeuthQMr10xC90jIuf8A==" spinCount="100000" sqref="B30:C50" name="Intervalo2_33"/>
    <protectedRange algorithmName="SHA-512" hashValue="wjJ57Ht244C12cX9UQhxAIxp34zXclYFEuphUhm+TTQ/fF3I4IvSu5h1s923UukMVNf0bmbS1mg+baEhKZGP5w==" saltValue="yZfeuthQMr10xC90jIuf8A==" spinCount="100000" sqref="A55:D65" name="Intervalo2_35"/>
    <protectedRange algorithmName="SHA-512" hashValue="wjJ57Ht244C12cX9UQhxAIxp34zXclYFEuphUhm+TTQ/fF3I4IvSu5h1s923UukMVNf0bmbS1mg+baEhKZGP5w==" saltValue="yZfeuthQMr10xC90jIuf8A==" spinCount="100000" sqref="A69:D76" name="Intervalo2_36"/>
    <protectedRange algorithmName="SHA-512" hashValue="wjJ57Ht244C12cX9UQhxAIxp34zXclYFEuphUhm+TTQ/fF3I4IvSu5h1s923UukMVNf0bmbS1mg+baEhKZGP5w==" saltValue="yZfeuthQMr10xC90jIuf8A==" spinCount="100000" sqref="A81:D96" name="Intervalo2_37"/>
    <protectedRange algorithmName="SHA-512" hashValue="wjJ57Ht244C12cX9UQhxAIxp34zXclYFEuphUhm+TTQ/fF3I4IvSu5h1s923UukMVNf0bmbS1mg+baEhKZGP5w==" saltValue="yZfeuthQMr10xC90jIuf8A==" spinCount="100000" sqref="A100:D132" name="Intervalo2_38"/>
    <protectedRange algorithmName="SHA-512" hashValue="wjJ57Ht244C12cX9UQhxAIxp34zXclYFEuphUhm+TTQ/fF3I4IvSu5h1s923UukMVNf0bmbS1mg+baEhKZGP5w==" saltValue="yZfeuthQMr10xC90jIuf8A==" spinCount="100000" sqref="A136:E171" name="Intervalo2_39"/>
    <protectedRange algorithmName="SHA-512" hashValue="wjJ57Ht244C12cX9UQhxAIxp34zXclYFEuphUhm+TTQ/fF3I4IvSu5h1s923UukMVNf0bmbS1mg+baEhKZGP5w==" saltValue="yZfeuthQMr10xC90jIuf8A==" spinCount="100000" sqref="A175:D178" name="Intervalo2_40"/>
  </protectedRanges>
  <mergeCells count="31">
    <mergeCell ref="A134:G134"/>
    <mergeCell ref="A172:F172"/>
    <mergeCell ref="A173:G173"/>
    <mergeCell ref="A179:F179"/>
    <mergeCell ref="A180:F180"/>
    <mergeCell ref="A133:F133"/>
    <mergeCell ref="A28:G28"/>
    <mergeCell ref="A51:F51"/>
    <mergeCell ref="A52:G52"/>
    <mergeCell ref="A53:G53"/>
    <mergeCell ref="A66:F66"/>
    <mergeCell ref="A67:G67"/>
    <mergeCell ref="A77:F77"/>
    <mergeCell ref="A78:F78"/>
    <mergeCell ref="A79:G79"/>
    <mergeCell ref="A97:F97"/>
    <mergeCell ref="A98:G98"/>
    <mergeCell ref="A27:F27"/>
    <mergeCell ref="A1:O1"/>
    <mergeCell ref="A2:I2"/>
    <mergeCell ref="A3:E3"/>
    <mergeCell ref="F3:G3"/>
    <mergeCell ref="H3:I3"/>
    <mergeCell ref="J3:K3"/>
    <mergeCell ref="L3:M3"/>
    <mergeCell ref="N3:O3"/>
    <mergeCell ref="A8:F8"/>
    <mergeCell ref="A9:E9"/>
    <mergeCell ref="A13:F13"/>
    <mergeCell ref="A14:F14"/>
    <mergeCell ref="A15:G15"/>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5A18E274C17B244899BE4791DDADA6A" ma:contentTypeVersion="6" ma:contentTypeDescription="Crie um novo documento." ma:contentTypeScope="" ma:versionID="c6bd1f0951dcb53ae7c9bc82479a731c">
  <xsd:schema xmlns:xsd="http://www.w3.org/2001/XMLSchema" xmlns:xs="http://www.w3.org/2001/XMLSchema" xmlns:p="http://schemas.microsoft.com/office/2006/metadata/properties" xmlns:ns2="9a6c27eb-32da-4d3f-a3a9-33e45052b70e" xmlns:ns3="11d2184b-c02b-4a5e-bbd0-423a16a9adca" targetNamespace="http://schemas.microsoft.com/office/2006/metadata/properties" ma:root="true" ma:fieldsID="adc9359134b7c0c932d9280fd007d997" ns2:_="" ns3:_="">
    <xsd:import namespace="9a6c27eb-32da-4d3f-a3a9-33e45052b70e"/>
    <xsd:import namespace="11d2184b-c02b-4a5e-bbd0-423a16a9ad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c27eb-32da-4d3f-a3a9-33e45052b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d2184b-c02b-4a5e-bbd0-423a16a9adca"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F64CB4-3397-4301-861C-75610539C1D3}">
  <ds:schemaRefs>
    <ds:schemaRef ds:uri="http://schemas.microsoft.com/sharepoint/v3/contenttype/forms"/>
  </ds:schemaRefs>
</ds:datastoreItem>
</file>

<file path=customXml/itemProps2.xml><?xml version="1.0" encoding="utf-8"?>
<ds:datastoreItem xmlns:ds="http://schemas.openxmlformats.org/officeDocument/2006/customXml" ds:itemID="{299CE4BF-E8F1-42BC-B3A8-15CCB614C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c27eb-32da-4d3f-a3a9-33e45052b70e"/>
    <ds:schemaRef ds:uri="11d2184b-c02b-4a5e-bbd0-423a16a9ad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3DD2AD-D6E3-4CFC-AD3B-6DDA270F2C12}">
  <ds:schemaRef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11d2184b-c02b-4a5e-bbd0-423a16a9adca"/>
    <ds:schemaRef ds:uri="http://purl.org/dc/dcmitype/"/>
    <ds:schemaRef ds:uri="http://schemas.microsoft.com/office/2006/metadata/properties"/>
    <ds:schemaRef ds:uri="9a6c27eb-32da-4d3f-a3a9-33e45052b70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Mapa COMPLETO</vt:lpstr>
      <vt:lpstr>Macro Itens</vt:lpstr>
      <vt:lpstr>VALORES MÁXIMOS</vt:lpstr>
      <vt:lpstr>Valores Unitários MEDIANA </vt:lpstr>
    </vt:vector>
  </TitlesOfParts>
  <Company>CGU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Nister Pessoa Teixeira</dc:creator>
  <cp:lastModifiedBy>Flavia de Alencar Ramos</cp:lastModifiedBy>
  <cp:lastPrinted>2019-07-09T13:01:48Z</cp:lastPrinted>
  <dcterms:created xsi:type="dcterms:W3CDTF">2019-06-10T13:19:11Z</dcterms:created>
  <dcterms:modified xsi:type="dcterms:W3CDTF">2019-09-13T18:24:10Z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0x01010095A18E274C17B244899BE4791DDADA6A</vt:lpwstr>
  </property>
</Properties>
</file>