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UMENTOS 2025\ORÇAMENTOS\NOVO PROCESSO DE MANUTENÇÃO PREDIAL\Versão 12 meses\"/>
    </mc:Choice>
  </mc:AlternateContent>
  <bookViews>
    <workbookView xWindow="0" yWindow="0" windowWidth="28800" windowHeight="11535" activeTab="1"/>
  </bookViews>
  <sheets>
    <sheet name="RESUMO" sheetId="11" r:id="rId1"/>
    <sheet name="SINTÉTICO" sheetId="12" r:id="rId2"/>
    <sheet name="BDI Ser." sheetId="5" r:id="rId3"/>
    <sheet name="BDI Dif." sheetId="8" r:id="rId4"/>
    <sheet name="CURVA ABC" sheetId="6" r:id="rId5"/>
  </sheets>
  <definedNames>
    <definedName name="_xlnm._FilterDatabase" localSheetId="4" hidden="1">'CURVA ABC'!$F$1:$F$535</definedName>
    <definedName name="_xlnm._FilterDatabase" localSheetId="0" hidden="1">RESUMO!$B$1:$B$47</definedName>
    <definedName name="_xlnm._FilterDatabase" localSheetId="1" hidden="1">SINTÉTICO!$F$1:$F$705</definedName>
    <definedName name="_xlnm.Print_Area" localSheetId="3">'BDI Dif.'!$B$1:$E$24</definedName>
    <definedName name="_xlnm.Print_Area" localSheetId="2">'BDI Ser.'!$B$1:$E$27</definedName>
    <definedName name="_xlnm.Print_Area" localSheetId="4">'CURVA ABC'!$A$1:$I$480</definedName>
    <definedName name="_xlnm.Print_Area" localSheetId="0">RESUMO!$B$1:$E$41</definedName>
    <definedName name="_xlnm.Print_Area" localSheetId="1">SINTÉTICO!$B$1:$I$702</definedName>
  </definedNames>
  <calcPr calcId="152511"/>
</workbook>
</file>

<file path=xl/calcChain.xml><?xml version="1.0" encoding="utf-8"?>
<calcChain xmlns="http://schemas.openxmlformats.org/spreadsheetml/2006/main">
  <c r="D1" i="8" l="1"/>
  <c r="D1" i="5"/>
  <c r="B339" i="6" l="1"/>
  <c r="C339" i="6"/>
  <c r="D339" i="6"/>
  <c r="E339" i="6"/>
  <c r="B421" i="6"/>
  <c r="C421" i="6"/>
  <c r="D421" i="6"/>
  <c r="E421" i="6"/>
  <c r="B190" i="6"/>
  <c r="C190" i="6"/>
  <c r="D190" i="6"/>
  <c r="E190" i="6"/>
  <c r="B89" i="6"/>
  <c r="C89" i="6"/>
  <c r="D89" i="6"/>
  <c r="E89" i="6"/>
  <c r="B104" i="6"/>
  <c r="C104" i="6"/>
  <c r="D104" i="6"/>
  <c r="E104" i="6"/>
  <c r="B188" i="6"/>
  <c r="C188" i="6"/>
  <c r="D188" i="6"/>
  <c r="E188" i="6"/>
  <c r="B316" i="6"/>
  <c r="C316" i="6"/>
  <c r="D316" i="6"/>
  <c r="E316" i="6"/>
  <c r="B439" i="6"/>
  <c r="C439" i="6"/>
  <c r="D439" i="6"/>
  <c r="E439" i="6"/>
  <c r="B416" i="6"/>
  <c r="C416" i="6"/>
  <c r="D416" i="6"/>
  <c r="E416" i="6"/>
  <c r="B125" i="6"/>
  <c r="C125" i="6"/>
  <c r="D125" i="6"/>
  <c r="E125" i="6"/>
  <c r="B198" i="6"/>
  <c r="C198" i="6"/>
  <c r="D198" i="6"/>
  <c r="E198" i="6"/>
  <c r="B350" i="6"/>
  <c r="C350" i="6"/>
  <c r="D350" i="6"/>
  <c r="E350" i="6"/>
  <c r="B321" i="6"/>
  <c r="C321" i="6"/>
  <c r="D321" i="6"/>
  <c r="E321" i="6"/>
  <c r="B329" i="6"/>
  <c r="C329" i="6"/>
  <c r="D329" i="6"/>
  <c r="E329" i="6"/>
  <c r="B340" i="6"/>
  <c r="C340" i="6"/>
  <c r="D340" i="6"/>
  <c r="E340" i="6"/>
  <c r="B324" i="6"/>
  <c r="C324" i="6"/>
  <c r="D324" i="6"/>
  <c r="E324" i="6"/>
  <c r="B288" i="6"/>
  <c r="C288" i="6"/>
  <c r="D288" i="6"/>
  <c r="E288" i="6"/>
  <c r="B133" i="6"/>
  <c r="C133" i="6"/>
  <c r="D133" i="6"/>
  <c r="E133" i="6"/>
  <c r="B187" i="6"/>
  <c r="C187" i="6"/>
  <c r="D187" i="6"/>
  <c r="E187" i="6"/>
  <c r="B140" i="6"/>
  <c r="C140" i="6"/>
  <c r="D140" i="6"/>
  <c r="E140" i="6"/>
  <c r="B424" i="6"/>
  <c r="C424" i="6"/>
  <c r="D424" i="6"/>
  <c r="E424" i="6"/>
  <c r="B449" i="6"/>
  <c r="C449" i="6"/>
  <c r="D449" i="6"/>
  <c r="E449" i="6"/>
  <c r="B259" i="6"/>
  <c r="C259" i="6"/>
  <c r="D259" i="6"/>
  <c r="E259" i="6"/>
  <c r="B28" i="6"/>
  <c r="C28" i="6"/>
  <c r="D28" i="6"/>
  <c r="E28" i="6"/>
  <c r="B43" i="6"/>
  <c r="C43" i="6"/>
  <c r="D43" i="6"/>
  <c r="E43" i="6"/>
  <c r="B51" i="6"/>
  <c r="C51" i="6"/>
  <c r="D51" i="6"/>
  <c r="E51" i="6"/>
  <c r="B69" i="6"/>
  <c r="C69" i="6"/>
  <c r="D69" i="6"/>
  <c r="E69" i="6"/>
  <c r="B68" i="6"/>
  <c r="C68" i="6"/>
  <c r="D68" i="6"/>
  <c r="E68" i="6"/>
  <c r="B66" i="6"/>
  <c r="C66" i="6"/>
  <c r="D66" i="6"/>
  <c r="E66" i="6"/>
  <c r="B260" i="6"/>
  <c r="C260" i="6"/>
  <c r="D260" i="6"/>
  <c r="E260" i="6"/>
  <c r="B327" i="6"/>
  <c r="C327" i="6"/>
  <c r="D327" i="6"/>
  <c r="E327" i="6"/>
  <c r="B450" i="6"/>
  <c r="C450" i="6"/>
  <c r="D450" i="6"/>
  <c r="E450" i="6"/>
  <c r="B315" i="6"/>
  <c r="C315" i="6"/>
  <c r="D315" i="6"/>
  <c r="E315" i="6"/>
  <c r="B48" i="6"/>
  <c r="C48" i="6"/>
  <c r="D48" i="6"/>
  <c r="E48" i="6"/>
  <c r="B110" i="6"/>
  <c r="C110" i="6"/>
  <c r="D110" i="6"/>
  <c r="E110" i="6"/>
  <c r="B278" i="6"/>
  <c r="C278" i="6"/>
  <c r="D278" i="6"/>
  <c r="E278" i="6"/>
  <c r="B373" i="6"/>
  <c r="C373" i="6"/>
  <c r="D373" i="6"/>
  <c r="E373" i="6"/>
  <c r="B98" i="6"/>
  <c r="C98" i="6"/>
  <c r="D98" i="6"/>
  <c r="E98" i="6"/>
  <c r="B191" i="6"/>
  <c r="C191" i="6"/>
  <c r="D191" i="6"/>
  <c r="E191" i="6"/>
  <c r="B103" i="6"/>
  <c r="C103" i="6"/>
  <c r="D103" i="6"/>
  <c r="E103" i="6"/>
  <c r="B437" i="6"/>
  <c r="C437" i="6"/>
  <c r="D437" i="6"/>
  <c r="E437" i="6"/>
  <c r="B420" i="6"/>
  <c r="C420" i="6"/>
  <c r="D420" i="6"/>
  <c r="E420" i="6"/>
  <c r="B417" i="6"/>
  <c r="C417" i="6"/>
  <c r="D417" i="6"/>
  <c r="E417" i="6"/>
  <c r="B442" i="6"/>
  <c r="C442" i="6"/>
  <c r="D442" i="6"/>
  <c r="E442" i="6"/>
  <c r="B446" i="6"/>
  <c r="C446" i="6"/>
  <c r="D446" i="6"/>
  <c r="E446" i="6"/>
  <c r="B290" i="6"/>
  <c r="C290" i="6"/>
  <c r="D290" i="6"/>
  <c r="E290" i="6"/>
  <c r="B150" i="6"/>
  <c r="C150" i="6"/>
  <c r="D150" i="6"/>
  <c r="E150" i="6"/>
  <c r="B119" i="6"/>
  <c r="C119" i="6"/>
  <c r="D119" i="6"/>
  <c r="E119" i="6"/>
  <c r="B342" i="6"/>
  <c r="C342" i="6"/>
  <c r="D342" i="6"/>
  <c r="E342" i="6"/>
  <c r="B419" i="6"/>
  <c r="C419" i="6"/>
  <c r="D419" i="6"/>
  <c r="E419" i="6"/>
  <c r="B277" i="6"/>
  <c r="C277" i="6"/>
  <c r="D277" i="6"/>
  <c r="E277" i="6"/>
  <c r="B242" i="6"/>
  <c r="C242" i="6"/>
  <c r="D242" i="6"/>
  <c r="E242" i="6"/>
  <c r="B382" i="6"/>
  <c r="C382" i="6"/>
  <c r="D382" i="6"/>
  <c r="E382" i="6"/>
  <c r="B149" i="6"/>
  <c r="C149" i="6"/>
  <c r="D149" i="6"/>
  <c r="E149" i="6"/>
  <c r="B123" i="6"/>
  <c r="C123" i="6"/>
  <c r="D123" i="6"/>
  <c r="E123" i="6"/>
  <c r="B56" i="6"/>
  <c r="C56" i="6"/>
  <c r="D56" i="6"/>
  <c r="E56" i="6"/>
  <c r="B44" i="6"/>
  <c r="C44" i="6"/>
  <c r="D44" i="6"/>
  <c r="E44" i="6"/>
  <c r="B120" i="6"/>
  <c r="C120" i="6"/>
  <c r="D120" i="6"/>
  <c r="E120" i="6"/>
  <c r="B116" i="6"/>
  <c r="C116" i="6"/>
  <c r="D116" i="6"/>
  <c r="E116" i="6"/>
  <c r="B279" i="6"/>
  <c r="C279" i="6"/>
  <c r="D279" i="6"/>
  <c r="E279" i="6"/>
  <c r="B229" i="6"/>
  <c r="C229" i="6"/>
  <c r="D229" i="6"/>
  <c r="E229" i="6"/>
  <c r="B194" i="6"/>
  <c r="C194" i="6"/>
  <c r="D194" i="6"/>
  <c r="E194" i="6"/>
  <c r="B320" i="6"/>
  <c r="C320" i="6"/>
  <c r="D320" i="6"/>
  <c r="E320" i="6"/>
  <c r="B289" i="6"/>
  <c r="C289" i="6"/>
  <c r="D289" i="6"/>
  <c r="E289" i="6"/>
  <c r="B58" i="6"/>
  <c r="C58" i="6"/>
  <c r="D58" i="6"/>
  <c r="E58" i="6"/>
  <c r="B87" i="6"/>
  <c r="C87" i="6"/>
  <c r="D87" i="6"/>
  <c r="E87" i="6"/>
  <c r="B251" i="6"/>
  <c r="C251" i="6"/>
  <c r="D251" i="6"/>
  <c r="E251" i="6"/>
  <c r="B91" i="6"/>
  <c r="C91" i="6"/>
  <c r="D91" i="6"/>
  <c r="E91" i="6"/>
  <c r="B195" i="6"/>
  <c r="C195" i="6"/>
  <c r="D195" i="6"/>
  <c r="E195" i="6"/>
  <c r="B202" i="6"/>
  <c r="C202" i="6"/>
  <c r="D202" i="6"/>
  <c r="E202" i="6"/>
  <c r="B384" i="6"/>
  <c r="C384" i="6"/>
  <c r="D384" i="6"/>
  <c r="E384" i="6"/>
  <c r="B144" i="6"/>
  <c r="C144" i="6"/>
  <c r="D144" i="6"/>
  <c r="E144" i="6"/>
  <c r="B347" i="6"/>
  <c r="C347" i="6"/>
  <c r="D347" i="6"/>
  <c r="E347" i="6"/>
  <c r="B294" i="6"/>
  <c r="C294" i="6"/>
  <c r="D294" i="6"/>
  <c r="E294" i="6"/>
  <c r="B106" i="6"/>
  <c r="C106" i="6"/>
  <c r="D106" i="6"/>
  <c r="E106" i="6"/>
  <c r="B166" i="6"/>
  <c r="C166" i="6"/>
  <c r="D166" i="6"/>
  <c r="E166" i="6"/>
  <c r="B147" i="6"/>
  <c r="C147" i="6"/>
  <c r="D147" i="6"/>
  <c r="E147" i="6"/>
  <c r="B157" i="6"/>
  <c r="C157" i="6"/>
  <c r="D157" i="6"/>
  <c r="E157" i="6"/>
  <c r="B130" i="6"/>
  <c r="C130" i="6"/>
  <c r="D130" i="6"/>
  <c r="E130" i="6"/>
  <c r="B341" i="6"/>
  <c r="C341" i="6"/>
  <c r="D341" i="6"/>
  <c r="E341" i="6"/>
  <c r="B88" i="6"/>
  <c r="C88" i="6"/>
  <c r="D88" i="6"/>
  <c r="E88" i="6"/>
  <c r="B138" i="6"/>
  <c r="C138" i="6"/>
  <c r="D138" i="6"/>
  <c r="E138" i="6"/>
  <c r="B193" i="6"/>
  <c r="C193" i="6"/>
  <c r="D193" i="6"/>
  <c r="E193" i="6"/>
  <c r="B201" i="6"/>
  <c r="C201" i="6"/>
  <c r="D201" i="6"/>
  <c r="E201" i="6"/>
  <c r="B172" i="6"/>
  <c r="C172" i="6"/>
  <c r="D172" i="6"/>
  <c r="E172" i="6"/>
  <c r="B164" i="6"/>
  <c r="C164" i="6"/>
  <c r="D164" i="6"/>
  <c r="E164" i="6"/>
  <c r="B451" i="6"/>
  <c r="C451" i="6"/>
  <c r="D451" i="6"/>
  <c r="E451" i="6"/>
  <c r="B81" i="6"/>
  <c r="C81" i="6"/>
  <c r="D81" i="6"/>
  <c r="E81" i="6"/>
  <c r="B205" i="6"/>
  <c r="C205" i="6"/>
  <c r="D205" i="6"/>
  <c r="E205" i="6"/>
  <c r="B60" i="6"/>
  <c r="C60" i="6"/>
  <c r="D60" i="6"/>
  <c r="E60" i="6"/>
  <c r="B40" i="6"/>
  <c r="C40" i="6"/>
  <c r="D40" i="6"/>
  <c r="E40" i="6"/>
  <c r="B317" i="6"/>
  <c r="C317" i="6"/>
  <c r="D317" i="6"/>
  <c r="E317" i="6"/>
  <c r="B36" i="6"/>
  <c r="C36" i="6"/>
  <c r="D36" i="6"/>
  <c r="E36" i="6"/>
  <c r="B101" i="6"/>
  <c r="C101" i="6"/>
  <c r="D101" i="6"/>
  <c r="E101" i="6"/>
  <c r="B226" i="6"/>
  <c r="C226" i="6"/>
  <c r="D226" i="6"/>
  <c r="E226" i="6"/>
  <c r="B115" i="6"/>
  <c r="C115" i="6"/>
  <c r="D115" i="6"/>
  <c r="E115" i="6"/>
  <c r="B114" i="6"/>
  <c r="C114" i="6"/>
  <c r="D114" i="6"/>
  <c r="E114" i="6"/>
  <c r="B171" i="6"/>
  <c r="C171" i="6"/>
  <c r="D171" i="6"/>
  <c r="E171" i="6"/>
  <c r="B7" i="6"/>
  <c r="C7" i="6"/>
  <c r="D7" i="6"/>
  <c r="E7" i="6"/>
  <c r="B71" i="6"/>
  <c r="C71" i="6"/>
  <c r="D71" i="6"/>
  <c r="E71" i="6"/>
  <c r="B35" i="6"/>
  <c r="C35" i="6"/>
  <c r="D35" i="6"/>
  <c r="E35" i="6"/>
  <c r="B267" i="6"/>
  <c r="C267" i="6"/>
  <c r="D267" i="6"/>
  <c r="E267" i="6"/>
  <c r="B185" i="6"/>
  <c r="C185" i="6"/>
  <c r="D185" i="6"/>
  <c r="E185" i="6"/>
  <c r="B93" i="6"/>
  <c r="C93" i="6"/>
  <c r="D93" i="6"/>
  <c r="E93" i="6"/>
  <c r="B170" i="6"/>
  <c r="C170" i="6"/>
  <c r="D170" i="6"/>
  <c r="E170" i="6"/>
  <c r="B343" i="6"/>
  <c r="C343" i="6"/>
  <c r="D343" i="6"/>
  <c r="E343" i="6"/>
  <c r="B199" i="6"/>
  <c r="C199" i="6"/>
  <c r="D199" i="6"/>
  <c r="E199" i="6"/>
  <c r="B84" i="6"/>
  <c r="C84" i="6"/>
  <c r="D84" i="6"/>
  <c r="E84" i="6"/>
  <c r="B448" i="6"/>
  <c r="C448" i="6"/>
  <c r="D448" i="6"/>
  <c r="E448" i="6"/>
  <c r="B447" i="6"/>
  <c r="C447" i="6"/>
  <c r="D447" i="6"/>
  <c r="E447" i="6"/>
  <c r="B434" i="6"/>
  <c r="C434" i="6"/>
  <c r="D434" i="6"/>
  <c r="E434" i="6"/>
  <c r="B77" i="6"/>
  <c r="C77" i="6"/>
  <c r="D77" i="6"/>
  <c r="E77" i="6"/>
  <c r="B146" i="6"/>
  <c r="C146" i="6"/>
  <c r="D146" i="6"/>
  <c r="E146" i="6"/>
  <c r="B83" i="6"/>
  <c r="C83" i="6"/>
  <c r="D83" i="6"/>
  <c r="E83" i="6"/>
  <c r="B162" i="6"/>
  <c r="C162" i="6"/>
  <c r="D162" i="6"/>
  <c r="E162" i="6"/>
  <c r="B151" i="6"/>
  <c r="C151" i="6"/>
  <c r="D151" i="6"/>
  <c r="E151" i="6"/>
  <c r="B134" i="6"/>
  <c r="C134" i="6"/>
  <c r="D134" i="6"/>
  <c r="E134" i="6"/>
  <c r="B158" i="6"/>
  <c r="C158" i="6"/>
  <c r="D158" i="6"/>
  <c r="E158" i="6"/>
  <c r="B122" i="6"/>
  <c r="C122" i="6"/>
  <c r="D122" i="6"/>
  <c r="E122" i="6"/>
  <c r="B109" i="6"/>
  <c r="C109" i="6"/>
  <c r="D109" i="6"/>
  <c r="E109" i="6"/>
  <c r="B126" i="6"/>
  <c r="C126" i="6"/>
  <c r="D126" i="6"/>
  <c r="E126" i="6"/>
  <c r="B276" i="6"/>
  <c r="C276" i="6"/>
  <c r="D276" i="6"/>
  <c r="E276" i="6"/>
  <c r="B129" i="6"/>
  <c r="C129" i="6"/>
  <c r="D129" i="6"/>
  <c r="E129" i="6"/>
  <c r="B117" i="6"/>
  <c r="C117" i="6"/>
  <c r="D117" i="6"/>
  <c r="E117" i="6"/>
  <c r="B291" i="6"/>
  <c r="C291" i="6"/>
  <c r="D291" i="6"/>
  <c r="E291" i="6"/>
  <c r="B12" i="6"/>
  <c r="C12" i="6"/>
  <c r="D12" i="6"/>
  <c r="E12" i="6"/>
  <c r="B32" i="6"/>
  <c r="C32" i="6"/>
  <c r="D32" i="6"/>
  <c r="E32" i="6"/>
  <c r="B53" i="6"/>
  <c r="C53" i="6"/>
  <c r="D53" i="6"/>
  <c r="E53" i="6"/>
  <c r="B100" i="6"/>
  <c r="C100" i="6"/>
  <c r="D100" i="6"/>
  <c r="E100" i="6"/>
  <c r="B62" i="6"/>
  <c r="C62" i="6"/>
  <c r="D62" i="6"/>
  <c r="E62" i="6"/>
  <c r="B108" i="6"/>
  <c r="C108" i="6"/>
  <c r="D108" i="6"/>
  <c r="E108" i="6"/>
  <c r="B61" i="6"/>
  <c r="C61" i="6"/>
  <c r="D61" i="6"/>
  <c r="E61" i="6"/>
  <c r="B6" i="6"/>
  <c r="C6" i="6"/>
  <c r="D6" i="6"/>
  <c r="E6" i="6"/>
  <c r="B11" i="6"/>
  <c r="C11" i="6"/>
  <c r="D11" i="6"/>
  <c r="E11" i="6"/>
  <c r="B159" i="6"/>
  <c r="C159" i="6"/>
  <c r="D159" i="6"/>
  <c r="E159" i="6"/>
  <c r="B33" i="6"/>
  <c r="C33" i="6"/>
  <c r="D33" i="6"/>
  <c r="E33" i="6"/>
  <c r="B15" i="6"/>
  <c r="C15" i="6"/>
  <c r="D15" i="6"/>
  <c r="E15" i="6"/>
  <c r="B124" i="6"/>
  <c r="C124" i="6"/>
  <c r="D124" i="6"/>
  <c r="E124" i="6"/>
  <c r="B39" i="6"/>
  <c r="C39" i="6"/>
  <c r="D39" i="6"/>
  <c r="E39" i="6"/>
  <c r="B24" i="6"/>
  <c r="C24" i="6"/>
  <c r="D24" i="6"/>
  <c r="E24" i="6"/>
  <c r="B34" i="6"/>
  <c r="C34" i="6"/>
  <c r="D34" i="6"/>
  <c r="E34" i="6"/>
  <c r="B118" i="6"/>
  <c r="C118" i="6"/>
  <c r="D118" i="6"/>
  <c r="E118" i="6"/>
  <c r="B22" i="6"/>
  <c r="C22" i="6"/>
  <c r="D22" i="6"/>
  <c r="E22" i="6"/>
  <c r="B436" i="6"/>
  <c r="C436" i="6"/>
  <c r="D436" i="6"/>
  <c r="E436" i="6"/>
  <c r="B422" i="6"/>
  <c r="C422" i="6"/>
  <c r="D422" i="6"/>
  <c r="E422" i="6"/>
  <c r="B148" i="6"/>
  <c r="C148" i="6"/>
  <c r="D148" i="6"/>
  <c r="E148" i="6"/>
  <c r="B52" i="6"/>
  <c r="C52" i="6"/>
  <c r="D52" i="6"/>
  <c r="E52" i="6"/>
  <c r="B70" i="6"/>
  <c r="C70" i="6"/>
  <c r="D70" i="6"/>
  <c r="E70" i="6"/>
  <c r="B233" i="6"/>
  <c r="C233" i="6"/>
  <c r="D233" i="6"/>
  <c r="E233" i="6"/>
  <c r="B228" i="6"/>
  <c r="C228" i="6"/>
  <c r="D228" i="6"/>
  <c r="E228" i="6"/>
  <c r="B280" i="6"/>
  <c r="C280" i="6"/>
  <c r="D280" i="6"/>
  <c r="E280" i="6"/>
  <c r="B168" i="6"/>
  <c r="C168" i="6"/>
  <c r="D168" i="6"/>
  <c r="E168" i="6"/>
  <c r="B17" i="6"/>
  <c r="C17" i="6"/>
  <c r="D17" i="6"/>
  <c r="E17" i="6"/>
  <c r="B21" i="6"/>
  <c r="C21" i="6"/>
  <c r="D21" i="6"/>
  <c r="E21" i="6"/>
  <c r="B38" i="6"/>
  <c r="C38" i="6"/>
  <c r="D38" i="6"/>
  <c r="E38" i="6"/>
  <c r="B161" i="6"/>
  <c r="C161" i="6"/>
  <c r="D161" i="6"/>
  <c r="E161" i="6"/>
  <c r="B111" i="6"/>
  <c r="C111" i="6"/>
  <c r="D111" i="6"/>
  <c r="E111" i="6"/>
  <c r="B42" i="6"/>
  <c r="C42" i="6"/>
  <c r="D42" i="6"/>
  <c r="E42" i="6"/>
  <c r="B50" i="6"/>
  <c r="C50" i="6"/>
  <c r="D50" i="6"/>
  <c r="E50" i="6"/>
  <c r="B135" i="6"/>
  <c r="C135" i="6"/>
  <c r="D135" i="6"/>
  <c r="E135" i="6"/>
  <c r="B136" i="6"/>
  <c r="C136" i="6"/>
  <c r="D136" i="6"/>
  <c r="E136" i="6"/>
  <c r="B137" i="6"/>
  <c r="C137" i="6"/>
  <c r="D137" i="6"/>
  <c r="E137" i="6"/>
  <c r="B292" i="6"/>
  <c r="C292" i="6"/>
  <c r="D292" i="6"/>
  <c r="E292" i="6"/>
  <c r="B169" i="6"/>
  <c r="C169" i="6"/>
  <c r="D169" i="6"/>
  <c r="E169" i="6"/>
  <c r="B49" i="6"/>
  <c r="C49" i="6"/>
  <c r="D49" i="6"/>
  <c r="E49" i="6"/>
  <c r="B14" i="6"/>
  <c r="C14" i="6"/>
  <c r="D14" i="6"/>
  <c r="E14" i="6"/>
  <c r="B54" i="6"/>
  <c r="C54" i="6"/>
  <c r="D54" i="6"/>
  <c r="E54" i="6"/>
  <c r="B47" i="6"/>
  <c r="C47" i="6"/>
  <c r="D47" i="6"/>
  <c r="E47" i="6"/>
  <c r="B282" i="6"/>
  <c r="C282" i="6"/>
  <c r="D282" i="6"/>
  <c r="E282" i="6"/>
  <c r="B189" i="6"/>
  <c r="C189" i="6"/>
  <c r="D189" i="6"/>
  <c r="E189" i="6"/>
  <c r="B186" i="6"/>
  <c r="C186" i="6"/>
  <c r="D186" i="6"/>
  <c r="E186" i="6"/>
  <c r="B203" i="6"/>
  <c r="C203" i="6"/>
  <c r="D203" i="6"/>
  <c r="E203" i="6"/>
  <c r="B8" i="6"/>
  <c r="C8" i="6"/>
  <c r="D8" i="6"/>
  <c r="E8" i="6"/>
  <c r="B74" i="6"/>
  <c r="C74" i="6"/>
  <c r="D74" i="6"/>
  <c r="E74" i="6"/>
  <c r="B174" i="6"/>
  <c r="C174" i="6"/>
  <c r="D174" i="6"/>
  <c r="E174" i="6"/>
  <c r="B266" i="6"/>
  <c r="C266" i="6"/>
  <c r="D266" i="6"/>
  <c r="E266" i="6"/>
  <c r="B121" i="6"/>
  <c r="C121" i="6"/>
  <c r="D121" i="6"/>
  <c r="E121" i="6"/>
  <c r="B45" i="6"/>
  <c r="C45" i="6"/>
  <c r="D45" i="6"/>
  <c r="E45" i="6"/>
  <c r="B143" i="6"/>
  <c r="C143" i="6"/>
  <c r="D143" i="6"/>
  <c r="E143" i="6"/>
  <c r="B204" i="6"/>
  <c r="C204" i="6"/>
  <c r="D204" i="6"/>
  <c r="E204" i="6"/>
  <c r="B13" i="6"/>
  <c r="C13" i="6"/>
  <c r="D13" i="6"/>
  <c r="E13" i="6"/>
  <c r="B27" i="6"/>
  <c r="C27" i="6"/>
  <c r="D27" i="6"/>
  <c r="E27" i="6"/>
  <c r="B326" i="6"/>
  <c r="C326" i="6"/>
  <c r="D326" i="6"/>
  <c r="E326" i="6"/>
  <c r="B97" i="6"/>
  <c r="C97" i="6"/>
  <c r="D97" i="6"/>
  <c r="E97" i="6"/>
  <c r="B59" i="6"/>
  <c r="C59" i="6"/>
  <c r="D59" i="6"/>
  <c r="E59" i="6"/>
  <c r="B65" i="6"/>
  <c r="C65" i="6"/>
  <c r="D65" i="6"/>
  <c r="E65" i="6"/>
  <c r="B63" i="6"/>
  <c r="C63" i="6"/>
  <c r="D63" i="6"/>
  <c r="E63" i="6"/>
  <c r="B37" i="6"/>
  <c r="C37" i="6"/>
  <c r="D37" i="6"/>
  <c r="E37" i="6"/>
  <c r="B18" i="6"/>
  <c r="C18" i="6"/>
  <c r="D18" i="6"/>
  <c r="E18" i="6"/>
  <c r="B73" i="6"/>
  <c r="C73" i="6"/>
  <c r="D73" i="6"/>
  <c r="E73" i="6"/>
  <c r="B67" i="6"/>
  <c r="C67" i="6"/>
  <c r="D67" i="6"/>
  <c r="E67" i="6"/>
  <c r="B9" i="6"/>
  <c r="C9" i="6"/>
  <c r="D9" i="6"/>
  <c r="E9" i="6"/>
  <c r="B57" i="6"/>
  <c r="C57" i="6"/>
  <c r="D57" i="6"/>
  <c r="E57" i="6"/>
  <c r="B75" i="6"/>
  <c r="C75" i="6"/>
  <c r="D75" i="6"/>
  <c r="E75" i="6"/>
  <c r="B23" i="6"/>
  <c r="C23" i="6"/>
  <c r="D23" i="6"/>
  <c r="E23" i="6"/>
  <c r="B19" i="6"/>
  <c r="C19" i="6"/>
  <c r="D19" i="6"/>
  <c r="E19" i="6"/>
  <c r="B29" i="6"/>
  <c r="C29" i="6"/>
  <c r="D29" i="6"/>
  <c r="E29" i="6"/>
  <c r="B20" i="6"/>
  <c r="C20" i="6"/>
  <c r="D20" i="6"/>
  <c r="E20" i="6"/>
  <c r="B25" i="6"/>
  <c r="C25" i="6"/>
  <c r="D25" i="6"/>
  <c r="E25" i="6"/>
  <c r="B92" i="6"/>
  <c r="C92" i="6"/>
  <c r="D92" i="6"/>
  <c r="E92" i="6"/>
  <c r="B145" i="6"/>
  <c r="C145" i="6"/>
  <c r="D145" i="6"/>
  <c r="E145" i="6"/>
  <c r="B445" i="6"/>
  <c r="C445" i="6"/>
  <c r="D445" i="6"/>
  <c r="E445" i="6"/>
  <c r="B311" i="6"/>
  <c r="C311" i="6"/>
  <c r="D311" i="6"/>
  <c r="E311" i="6"/>
  <c r="B10" i="6"/>
  <c r="C10" i="6"/>
  <c r="D10" i="6"/>
  <c r="E10" i="6"/>
  <c r="B160" i="6"/>
  <c r="C160" i="6"/>
  <c r="D160" i="6"/>
  <c r="E160" i="6"/>
  <c r="B255" i="6"/>
  <c r="C255" i="6"/>
  <c r="D255" i="6"/>
  <c r="E255" i="6"/>
  <c r="B330" i="6"/>
  <c r="C330" i="6"/>
  <c r="D330" i="6"/>
  <c r="E330" i="6"/>
  <c r="B90" i="6"/>
  <c r="C90" i="6"/>
  <c r="D90" i="6"/>
  <c r="E90" i="6"/>
  <c r="B405" i="6"/>
  <c r="C405" i="6"/>
  <c r="D405" i="6"/>
  <c r="E405" i="6"/>
  <c r="B107" i="6"/>
  <c r="C107" i="6"/>
  <c r="D107" i="6"/>
  <c r="E107" i="6"/>
  <c r="B265" i="6"/>
  <c r="C265" i="6"/>
  <c r="D265" i="6"/>
  <c r="E265" i="6"/>
  <c r="B102" i="6"/>
  <c r="C102" i="6"/>
  <c r="D102" i="6"/>
  <c r="E102" i="6"/>
  <c r="B131" i="6"/>
  <c r="C131" i="6"/>
  <c r="D131" i="6"/>
  <c r="E131" i="6"/>
  <c r="B224" i="6"/>
  <c r="C224" i="6"/>
  <c r="D224" i="6"/>
  <c r="E224" i="6"/>
  <c r="B197" i="6"/>
  <c r="C197" i="6"/>
  <c r="D197" i="6"/>
  <c r="E197" i="6"/>
  <c r="B431" i="6"/>
  <c r="C431" i="6"/>
  <c r="D431" i="6"/>
  <c r="E431" i="6"/>
  <c r="B235" i="6"/>
  <c r="C235" i="6"/>
  <c r="D235" i="6"/>
  <c r="E235" i="6"/>
  <c r="B444" i="6"/>
  <c r="C444" i="6"/>
  <c r="D444" i="6"/>
  <c r="E444" i="6"/>
  <c r="B192" i="6"/>
  <c r="C192" i="6"/>
  <c r="D192" i="6"/>
  <c r="E192" i="6"/>
  <c r="B296" i="6"/>
  <c r="C296" i="6"/>
  <c r="D296" i="6"/>
  <c r="E296" i="6"/>
  <c r="B441" i="6"/>
  <c r="C441" i="6"/>
  <c r="D441" i="6"/>
  <c r="E441" i="6"/>
  <c r="B428" i="6"/>
  <c r="C428" i="6"/>
  <c r="D428" i="6"/>
  <c r="E428" i="6"/>
  <c r="B443" i="6"/>
  <c r="C443" i="6"/>
  <c r="D443" i="6"/>
  <c r="E443" i="6"/>
  <c r="B386" i="6"/>
  <c r="C386" i="6"/>
  <c r="D386" i="6"/>
  <c r="E386" i="6"/>
  <c r="B348" i="6"/>
  <c r="C348" i="6"/>
  <c r="D348" i="6"/>
  <c r="E348" i="6"/>
  <c r="B438" i="6"/>
  <c r="C438" i="6"/>
  <c r="D438" i="6"/>
  <c r="E438" i="6"/>
  <c r="B360" i="6"/>
  <c r="C360" i="6"/>
  <c r="D360" i="6"/>
  <c r="E360" i="6"/>
  <c r="B46" i="6"/>
  <c r="C46" i="6"/>
  <c r="D46" i="6"/>
  <c r="E46" i="6"/>
  <c r="B132" i="6"/>
  <c r="C132" i="6"/>
  <c r="D132" i="6"/>
  <c r="E132" i="6"/>
  <c r="B196" i="6"/>
  <c r="C196" i="6"/>
  <c r="D196" i="6"/>
  <c r="E196" i="6"/>
  <c r="B206" i="6"/>
  <c r="C206" i="6"/>
  <c r="D206" i="6"/>
  <c r="E206" i="6"/>
  <c r="B207" i="6"/>
  <c r="C207" i="6"/>
  <c r="D207" i="6"/>
  <c r="E207" i="6"/>
  <c r="B31" i="6"/>
  <c r="C31" i="6"/>
  <c r="D31" i="6"/>
  <c r="E31" i="6"/>
  <c r="B80" i="6"/>
  <c r="C80" i="6"/>
  <c r="D80" i="6"/>
  <c r="E80" i="6"/>
  <c r="B250" i="6"/>
  <c r="C250" i="6"/>
  <c r="D250" i="6"/>
  <c r="E250" i="6"/>
  <c r="B26" i="6"/>
  <c r="C26" i="6"/>
  <c r="D26" i="6"/>
  <c r="E26" i="6"/>
  <c r="B55" i="6"/>
  <c r="C55" i="6"/>
  <c r="D55" i="6"/>
  <c r="E55" i="6"/>
  <c r="B16" i="6"/>
  <c r="C16" i="6"/>
  <c r="D16" i="6"/>
  <c r="E16" i="6"/>
  <c r="B64" i="6"/>
  <c r="C64" i="6"/>
  <c r="D64" i="6"/>
  <c r="E64" i="6"/>
  <c r="B208" i="6"/>
  <c r="C208" i="6"/>
  <c r="D208" i="6"/>
  <c r="E208" i="6"/>
  <c r="B85" i="6"/>
  <c r="C85" i="6"/>
  <c r="D85" i="6"/>
  <c r="E85" i="6"/>
  <c r="B154" i="6"/>
  <c r="C154" i="6"/>
  <c r="D154" i="6"/>
  <c r="E154" i="6"/>
  <c r="B94" i="6"/>
  <c r="C94" i="6"/>
  <c r="D94" i="6"/>
  <c r="E94" i="6"/>
  <c r="B155" i="6"/>
  <c r="C155" i="6"/>
  <c r="D155" i="6"/>
  <c r="E155" i="6"/>
  <c r="B163" i="6"/>
  <c r="C163" i="6"/>
  <c r="D163" i="6"/>
  <c r="E163" i="6"/>
  <c r="B78" i="6"/>
  <c r="C78" i="6"/>
  <c r="D78" i="6"/>
  <c r="E78" i="6"/>
  <c r="B175" i="6"/>
  <c r="C175" i="6"/>
  <c r="D175" i="6"/>
  <c r="E175" i="6"/>
  <c r="B76" i="6"/>
  <c r="C76" i="6"/>
  <c r="D76" i="6"/>
  <c r="E76" i="6"/>
  <c r="B30" i="6"/>
  <c r="C30" i="6"/>
  <c r="D30" i="6"/>
  <c r="E30" i="6"/>
  <c r="B217" i="6"/>
  <c r="C217" i="6"/>
  <c r="D217" i="6"/>
  <c r="E217" i="6"/>
  <c r="B312" i="6"/>
  <c r="C312" i="6"/>
  <c r="D312" i="6"/>
  <c r="E312" i="6"/>
  <c r="B388" i="6"/>
  <c r="C388" i="6"/>
  <c r="D388" i="6"/>
  <c r="E388" i="6"/>
  <c r="B298" i="6"/>
  <c r="C298" i="6"/>
  <c r="D298" i="6"/>
  <c r="E298" i="6"/>
  <c r="B374" i="6"/>
  <c r="C374" i="6"/>
  <c r="D374" i="6"/>
  <c r="E374" i="6"/>
  <c r="B407" i="6"/>
  <c r="C407" i="6"/>
  <c r="D407" i="6"/>
  <c r="E407" i="6"/>
  <c r="B268" i="6"/>
  <c r="C268" i="6"/>
  <c r="D268" i="6"/>
  <c r="E268" i="6"/>
  <c r="B349" i="6"/>
  <c r="C349" i="6"/>
  <c r="D349" i="6"/>
  <c r="E349" i="6"/>
  <c r="B236" i="6"/>
  <c r="C236" i="6"/>
  <c r="D236" i="6"/>
  <c r="E236" i="6"/>
  <c r="B362" i="6"/>
  <c r="C362" i="6"/>
  <c r="D362" i="6"/>
  <c r="E362" i="6"/>
  <c r="B218" i="6"/>
  <c r="C218" i="6"/>
  <c r="D218" i="6"/>
  <c r="E218" i="6"/>
  <c r="B313" i="6"/>
  <c r="C313" i="6"/>
  <c r="D313" i="6"/>
  <c r="E313" i="6"/>
  <c r="B389" i="6"/>
  <c r="C389" i="6"/>
  <c r="D389" i="6"/>
  <c r="E389" i="6"/>
  <c r="B299" i="6"/>
  <c r="C299" i="6"/>
  <c r="D299" i="6"/>
  <c r="E299" i="6"/>
  <c r="B375" i="6"/>
  <c r="C375" i="6"/>
  <c r="D375" i="6"/>
  <c r="E375" i="6"/>
  <c r="B408" i="6"/>
  <c r="C408" i="6"/>
  <c r="D408" i="6"/>
  <c r="E408" i="6"/>
  <c r="B269" i="6"/>
  <c r="C269" i="6"/>
  <c r="D269" i="6"/>
  <c r="E269" i="6"/>
  <c r="B383" i="6"/>
  <c r="C383" i="6"/>
  <c r="D383" i="6"/>
  <c r="E383" i="6"/>
  <c r="B237" i="6"/>
  <c r="C237" i="6"/>
  <c r="D237" i="6"/>
  <c r="E237" i="6"/>
  <c r="B331" i="6"/>
  <c r="C331" i="6"/>
  <c r="D331" i="6"/>
  <c r="E331" i="6"/>
  <c r="B176" i="6"/>
  <c r="C176" i="6"/>
  <c r="D176" i="6"/>
  <c r="E176" i="6"/>
  <c r="B248" i="6"/>
  <c r="C248" i="6"/>
  <c r="D248" i="6"/>
  <c r="E248" i="6"/>
  <c r="B390" i="6"/>
  <c r="C390" i="6"/>
  <c r="D390" i="6"/>
  <c r="E390" i="6"/>
  <c r="B300" i="6"/>
  <c r="C300" i="6"/>
  <c r="D300" i="6"/>
  <c r="E300" i="6"/>
  <c r="B332" i="6"/>
  <c r="C332" i="6"/>
  <c r="D332" i="6"/>
  <c r="E332" i="6"/>
  <c r="B352" i="6"/>
  <c r="C352" i="6"/>
  <c r="D352" i="6"/>
  <c r="E352" i="6"/>
  <c r="B210" i="6"/>
  <c r="C210" i="6"/>
  <c r="D210" i="6"/>
  <c r="E210" i="6"/>
  <c r="B323" i="6"/>
  <c r="C323" i="6"/>
  <c r="D323" i="6"/>
  <c r="E323" i="6"/>
  <c r="B165" i="6"/>
  <c r="C165" i="6"/>
  <c r="D165" i="6"/>
  <c r="E165" i="6"/>
  <c r="B328" i="6"/>
  <c r="C328" i="6"/>
  <c r="D328" i="6"/>
  <c r="E328" i="6"/>
  <c r="B173" i="6"/>
  <c r="C173" i="6"/>
  <c r="D173" i="6"/>
  <c r="E173" i="6"/>
  <c r="B177" i="6"/>
  <c r="C177" i="6"/>
  <c r="D177" i="6"/>
  <c r="E177" i="6"/>
  <c r="B249" i="6"/>
  <c r="C249" i="6"/>
  <c r="D249" i="6"/>
  <c r="E249" i="6"/>
  <c r="B391" i="6"/>
  <c r="C391" i="6"/>
  <c r="D391" i="6"/>
  <c r="E391" i="6"/>
  <c r="B301" i="6"/>
  <c r="C301" i="6"/>
  <c r="D301" i="6"/>
  <c r="E301" i="6"/>
  <c r="B333" i="6"/>
  <c r="C333" i="6"/>
  <c r="D333" i="6"/>
  <c r="E333" i="6"/>
  <c r="B353" i="6"/>
  <c r="C353" i="6"/>
  <c r="D353" i="6"/>
  <c r="E353" i="6"/>
  <c r="B211" i="6"/>
  <c r="C211" i="6"/>
  <c r="D211" i="6"/>
  <c r="E211" i="6"/>
  <c r="B322" i="6"/>
  <c r="C322" i="6"/>
  <c r="D322" i="6"/>
  <c r="E322" i="6"/>
  <c r="B153" i="6"/>
  <c r="C153" i="6"/>
  <c r="D153" i="6"/>
  <c r="E153" i="6"/>
  <c r="B363" i="6"/>
  <c r="C363" i="6"/>
  <c r="D363" i="6"/>
  <c r="E363" i="6"/>
  <c r="B219" i="6"/>
  <c r="C219" i="6"/>
  <c r="D219" i="6"/>
  <c r="E219" i="6"/>
  <c r="B286" i="6"/>
  <c r="C286" i="6"/>
  <c r="D286" i="6"/>
  <c r="E286" i="6"/>
  <c r="B392" i="6"/>
  <c r="C392" i="6"/>
  <c r="D392" i="6"/>
  <c r="E392" i="6"/>
  <c r="B302" i="6"/>
  <c r="C302" i="6"/>
  <c r="D302" i="6"/>
  <c r="E302" i="6"/>
  <c r="B376" i="6"/>
  <c r="C376" i="6"/>
  <c r="D376" i="6"/>
  <c r="E376" i="6"/>
  <c r="B409" i="6"/>
  <c r="C409" i="6"/>
  <c r="D409" i="6"/>
  <c r="E409" i="6"/>
  <c r="B270" i="6"/>
  <c r="C270" i="6"/>
  <c r="D270" i="6"/>
  <c r="E270" i="6"/>
  <c r="B358" i="6"/>
  <c r="C358" i="6"/>
  <c r="D358" i="6"/>
  <c r="E358" i="6"/>
  <c r="B256" i="6"/>
  <c r="C256" i="6"/>
  <c r="D256" i="6"/>
  <c r="E256" i="6"/>
  <c r="B364" i="6"/>
  <c r="C364" i="6"/>
  <c r="D364" i="6"/>
  <c r="E364" i="6"/>
  <c r="B178" i="6"/>
  <c r="C178" i="6"/>
  <c r="D178" i="6"/>
  <c r="E178" i="6"/>
  <c r="B337" i="6"/>
  <c r="C337" i="6"/>
  <c r="D337" i="6"/>
  <c r="E337" i="6"/>
  <c r="B440" i="6"/>
  <c r="C440" i="6"/>
  <c r="D440" i="6"/>
  <c r="E440" i="6"/>
  <c r="B387" i="6"/>
  <c r="C387" i="6"/>
  <c r="D387" i="6"/>
  <c r="E387" i="6"/>
  <c r="B334" i="6"/>
  <c r="C334" i="6"/>
  <c r="D334" i="6"/>
  <c r="E334" i="6"/>
  <c r="B354" i="6"/>
  <c r="C354" i="6"/>
  <c r="D354" i="6"/>
  <c r="E354" i="6"/>
  <c r="B212" i="6"/>
  <c r="C212" i="6"/>
  <c r="D212" i="6"/>
  <c r="E212" i="6"/>
  <c r="B430" i="6"/>
  <c r="C430" i="6"/>
  <c r="D430" i="6"/>
  <c r="E430" i="6"/>
  <c r="B423" i="6"/>
  <c r="C423" i="6"/>
  <c r="D423" i="6"/>
  <c r="E423" i="6"/>
  <c r="B426" i="6"/>
  <c r="C426" i="6"/>
  <c r="D426" i="6"/>
  <c r="E426" i="6"/>
  <c r="B179" i="6"/>
  <c r="C179" i="6"/>
  <c r="D179" i="6"/>
  <c r="E179" i="6"/>
  <c r="B393" i="6"/>
  <c r="C393" i="6"/>
  <c r="D393" i="6"/>
  <c r="E393" i="6"/>
  <c r="B303" i="6"/>
  <c r="C303" i="6"/>
  <c r="D303" i="6"/>
  <c r="E303" i="6"/>
  <c r="B335" i="6"/>
  <c r="C335" i="6"/>
  <c r="D335" i="6"/>
  <c r="E335" i="6"/>
  <c r="B355" i="6"/>
  <c r="C355" i="6"/>
  <c r="D355" i="6"/>
  <c r="E355" i="6"/>
  <c r="B213" i="6"/>
  <c r="C213" i="6"/>
  <c r="D213" i="6"/>
  <c r="E213" i="6"/>
  <c r="B425" i="6"/>
  <c r="C425" i="6"/>
  <c r="D425" i="6"/>
  <c r="E425" i="6"/>
  <c r="B429" i="6"/>
  <c r="C429" i="6"/>
  <c r="D429" i="6"/>
  <c r="E429" i="6"/>
  <c r="B427" i="6"/>
  <c r="C427" i="6"/>
  <c r="D427" i="6"/>
  <c r="E427" i="6"/>
  <c r="B180" i="6"/>
  <c r="C180" i="6"/>
  <c r="D180" i="6"/>
  <c r="E180" i="6"/>
  <c r="B127" i="6"/>
  <c r="C127" i="6"/>
  <c r="D127" i="6"/>
  <c r="E127" i="6"/>
  <c r="B402" i="6"/>
  <c r="C402" i="6"/>
  <c r="D402" i="6"/>
  <c r="E402" i="6"/>
  <c r="B318" i="6"/>
  <c r="C318" i="6"/>
  <c r="D318" i="6"/>
  <c r="E318" i="6"/>
  <c r="B262" i="6"/>
  <c r="C262" i="6"/>
  <c r="D262" i="6"/>
  <c r="E262" i="6"/>
  <c r="B231" i="6"/>
  <c r="C231" i="6"/>
  <c r="D231" i="6"/>
  <c r="E231" i="6"/>
  <c r="B112" i="6"/>
  <c r="C112" i="6"/>
  <c r="D112" i="6"/>
  <c r="E112" i="6"/>
  <c r="B141" i="6"/>
  <c r="C141" i="6"/>
  <c r="D141" i="6"/>
  <c r="E141" i="6"/>
  <c r="B238" i="6"/>
  <c r="C238" i="6"/>
  <c r="D238" i="6"/>
  <c r="E238" i="6"/>
  <c r="B365" i="6"/>
  <c r="C365" i="6"/>
  <c r="D365" i="6"/>
  <c r="E365" i="6"/>
  <c r="B220" i="6"/>
  <c r="C220" i="6"/>
  <c r="D220" i="6"/>
  <c r="E220" i="6"/>
  <c r="B287" i="6"/>
  <c r="C287" i="6"/>
  <c r="D287" i="6"/>
  <c r="E287" i="6"/>
  <c r="B394" i="6"/>
  <c r="C394" i="6"/>
  <c r="D394" i="6"/>
  <c r="E394" i="6"/>
  <c r="B304" i="6"/>
  <c r="C304" i="6"/>
  <c r="D304" i="6"/>
  <c r="E304" i="6"/>
  <c r="B377" i="6"/>
  <c r="C377" i="6"/>
  <c r="D377" i="6"/>
  <c r="E377" i="6"/>
  <c r="B410" i="6"/>
  <c r="C410" i="6"/>
  <c r="D410" i="6"/>
  <c r="E410" i="6"/>
  <c r="B271" i="6"/>
  <c r="C271" i="6"/>
  <c r="D271" i="6"/>
  <c r="E271" i="6"/>
  <c r="B359" i="6"/>
  <c r="C359" i="6"/>
  <c r="D359" i="6"/>
  <c r="E359" i="6"/>
  <c r="B257" i="6"/>
  <c r="C257" i="6"/>
  <c r="D257" i="6"/>
  <c r="E257" i="6"/>
  <c r="B366" i="6"/>
  <c r="C366" i="6"/>
  <c r="D366" i="6"/>
  <c r="E366" i="6"/>
  <c r="B181" i="6"/>
  <c r="C181" i="6"/>
  <c r="D181" i="6"/>
  <c r="E181" i="6"/>
  <c r="B230" i="6"/>
  <c r="C230" i="6"/>
  <c r="D230" i="6"/>
  <c r="E230" i="6"/>
  <c r="B395" i="6"/>
  <c r="C395" i="6"/>
  <c r="D395" i="6"/>
  <c r="E395" i="6"/>
  <c r="B305" i="6"/>
  <c r="C305" i="6"/>
  <c r="D305" i="6"/>
  <c r="E305" i="6"/>
  <c r="B336" i="6"/>
  <c r="C336" i="6"/>
  <c r="D336" i="6"/>
  <c r="E336" i="6"/>
  <c r="B356" i="6"/>
  <c r="C356" i="6"/>
  <c r="D356" i="6"/>
  <c r="E356" i="6"/>
  <c r="B214" i="6"/>
  <c r="C214" i="6"/>
  <c r="D214" i="6"/>
  <c r="E214" i="6"/>
  <c r="B297" i="6"/>
  <c r="C297" i="6"/>
  <c r="D297" i="6"/>
  <c r="E297" i="6"/>
  <c r="B404" i="6"/>
  <c r="C404" i="6"/>
  <c r="D404" i="6"/>
  <c r="E404" i="6"/>
  <c r="B367" i="6"/>
  <c r="C367" i="6"/>
  <c r="D367" i="6"/>
  <c r="E367" i="6"/>
  <c r="B221" i="6"/>
  <c r="C221" i="6"/>
  <c r="D221" i="6"/>
  <c r="E221" i="6"/>
  <c r="B258" i="6"/>
  <c r="C258" i="6"/>
  <c r="D258" i="6"/>
  <c r="E258" i="6"/>
  <c r="B396" i="6"/>
  <c r="C396" i="6"/>
  <c r="D396" i="6"/>
  <c r="E396" i="6"/>
  <c r="B306" i="6"/>
  <c r="C306" i="6"/>
  <c r="D306" i="6"/>
  <c r="E306" i="6"/>
  <c r="B378" i="6"/>
  <c r="C378" i="6"/>
  <c r="D378" i="6"/>
  <c r="E378" i="6"/>
  <c r="B411" i="6"/>
  <c r="C411" i="6"/>
  <c r="D411" i="6"/>
  <c r="E411" i="6"/>
  <c r="B272" i="6"/>
  <c r="C272" i="6"/>
  <c r="D272" i="6"/>
  <c r="E272" i="6"/>
  <c r="B281" i="6"/>
  <c r="C281" i="6"/>
  <c r="D281" i="6"/>
  <c r="E281" i="6"/>
  <c r="B225" i="6"/>
  <c r="C225" i="6"/>
  <c r="D225" i="6"/>
  <c r="E225" i="6"/>
  <c r="B368" i="6"/>
  <c r="C368" i="6"/>
  <c r="D368" i="6"/>
  <c r="E368" i="6"/>
  <c r="B182" i="6"/>
  <c r="C182" i="6"/>
  <c r="D182" i="6"/>
  <c r="E182" i="6"/>
  <c r="B247" i="6"/>
  <c r="C247" i="6"/>
  <c r="D247" i="6"/>
  <c r="E247" i="6"/>
  <c r="B397" i="6"/>
  <c r="C397" i="6"/>
  <c r="D397" i="6"/>
  <c r="E397" i="6"/>
  <c r="B307" i="6"/>
  <c r="C307" i="6"/>
  <c r="D307" i="6"/>
  <c r="E307" i="6"/>
  <c r="B379" i="6"/>
  <c r="C379" i="6"/>
  <c r="D379" i="6"/>
  <c r="E379" i="6"/>
  <c r="B412" i="6"/>
  <c r="C412" i="6"/>
  <c r="D412" i="6"/>
  <c r="E412" i="6"/>
  <c r="B273" i="6"/>
  <c r="C273" i="6"/>
  <c r="D273" i="6"/>
  <c r="E273" i="6"/>
  <c r="B351" i="6"/>
  <c r="C351" i="6"/>
  <c r="D351" i="6"/>
  <c r="E351" i="6"/>
  <c r="B239" i="6"/>
  <c r="C239" i="6"/>
  <c r="D239" i="6"/>
  <c r="E239" i="6"/>
  <c r="B369" i="6"/>
  <c r="C369" i="6"/>
  <c r="D369" i="6"/>
  <c r="E369" i="6"/>
  <c r="B222" i="6"/>
  <c r="C222" i="6"/>
  <c r="D222" i="6"/>
  <c r="E222" i="6"/>
  <c r="B283" i="6"/>
  <c r="C283" i="6"/>
  <c r="D283" i="6"/>
  <c r="E283" i="6"/>
  <c r="B398" i="6"/>
  <c r="C398" i="6"/>
  <c r="D398" i="6"/>
  <c r="E398" i="6"/>
  <c r="B308" i="6"/>
  <c r="C308" i="6"/>
  <c r="D308" i="6"/>
  <c r="E308" i="6"/>
  <c r="B380" i="6"/>
  <c r="C380" i="6"/>
  <c r="D380" i="6"/>
  <c r="E380" i="6"/>
  <c r="B413" i="6"/>
  <c r="C413" i="6"/>
  <c r="D413" i="6"/>
  <c r="E413" i="6"/>
  <c r="B274" i="6"/>
  <c r="C274" i="6"/>
  <c r="D274" i="6"/>
  <c r="E274" i="6"/>
  <c r="B345" i="6"/>
  <c r="C345" i="6"/>
  <c r="D345" i="6"/>
  <c r="E345" i="6"/>
  <c r="B240" i="6"/>
  <c r="C240" i="6"/>
  <c r="D240" i="6"/>
  <c r="E240" i="6"/>
  <c r="B370" i="6"/>
  <c r="C370" i="6"/>
  <c r="D370" i="6"/>
  <c r="E370" i="6"/>
  <c r="B183" i="6"/>
  <c r="C183" i="6"/>
  <c r="D183" i="6"/>
  <c r="E183" i="6"/>
  <c r="B452" i="6"/>
  <c r="C452" i="6"/>
  <c r="D452" i="6"/>
  <c r="E452" i="6"/>
  <c r="B399" i="6"/>
  <c r="C399" i="6"/>
  <c r="D399" i="6"/>
  <c r="E399" i="6"/>
  <c r="B309" i="6"/>
  <c r="C309" i="6"/>
  <c r="D309" i="6"/>
  <c r="E309" i="6"/>
  <c r="B263" i="6"/>
  <c r="C263" i="6"/>
  <c r="D263" i="6"/>
  <c r="E263" i="6"/>
  <c r="B357" i="6"/>
  <c r="C357" i="6"/>
  <c r="D357" i="6"/>
  <c r="E357" i="6"/>
  <c r="B215" i="6"/>
  <c r="C215" i="6"/>
  <c r="D215" i="6"/>
  <c r="E215" i="6"/>
  <c r="B200" i="6"/>
  <c r="C200" i="6"/>
  <c r="D200" i="6"/>
  <c r="E200" i="6"/>
  <c r="B167" i="6"/>
  <c r="C167" i="6"/>
  <c r="D167" i="6"/>
  <c r="E167" i="6"/>
  <c r="B371" i="6"/>
  <c r="C371" i="6"/>
  <c r="D371" i="6"/>
  <c r="E371" i="6"/>
  <c r="B223" i="6"/>
  <c r="C223" i="6"/>
  <c r="D223" i="6"/>
  <c r="E223" i="6"/>
  <c r="B314" i="6"/>
  <c r="C314" i="6"/>
  <c r="D314" i="6"/>
  <c r="E314" i="6"/>
  <c r="B400" i="6"/>
  <c r="C400" i="6"/>
  <c r="D400" i="6"/>
  <c r="E400" i="6"/>
  <c r="B310" i="6"/>
  <c r="C310" i="6"/>
  <c r="D310" i="6"/>
  <c r="E310" i="6"/>
  <c r="B381" i="6"/>
  <c r="C381" i="6"/>
  <c r="D381" i="6"/>
  <c r="E381" i="6"/>
  <c r="B414" i="6"/>
  <c r="C414" i="6"/>
  <c r="D414" i="6"/>
  <c r="E414" i="6"/>
  <c r="B275" i="6"/>
  <c r="C275" i="6"/>
  <c r="D275" i="6"/>
  <c r="E275" i="6"/>
  <c r="B346" i="6"/>
  <c r="C346" i="6"/>
  <c r="D346" i="6"/>
  <c r="E346" i="6"/>
  <c r="B293" i="6"/>
  <c r="C293" i="6"/>
  <c r="D293" i="6"/>
  <c r="E293" i="6"/>
  <c r="B372" i="6"/>
  <c r="C372" i="6"/>
  <c r="D372" i="6"/>
  <c r="E372" i="6"/>
  <c r="B184" i="6"/>
  <c r="C184" i="6"/>
  <c r="D184" i="6"/>
  <c r="E184" i="6"/>
  <c r="B128" i="6"/>
  <c r="C128" i="6"/>
  <c r="D128" i="6"/>
  <c r="E128" i="6"/>
  <c r="B403" i="6"/>
  <c r="C403" i="6"/>
  <c r="D403" i="6"/>
  <c r="E403" i="6"/>
  <c r="B319" i="6"/>
  <c r="C319" i="6"/>
  <c r="D319" i="6"/>
  <c r="E319" i="6"/>
  <c r="B264" i="6"/>
  <c r="C264" i="6"/>
  <c r="D264" i="6"/>
  <c r="E264" i="6"/>
  <c r="B232" i="6"/>
  <c r="C232" i="6"/>
  <c r="D232" i="6"/>
  <c r="E232" i="6"/>
  <c r="B113" i="6"/>
  <c r="C113" i="6"/>
  <c r="D113" i="6"/>
  <c r="E113" i="6"/>
  <c r="B142" i="6"/>
  <c r="C142" i="6"/>
  <c r="D142" i="6"/>
  <c r="E142" i="6"/>
  <c r="B241" i="6"/>
  <c r="C241" i="6"/>
  <c r="D241" i="6"/>
  <c r="E241" i="6"/>
  <c r="B252" i="6"/>
  <c r="C252" i="6"/>
  <c r="D252" i="6"/>
  <c r="E252" i="6"/>
  <c r="B99" i="6"/>
  <c r="C99" i="6"/>
  <c r="D99" i="6"/>
  <c r="E99" i="6"/>
  <c r="B261" i="6"/>
  <c r="C261" i="6"/>
  <c r="D261" i="6"/>
  <c r="E261" i="6"/>
  <c r="B139" i="6"/>
  <c r="C139" i="6"/>
  <c r="D139" i="6"/>
  <c r="E139" i="6"/>
  <c r="B243" i="6"/>
  <c r="C243" i="6"/>
  <c r="D243" i="6"/>
  <c r="E243" i="6"/>
  <c r="B209" i="6"/>
  <c r="C209" i="6"/>
  <c r="D209" i="6"/>
  <c r="E209" i="6"/>
  <c r="B96" i="6"/>
  <c r="C96" i="6"/>
  <c r="D96" i="6"/>
  <c r="E96" i="6"/>
  <c r="B432" i="6"/>
  <c r="C432" i="6"/>
  <c r="D432" i="6"/>
  <c r="E432" i="6"/>
  <c r="B86" i="6"/>
  <c r="C86" i="6"/>
  <c r="D86" i="6"/>
  <c r="E86" i="6"/>
  <c r="B385" i="6"/>
  <c r="C385" i="6"/>
  <c r="D385" i="6"/>
  <c r="E385" i="6"/>
  <c r="B234" i="6"/>
  <c r="C234" i="6"/>
  <c r="D234" i="6"/>
  <c r="E234" i="6"/>
  <c r="B254" i="6"/>
  <c r="C254" i="6"/>
  <c r="D254" i="6"/>
  <c r="E254" i="6"/>
  <c r="B95" i="6"/>
  <c r="C95" i="6"/>
  <c r="D95" i="6"/>
  <c r="E95" i="6"/>
  <c r="B401" i="6"/>
  <c r="C401" i="6"/>
  <c r="D401" i="6"/>
  <c r="E401" i="6"/>
  <c r="B245" i="6"/>
  <c r="C245" i="6"/>
  <c r="D245" i="6"/>
  <c r="E245" i="6"/>
  <c r="B295" i="6"/>
  <c r="C295" i="6"/>
  <c r="D295" i="6"/>
  <c r="E295" i="6"/>
  <c r="B361" i="6"/>
  <c r="C361" i="6"/>
  <c r="D361" i="6"/>
  <c r="E361" i="6"/>
  <c r="B227" i="6"/>
  <c r="C227" i="6"/>
  <c r="D227" i="6"/>
  <c r="E227" i="6"/>
  <c r="B105" i="6"/>
  <c r="C105" i="6"/>
  <c r="D105" i="6"/>
  <c r="E105" i="6"/>
  <c r="B344" i="6"/>
  <c r="C344" i="6"/>
  <c r="D344" i="6"/>
  <c r="E344" i="6"/>
  <c r="B79" i="6"/>
  <c r="C79" i="6"/>
  <c r="D79" i="6"/>
  <c r="E79" i="6"/>
  <c r="B82" i="6"/>
  <c r="C82" i="6"/>
  <c r="D82" i="6"/>
  <c r="E82" i="6"/>
  <c r="B284" i="6"/>
  <c r="C284" i="6"/>
  <c r="D284" i="6"/>
  <c r="E284" i="6"/>
  <c r="B246" i="6"/>
  <c r="C246" i="6"/>
  <c r="D246" i="6"/>
  <c r="E246" i="6"/>
  <c r="B406" i="6"/>
  <c r="C406" i="6"/>
  <c r="D406" i="6"/>
  <c r="E406" i="6"/>
  <c r="B253" i="6"/>
  <c r="C253" i="6"/>
  <c r="D253" i="6"/>
  <c r="E253" i="6"/>
  <c r="B244" i="6"/>
  <c r="C244" i="6"/>
  <c r="D244" i="6"/>
  <c r="E244" i="6"/>
  <c r="B156" i="6"/>
  <c r="C156" i="6"/>
  <c r="D156" i="6"/>
  <c r="E156" i="6"/>
  <c r="B433" i="6"/>
  <c r="C433" i="6"/>
  <c r="D433" i="6"/>
  <c r="E433" i="6"/>
  <c r="B325" i="6"/>
  <c r="C325" i="6"/>
  <c r="D325" i="6"/>
  <c r="E325" i="6"/>
  <c r="B435" i="6"/>
  <c r="C435" i="6"/>
  <c r="D435" i="6"/>
  <c r="E435" i="6"/>
  <c r="B285" i="6"/>
  <c r="C285" i="6"/>
  <c r="D285" i="6"/>
  <c r="E285" i="6"/>
  <c r="B216" i="6"/>
  <c r="C216" i="6"/>
  <c r="D216" i="6"/>
  <c r="E216" i="6"/>
  <c r="B41" i="6"/>
  <c r="C41" i="6"/>
  <c r="D41" i="6"/>
  <c r="E41" i="6"/>
  <c r="B72" i="6"/>
  <c r="C72" i="6"/>
  <c r="D72" i="6"/>
  <c r="E72" i="6"/>
  <c r="B418" i="6"/>
  <c r="C418" i="6"/>
  <c r="D418" i="6"/>
  <c r="E418" i="6"/>
  <c r="B338" i="6"/>
  <c r="C338" i="6"/>
  <c r="D338" i="6"/>
  <c r="E338" i="6"/>
  <c r="B152" i="6"/>
  <c r="C152" i="6"/>
  <c r="D152" i="6"/>
  <c r="E152" i="6"/>
  <c r="B415" i="6"/>
  <c r="C415" i="6"/>
  <c r="D415" i="6"/>
  <c r="E415" i="6"/>
  <c r="E5" i="6"/>
  <c r="D5" i="6"/>
  <c r="C5" i="6"/>
  <c r="B5" i="6"/>
  <c r="G2" i="6" l="1"/>
  <c r="F2" i="6"/>
  <c r="C2" i="6"/>
  <c r="F231" i="6" l="1"/>
  <c r="F196" i="6"/>
  <c r="F206" i="6"/>
  <c r="F207" i="6"/>
  <c r="F31" i="6"/>
  <c r="F80" i="6"/>
  <c r="F250" i="6"/>
  <c r="F26" i="6"/>
  <c r="F55" i="6"/>
  <c r="F16" i="6"/>
  <c r="F64" i="6"/>
  <c r="F208" i="6"/>
  <c r="F85" i="6"/>
  <c r="F154" i="6"/>
  <c r="F94" i="6"/>
  <c r="F155" i="6"/>
  <c r="F163" i="6"/>
  <c r="F78" i="6"/>
  <c r="F175" i="6"/>
  <c r="F76" i="6"/>
  <c r="F30" i="6"/>
  <c r="F217" i="6"/>
  <c r="F312" i="6"/>
  <c r="F388" i="6"/>
  <c r="F298" i="6"/>
  <c r="F374" i="6"/>
  <c r="F407" i="6"/>
  <c r="F268" i="6"/>
  <c r="F349" i="6"/>
  <c r="F236" i="6"/>
  <c r="F362" i="6"/>
  <c r="F313" i="6"/>
  <c r="F389" i="6"/>
  <c r="F299" i="6"/>
  <c r="F375" i="6"/>
  <c r="F408" i="6"/>
  <c r="F269" i="6"/>
  <c r="F383" i="6"/>
  <c r="F237" i="6"/>
  <c r="F331" i="6"/>
  <c r="F248" i="6"/>
  <c r="F390" i="6"/>
  <c r="F300" i="6"/>
  <c r="F332" i="6"/>
  <c r="F352" i="6"/>
  <c r="F210" i="6"/>
  <c r="F323" i="6"/>
  <c r="F165" i="6"/>
  <c r="F328" i="6"/>
  <c r="F173" i="6"/>
  <c r="F249" i="6"/>
  <c r="F391" i="6"/>
  <c r="F301" i="6"/>
  <c r="F333" i="6"/>
  <c r="F353" i="6"/>
  <c r="F211" i="6"/>
  <c r="F322" i="6"/>
  <c r="F153" i="6"/>
  <c r="F363" i="6"/>
  <c r="F286" i="6"/>
  <c r="F392" i="6"/>
  <c r="F302" i="6"/>
  <c r="F376" i="6"/>
  <c r="F409" i="6"/>
  <c r="F270" i="6"/>
  <c r="F358" i="6"/>
  <c r="F256" i="6"/>
  <c r="F364" i="6"/>
  <c r="F337" i="6"/>
  <c r="F440" i="6"/>
  <c r="F387" i="6"/>
  <c r="F334" i="6"/>
  <c r="F354" i="6"/>
  <c r="F212" i="6"/>
  <c r="F430" i="6"/>
  <c r="F423" i="6"/>
  <c r="F426" i="6"/>
  <c r="F393" i="6"/>
  <c r="F303" i="6"/>
  <c r="F335" i="6"/>
  <c r="F355" i="6"/>
  <c r="F213" i="6"/>
  <c r="F425" i="6"/>
  <c r="F429" i="6"/>
  <c r="F427" i="6"/>
  <c r="F127" i="6"/>
  <c r="F402" i="6"/>
  <c r="F318" i="6"/>
  <c r="F262" i="6"/>
  <c r="F112" i="6"/>
  <c r="F141" i="6"/>
  <c r="F238" i="6"/>
  <c r="F365" i="6"/>
  <c r="F287" i="6"/>
  <c r="F394" i="6"/>
  <c r="F304" i="6"/>
  <c r="F377" i="6"/>
  <c r="F410" i="6"/>
  <c r="F271" i="6"/>
  <c r="F359" i="6"/>
  <c r="F257" i="6"/>
  <c r="F366" i="6"/>
  <c r="F230" i="6"/>
  <c r="F395" i="6"/>
  <c r="F305" i="6"/>
  <c r="F336" i="6"/>
  <c r="F356" i="6"/>
  <c r="F214" i="6"/>
  <c r="F297" i="6"/>
  <c r="F404" i="6"/>
  <c r="F367" i="6"/>
  <c r="F258" i="6"/>
  <c r="F396" i="6"/>
  <c r="F306" i="6"/>
  <c r="F378" i="6"/>
  <c r="F411" i="6"/>
  <c r="F272" i="6"/>
  <c r="F281" i="6"/>
  <c r="F225" i="6"/>
  <c r="F368" i="6"/>
  <c r="F247" i="6"/>
  <c r="F397" i="6"/>
  <c r="F307" i="6"/>
  <c r="F379" i="6"/>
  <c r="F412" i="6"/>
  <c r="F273" i="6"/>
  <c r="F351" i="6"/>
  <c r="F239" i="6"/>
  <c r="F369" i="6"/>
  <c r="F283" i="6"/>
  <c r="F398" i="6"/>
  <c r="F308" i="6"/>
  <c r="F380" i="6"/>
  <c r="F413" i="6"/>
  <c r="F274" i="6"/>
  <c r="F345" i="6"/>
  <c r="F240" i="6"/>
  <c r="F370" i="6"/>
  <c r="F452" i="6"/>
  <c r="F399" i="6"/>
  <c r="F309" i="6"/>
  <c r="F263" i="6"/>
  <c r="F357" i="6"/>
  <c r="F215" i="6"/>
  <c r="F200" i="6"/>
  <c r="F167" i="6"/>
  <c r="F371" i="6"/>
  <c r="F314" i="6"/>
  <c r="F400" i="6"/>
  <c r="F310" i="6"/>
  <c r="F381" i="6"/>
  <c r="F414" i="6"/>
  <c r="F275" i="6"/>
  <c r="F346" i="6"/>
  <c r="F293" i="6"/>
  <c r="F372" i="6"/>
  <c r="F128" i="6"/>
  <c r="F403" i="6"/>
  <c r="F319" i="6"/>
  <c r="F264" i="6"/>
  <c r="F232" i="6"/>
  <c r="F113" i="6"/>
  <c r="F142" i="6"/>
  <c r="F241" i="6"/>
  <c r="F252" i="6"/>
  <c r="F261" i="6"/>
  <c r="F139" i="6"/>
  <c r="F243" i="6"/>
  <c r="F209" i="6"/>
  <c r="F96" i="6"/>
  <c r="F432" i="6"/>
  <c r="F86" i="6"/>
  <c r="F234" i="6"/>
  <c r="F254" i="6"/>
  <c r="F95" i="6"/>
  <c r="F401" i="6"/>
  <c r="F245" i="6"/>
  <c r="F295" i="6"/>
  <c r="F361" i="6"/>
  <c r="F227" i="6"/>
  <c r="F105" i="6"/>
  <c r="F344" i="6"/>
  <c r="F79" i="6"/>
  <c r="F82" i="6"/>
  <c r="F284" i="6"/>
  <c r="F246" i="6"/>
  <c r="F406" i="6"/>
  <c r="F253" i="6"/>
  <c r="F244" i="6"/>
  <c r="F156" i="6"/>
  <c r="F433" i="6"/>
  <c r="F325" i="6"/>
  <c r="F435" i="6"/>
  <c r="F285" i="6"/>
  <c r="F216" i="6"/>
  <c r="F41" i="6"/>
  <c r="F72" i="6"/>
  <c r="F418" i="6"/>
  <c r="F338" i="6"/>
  <c r="F152" i="6"/>
  <c r="F415" i="6"/>
  <c r="F405" i="6"/>
  <c r="F107" i="6"/>
  <c r="F265" i="6"/>
  <c r="F102" i="6"/>
  <c r="F131" i="6"/>
  <c r="F224" i="6"/>
  <c r="F197" i="6"/>
  <c r="F431" i="6"/>
  <c r="F235" i="6"/>
  <c r="F444" i="6"/>
  <c r="F192" i="6"/>
  <c r="F296" i="6"/>
  <c r="F441" i="6"/>
  <c r="F428" i="6"/>
  <c r="F443" i="6"/>
  <c r="F386" i="6"/>
  <c r="F348" i="6"/>
  <c r="F438" i="6"/>
  <c r="F360" i="6"/>
  <c r="F132" i="6"/>
  <c r="F73" i="6"/>
  <c r="F9" i="6"/>
  <c r="F57" i="6"/>
  <c r="F75" i="6"/>
  <c r="F23" i="6"/>
  <c r="F19" i="6"/>
  <c r="F29" i="6"/>
  <c r="F20" i="6"/>
  <c r="F25" i="6"/>
  <c r="F92" i="6"/>
  <c r="F145" i="6"/>
  <c r="F445" i="6"/>
  <c r="F311" i="6"/>
  <c r="F10" i="6"/>
  <c r="F255" i="6"/>
  <c r="F330" i="6"/>
  <c r="F90" i="6"/>
  <c r="F189" i="6"/>
  <c r="F186" i="6"/>
  <c r="F8" i="6"/>
  <c r="F74" i="6"/>
  <c r="F174" i="6"/>
  <c r="F266" i="6"/>
  <c r="F121" i="6"/>
  <c r="F45" i="6"/>
  <c r="F143" i="6"/>
  <c r="F204" i="6"/>
  <c r="F13" i="6"/>
  <c r="F27" i="6"/>
  <c r="F326" i="6"/>
  <c r="F97" i="6"/>
  <c r="F59" i="6"/>
  <c r="F63" i="6"/>
  <c r="F37" i="6"/>
  <c r="F18" i="6"/>
  <c r="F17" i="6"/>
  <c r="F21" i="6"/>
  <c r="F38" i="6"/>
  <c r="F161" i="6"/>
  <c r="F111" i="6"/>
  <c r="F42" i="6"/>
  <c r="F50" i="6"/>
  <c r="F135" i="6"/>
  <c r="F136" i="6"/>
  <c r="F137" i="6"/>
  <c r="F292" i="6"/>
  <c r="F169" i="6"/>
  <c r="F49" i="6"/>
  <c r="F14" i="6"/>
  <c r="F54" i="6"/>
  <c r="F47" i="6"/>
  <c r="F282" i="6"/>
  <c r="F291" i="6"/>
  <c r="F12" i="6"/>
  <c r="F32" i="6"/>
  <c r="F53" i="6"/>
  <c r="F100" i="6"/>
  <c r="F62" i="6"/>
  <c r="F108" i="6"/>
  <c r="F61" i="6"/>
  <c r="F6" i="6"/>
  <c r="F11" i="6"/>
  <c r="F159" i="6"/>
  <c r="F33" i="6"/>
  <c r="F15" i="6"/>
  <c r="F39" i="6"/>
  <c r="F24" i="6"/>
  <c r="F34" i="6"/>
  <c r="F118" i="6"/>
  <c r="F22" i="6"/>
  <c r="F436" i="6"/>
  <c r="F422" i="6"/>
  <c r="F148" i="6"/>
  <c r="F52" i="6"/>
  <c r="F70" i="6"/>
  <c r="F233" i="6"/>
  <c r="F228" i="6"/>
  <c r="F280" i="6"/>
  <c r="F168" i="6"/>
  <c r="F81" i="6"/>
  <c r="F205" i="6"/>
  <c r="F60" i="6"/>
  <c r="F40" i="6"/>
  <c r="F317" i="6"/>
  <c r="F36" i="6"/>
  <c r="F101" i="6"/>
  <c r="F226" i="6"/>
  <c r="F115" i="6"/>
  <c r="F114" i="6"/>
  <c r="F171" i="6"/>
  <c r="F7" i="6"/>
  <c r="F35" i="6"/>
  <c r="F267" i="6"/>
  <c r="F185" i="6"/>
  <c r="F93" i="6"/>
  <c r="F170" i="6"/>
  <c r="F343" i="6"/>
  <c r="F199" i="6"/>
  <c r="F84" i="6"/>
  <c r="F448" i="6"/>
  <c r="F447" i="6"/>
  <c r="F434" i="6"/>
  <c r="F77" i="6"/>
  <c r="F146" i="6"/>
  <c r="F83" i="6"/>
  <c r="F162" i="6"/>
  <c r="F151" i="6"/>
  <c r="F134" i="6"/>
  <c r="F158" i="6"/>
  <c r="F122" i="6"/>
  <c r="F109" i="6"/>
  <c r="F126" i="6"/>
  <c r="F276" i="6"/>
  <c r="F129" i="6"/>
  <c r="F117" i="6"/>
  <c r="F58" i="6"/>
  <c r="F251" i="6"/>
  <c r="F91" i="6"/>
  <c r="F195" i="6"/>
  <c r="F202" i="6"/>
  <c r="F384" i="6"/>
  <c r="F144" i="6"/>
  <c r="F347" i="6"/>
  <c r="F294" i="6"/>
  <c r="F106" i="6"/>
  <c r="F166" i="6"/>
  <c r="F147" i="6"/>
  <c r="F157" i="6"/>
  <c r="F130" i="6"/>
  <c r="F341" i="6"/>
  <c r="F88" i="6"/>
  <c r="F138" i="6"/>
  <c r="F193" i="6"/>
  <c r="F201" i="6"/>
  <c r="F172" i="6"/>
  <c r="F164" i="6"/>
  <c r="F451" i="6"/>
  <c r="F110" i="6"/>
  <c r="F278" i="6"/>
  <c r="F373" i="6"/>
  <c r="F98" i="6"/>
  <c r="F191" i="6"/>
  <c r="F103" i="6"/>
  <c r="F437" i="6"/>
  <c r="F420" i="6"/>
  <c r="F417" i="6"/>
  <c r="F442" i="6"/>
  <c r="F446" i="6"/>
  <c r="F290" i="6"/>
  <c r="F150" i="6"/>
  <c r="F119" i="6"/>
  <c r="F342" i="6"/>
  <c r="F419" i="6"/>
  <c r="F277" i="6"/>
  <c r="F242" i="6"/>
  <c r="F382" i="6"/>
  <c r="F149" i="6"/>
  <c r="F123" i="6"/>
  <c r="F56" i="6"/>
  <c r="F44" i="6"/>
  <c r="F120" i="6"/>
  <c r="F116" i="6"/>
  <c r="F279" i="6"/>
  <c r="F229" i="6"/>
  <c r="F194" i="6"/>
  <c r="F320" i="6"/>
  <c r="F289" i="6"/>
  <c r="F339" i="6"/>
  <c r="F421" i="6"/>
  <c r="F190" i="6"/>
  <c r="F89" i="6"/>
  <c r="F104" i="6"/>
  <c r="F188" i="6"/>
  <c r="F316" i="6"/>
  <c r="F439" i="6"/>
  <c r="F416" i="6"/>
  <c r="F125" i="6"/>
  <c r="F198" i="6"/>
  <c r="F350" i="6"/>
  <c r="F321" i="6"/>
  <c r="F329" i="6"/>
  <c r="F340" i="6"/>
  <c r="F324" i="6"/>
  <c r="F288" i="6"/>
  <c r="F133" i="6"/>
  <c r="F187" i="6"/>
  <c r="F140" i="6"/>
  <c r="F424" i="6"/>
  <c r="F449" i="6"/>
  <c r="F259" i="6"/>
  <c r="F43" i="6"/>
  <c r="F51" i="6"/>
  <c r="F69" i="6"/>
  <c r="F68" i="6"/>
  <c r="F66" i="6"/>
  <c r="F260" i="6"/>
  <c r="F327" i="6"/>
  <c r="F450" i="6"/>
  <c r="F315" i="6"/>
  <c r="K14" i="12"/>
  <c r="F182" i="6" l="1"/>
  <c r="F181" i="6"/>
  <c r="F219" i="6"/>
  <c r="F65" i="6"/>
  <c r="F160" i="6"/>
  <c r="F184" i="6"/>
  <c r="F183" i="6"/>
  <c r="F179" i="6"/>
  <c r="F28" i="6"/>
  <c r="F87" i="6"/>
  <c r="F5" i="6"/>
  <c r="F48" i="6"/>
  <c r="F46" i="6"/>
  <c r="F176" i="6"/>
  <c r="F124" i="6"/>
  <c r="F203" i="6"/>
  <c r="F67" i="6"/>
  <c r="F385" i="6"/>
  <c r="F99" i="6"/>
  <c r="F223" i="6"/>
  <c r="F222" i="6"/>
  <c r="F221" i="6"/>
  <c r="F220" i="6"/>
  <c r="F178" i="6"/>
  <c r="F177" i="6"/>
  <c r="F71" i="6"/>
  <c r="F180" i="6"/>
  <c r="F218" i="6"/>
  <c r="I698" i="12"/>
  <c r="G3" i="6" l="1"/>
  <c r="G382" i="6" s="1"/>
  <c r="G349" i="6"/>
  <c r="G392" i="6"/>
  <c r="G363" i="6"/>
  <c r="G362" i="6"/>
  <c r="G336" i="6"/>
  <c r="G121" i="6"/>
  <c r="G254" i="6"/>
  <c r="G437" i="6"/>
  <c r="G194" i="6"/>
  <c r="G96" i="6"/>
  <c r="G353" i="6"/>
  <c r="G205" i="6"/>
  <c r="G311" i="6"/>
  <c r="G293" i="6"/>
  <c r="G425" i="6"/>
  <c r="G78" i="6"/>
  <c r="G291" i="6"/>
  <c r="G428" i="6"/>
  <c r="G310" i="6"/>
  <c r="G365" i="6"/>
  <c r="G237" i="6"/>
  <c r="G229" i="6"/>
  <c r="G17" i="6"/>
  <c r="G274" i="6"/>
  <c r="G208" i="6"/>
  <c r="G259" i="6"/>
  <c r="G126" i="6"/>
  <c r="G49" i="6"/>
  <c r="G379" i="6"/>
  <c r="G120" i="6"/>
  <c r="G420" i="6"/>
  <c r="G280" i="6"/>
  <c r="G169" i="6"/>
  <c r="G72" i="6"/>
  <c r="G105" i="6"/>
  <c r="G307" i="6"/>
  <c r="G297" i="6"/>
  <c r="G249" i="6"/>
  <c r="G374" i="6"/>
  <c r="G64" i="6"/>
  <c r="G228" i="6"/>
  <c r="G54" i="6"/>
  <c r="G37" i="6"/>
  <c r="G25" i="6"/>
  <c r="G360" i="6"/>
  <c r="G396" i="6"/>
  <c r="G123" i="6"/>
  <c r="G339" i="6"/>
  <c r="G168" i="6"/>
  <c r="G29" i="6"/>
  <c r="G167" i="6"/>
  <c r="G238" i="6"/>
  <c r="G155" i="6"/>
  <c r="G242" i="6"/>
  <c r="G294" i="6"/>
  <c r="G51" i="6"/>
  <c r="G125" i="6"/>
  <c r="G201" i="6"/>
  <c r="G267" i="6"/>
  <c r="G159" i="6"/>
  <c r="G59" i="6"/>
  <c r="G296" i="6"/>
  <c r="G414" i="6"/>
  <c r="G287" i="6"/>
  <c r="G299" i="6"/>
  <c r="G156" i="6"/>
  <c r="G31" i="6"/>
  <c r="G388" i="6"/>
  <c r="G390" i="6"/>
  <c r="G286" i="6"/>
  <c r="G393" i="6"/>
  <c r="G304" i="6"/>
  <c r="G306" i="6"/>
  <c r="G308" i="6"/>
  <c r="G346" i="6"/>
  <c r="G95" i="6"/>
  <c r="G216" i="6"/>
  <c r="G438" i="6"/>
  <c r="G255" i="6"/>
  <c r="G63" i="6"/>
  <c r="G100" i="6"/>
  <c r="G233" i="6"/>
  <c r="G71" i="6"/>
  <c r="G331" i="6"/>
  <c r="G333" i="6"/>
  <c r="G127" i="6"/>
  <c r="G377" i="6"/>
  <c r="G221" i="6"/>
  <c r="G399" i="6"/>
  <c r="G403" i="6"/>
  <c r="G209" i="6"/>
  <c r="G82" i="6"/>
  <c r="G265" i="6"/>
  <c r="G67" i="6"/>
  <c r="G203" i="6"/>
  <c r="G292" i="6"/>
  <c r="G114" i="6"/>
  <c r="G217" i="6"/>
  <c r="G302" i="6"/>
  <c r="G141" i="6"/>
  <c r="G368" i="6"/>
  <c r="G245" i="6"/>
  <c r="G46" i="6"/>
  <c r="G108" i="6"/>
  <c r="G117" i="6"/>
  <c r="G98" i="6"/>
  <c r="G442" i="6"/>
  <c r="G26" i="6"/>
  <c r="G183" i="6"/>
  <c r="G348" i="6"/>
  <c r="G434" i="6"/>
  <c r="G134" i="6"/>
  <c r="G190" i="6"/>
  <c r="G289" i="6"/>
  <c r="G219" i="6"/>
  <c r="G404" i="6"/>
  <c r="G264" i="6"/>
  <c r="G61" i="6"/>
  <c r="G424" i="6"/>
  <c r="I699" i="12"/>
  <c r="G178" i="6"/>
  <c r="G220" i="6"/>
  <c r="G222" i="6"/>
  <c r="G99" i="6"/>
  <c r="G124" i="6"/>
  <c r="G176" i="6"/>
  <c r="G28" i="6"/>
  <c r="G48" i="6"/>
  <c r="G179" i="6"/>
  <c r="G160" i="6"/>
  <c r="G65" i="6"/>
  <c r="G181" i="6"/>
  <c r="G182" i="6"/>
  <c r="I700" i="12"/>
  <c r="G241" i="6" l="1"/>
  <c r="G122" i="6"/>
  <c r="G147" i="6"/>
  <c r="G276" i="6"/>
  <c r="G352" i="6"/>
  <c r="G139" i="6"/>
  <c r="G24" i="6"/>
  <c r="G66" i="6"/>
  <c r="G301" i="6"/>
  <c r="G356" i="6"/>
  <c r="G243" i="6"/>
  <c r="G20" i="6"/>
  <c r="G34" i="6"/>
  <c r="G313" i="6"/>
  <c r="G214" i="6"/>
  <c r="G401" i="6"/>
  <c r="G266" i="6"/>
  <c r="G170" i="6"/>
  <c r="G429" i="6"/>
  <c r="G415" i="6"/>
  <c r="G138" i="6"/>
  <c r="G88" i="6"/>
  <c r="G70" i="6"/>
  <c r="G101" i="6"/>
  <c r="G185" i="6"/>
  <c r="G189" i="6"/>
  <c r="G177" i="6"/>
  <c r="G132" i="6"/>
  <c r="G412" i="6"/>
  <c r="G35" i="6"/>
  <c r="G358" i="6"/>
  <c r="G370" i="6"/>
  <c r="G9" i="6"/>
  <c r="G77" i="6"/>
  <c r="G248" i="6"/>
  <c r="G285" i="6"/>
  <c r="G451" i="6"/>
  <c r="G191" i="6"/>
  <c r="G103" i="6"/>
  <c r="G256" i="6"/>
  <c r="G418" i="6"/>
  <c r="G199" i="6"/>
  <c r="G85" i="6"/>
  <c r="G364" i="6"/>
  <c r="G247" i="6"/>
  <c r="G79" i="6"/>
  <c r="G174" i="6"/>
  <c r="G317" i="6"/>
  <c r="G323" i="6"/>
  <c r="G225" i="6"/>
  <c r="G325" i="6"/>
  <c r="G38" i="6"/>
  <c r="G94" i="6"/>
  <c r="G258" i="6"/>
  <c r="G18" i="6"/>
  <c r="G271" i="6"/>
  <c r="G69" i="6"/>
  <c r="G447" i="6"/>
  <c r="G419" i="6"/>
  <c r="G146" i="6"/>
  <c r="G128" i="6"/>
  <c r="G369" i="6"/>
  <c r="G13" i="6"/>
  <c r="G187" i="6"/>
  <c r="G335" i="6"/>
  <c r="G261" i="6"/>
  <c r="G90" i="6"/>
  <c r="G91" i="6"/>
  <c r="G440" i="6"/>
  <c r="G27" i="6"/>
  <c r="G315" i="6"/>
  <c r="G316" i="6"/>
  <c r="G89" i="6"/>
  <c r="G394" i="6"/>
  <c r="G57" i="6"/>
  <c r="G193" i="6"/>
  <c r="G268" i="6"/>
  <c r="G213" i="6"/>
  <c r="G345" i="6"/>
  <c r="G338" i="6"/>
  <c r="G21" i="6"/>
  <c r="G196" i="6"/>
  <c r="G153" i="6"/>
  <c r="G215" i="6"/>
  <c r="G197" i="6"/>
  <c r="G12" i="6"/>
  <c r="G236" i="6"/>
  <c r="G309" i="6"/>
  <c r="G343" i="6"/>
  <c r="G131" i="6"/>
  <c r="G312" i="6"/>
  <c r="G234" i="6"/>
  <c r="G439" i="6"/>
  <c r="G320" i="6"/>
  <c r="G246" i="6"/>
  <c r="G52" i="6"/>
  <c r="G97" i="6"/>
  <c r="G192" i="6"/>
  <c r="G410" i="6"/>
  <c r="G372" i="6"/>
  <c r="G386" i="6"/>
  <c r="G47" i="6"/>
  <c r="G151" i="6"/>
  <c r="G329" i="6"/>
  <c r="G279" i="6"/>
  <c r="G398" i="6"/>
  <c r="G53" i="6"/>
  <c r="G416" i="6"/>
  <c r="G417" i="6"/>
  <c r="G202" i="6"/>
  <c r="G391" i="6"/>
  <c r="G405" i="6"/>
  <c r="G162" i="6"/>
  <c r="G283" i="6"/>
  <c r="G244" i="6"/>
  <c r="G161" i="6"/>
  <c r="G93" i="6"/>
  <c r="G421" i="6"/>
  <c r="G68" i="6"/>
  <c r="G295" i="6"/>
  <c r="G384" i="6"/>
  <c r="G195" i="6"/>
  <c r="G327" i="6"/>
  <c r="G355" i="6"/>
  <c r="G282" i="6"/>
  <c r="G45" i="6"/>
  <c r="G87" i="6"/>
  <c r="G175" i="6"/>
  <c r="G154" i="6"/>
  <c r="G367" i="6"/>
  <c r="G413" i="6"/>
  <c r="G81" i="6"/>
  <c r="G383" i="6"/>
  <c r="G431" i="6"/>
  <c r="G443" i="6"/>
  <c r="G16" i="6"/>
  <c r="G230" i="6"/>
  <c r="G427" i="6"/>
  <c r="G257" i="6"/>
  <c r="G19" i="6"/>
  <c r="G39" i="6"/>
  <c r="G144" i="6"/>
  <c r="G260" i="6"/>
  <c r="G76" i="6"/>
  <c r="G400" i="6"/>
  <c r="G226" i="6"/>
  <c r="G448" i="6"/>
  <c r="G116" i="6"/>
  <c r="G119" i="6"/>
  <c r="G212" i="6"/>
  <c r="G145" i="6"/>
  <c r="G373" i="6"/>
  <c r="G200" i="6"/>
  <c r="G102" i="6"/>
  <c r="G32" i="6"/>
  <c r="G109" i="6"/>
  <c r="G133" i="6"/>
  <c r="G407" i="6"/>
  <c r="G441" i="6"/>
  <c r="G342" i="6"/>
  <c r="G172" i="6"/>
  <c r="G157" i="6"/>
  <c r="G275" i="6"/>
  <c r="G251" i="6"/>
  <c r="G277" i="6"/>
  <c r="G135" i="6"/>
  <c r="G227" i="6"/>
  <c r="G445" i="6"/>
  <c r="G375" i="6"/>
  <c r="G23" i="6"/>
  <c r="G452" i="6"/>
  <c r="G111" i="6"/>
  <c r="G165" i="6"/>
  <c r="G380" i="6"/>
  <c r="G143" i="6"/>
  <c r="G218" i="6"/>
  <c r="G366" i="6"/>
  <c r="G6" i="6"/>
  <c r="G337" i="6"/>
  <c r="G351" i="6"/>
  <c r="G284" i="6"/>
  <c r="G8" i="6"/>
  <c r="G60" i="6"/>
  <c r="G290" i="6"/>
  <c r="G158" i="6"/>
  <c r="G328" i="6"/>
  <c r="G432" i="6"/>
  <c r="G129" i="6"/>
  <c r="G58" i="6"/>
  <c r="G198" i="6"/>
  <c r="G350" i="6"/>
  <c r="G263" i="6"/>
  <c r="G136" i="6"/>
  <c r="G104" i="6"/>
  <c r="G319" i="6"/>
  <c r="G92" i="6"/>
  <c r="G22" i="6"/>
  <c r="G166" i="6"/>
  <c r="G278" i="6"/>
  <c r="G211" i="6"/>
  <c r="G33" i="6"/>
  <c r="G288" i="6"/>
  <c r="G150" i="6"/>
  <c r="G56" i="6"/>
  <c r="G235" i="6"/>
  <c r="G446" i="6"/>
  <c r="G43" i="6"/>
  <c r="G142" i="6"/>
  <c r="G381" i="6"/>
  <c r="G444" i="6"/>
  <c r="G231" i="6"/>
  <c r="G253" i="6"/>
  <c r="G359" i="6"/>
  <c r="G272" i="6"/>
  <c r="G269" i="6"/>
  <c r="G397" i="6"/>
  <c r="G224" i="6"/>
  <c r="G163" i="6"/>
  <c r="G332" i="6"/>
  <c r="G107" i="6"/>
  <c r="G321" i="6"/>
  <c r="G239" i="6"/>
  <c r="G436" i="6"/>
  <c r="G449" i="6"/>
  <c r="G411" i="6"/>
  <c r="G36" i="6"/>
  <c r="G273" i="6"/>
  <c r="G422" i="6"/>
  <c r="G433" i="6"/>
  <c r="G430" i="6"/>
  <c r="G347" i="6"/>
  <c r="G354" i="6"/>
  <c r="G378" i="6"/>
  <c r="G42" i="6"/>
  <c r="G409" i="6"/>
  <c r="G110" i="6"/>
  <c r="G376" i="6"/>
  <c r="G314" i="6"/>
  <c r="G148" i="6"/>
  <c r="G41" i="6"/>
  <c r="G395" i="6"/>
  <c r="G15" i="6"/>
  <c r="G406" i="6"/>
  <c r="G180" i="6"/>
  <c r="G318" i="6"/>
  <c r="G149" i="6"/>
  <c r="G389" i="6"/>
  <c r="G300" i="6"/>
  <c r="G232" i="6"/>
  <c r="I701" i="12"/>
  <c r="G340" i="6"/>
  <c r="G140" i="6"/>
  <c r="G344" i="6"/>
  <c r="G40" i="6"/>
  <c r="G207" i="6"/>
  <c r="G164" i="6"/>
  <c r="G74" i="6"/>
  <c r="G84" i="6"/>
  <c r="G402" i="6"/>
  <c r="G152" i="6"/>
  <c r="G303" i="6"/>
  <c r="G14" i="6"/>
  <c r="G371" i="6"/>
  <c r="G322" i="6"/>
  <c r="G324" i="6"/>
  <c r="G62" i="6"/>
  <c r="G112" i="6"/>
  <c r="G73" i="6"/>
  <c r="G106" i="6"/>
  <c r="G44" i="6"/>
  <c r="G188" i="6"/>
  <c r="G426" i="6"/>
  <c r="G11" i="6"/>
  <c r="G385" i="6"/>
  <c r="G270" i="6"/>
  <c r="G137" i="6"/>
  <c r="G252" i="6"/>
  <c r="G173" i="6"/>
  <c r="G450" i="6"/>
  <c r="G10" i="6"/>
  <c r="G204" i="6"/>
  <c r="G80" i="6"/>
  <c r="G281" i="6"/>
  <c r="G50" i="6"/>
  <c r="G240" i="6"/>
  <c r="G408" i="6"/>
  <c r="G326" i="6"/>
  <c r="G86" i="6"/>
  <c r="G262" i="6"/>
  <c r="G30" i="6"/>
  <c r="G341" i="6"/>
  <c r="G206" i="6"/>
  <c r="G113" i="6"/>
  <c r="G298" i="6"/>
  <c r="G361" i="6"/>
  <c r="G210" i="6"/>
  <c r="G83" i="6"/>
  <c r="G184" i="6"/>
  <c r="G171" i="6"/>
  <c r="G305" i="6"/>
  <c r="G250" i="6"/>
  <c r="G330" i="6"/>
  <c r="G223" i="6"/>
  <c r="G423" i="6"/>
  <c r="G115" i="6"/>
  <c r="G75" i="6"/>
  <c r="G357" i="6"/>
  <c r="G387" i="6"/>
  <c r="G7" i="6"/>
  <c r="G130" i="6"/>
  <c r="G435" i="6"/>
  <c r="G118" i="6"/>
  <c r="G334" i="6"/>
  <c r="G186" i="6"/>
  <c r="G55" i="6"/>
  <c r="I702" i="12"/>
  <c r="K698" i="12"/>
  <c r="K703" i="12" l="1"/>
  <c r="J695" i="12"/>
  <c r="J694" i="12"/>
  <c r="J693" i="12"/>
  <c r="J692" i="12"/>
  <c r="J691" i="12"/>
  <c r="J690" i="12"/>
  <c r="J689" i="12"/>
  <c r="J688" i="12"/>
  <c r="J687" i="12"/>
  <c r="J686" i="12"/>
  <c r="J650" i="12"/>
  <c r="J649" i="12"/>
  <c r="J648" i="12"/>
  <c r="J647" i="12"/>
  <c r="J646" i="12"/>
  <c r="J645" i="12"/>
  <c r="J644" i="12"/>
  <c r="J643" i="12"/>
  <c r="J642" i="12"/>
  <c r="J641" i="12"/>
  <c r="J640" i="12"/>
  <c r="J639" i="12"/>
  <c r="J638" i="12"/>
  <c r="J637" i="12"/>
  <c r="J636" i="12"/>
  <c r="J635" i="12"/>
  <c r="J634" i="12"/>
  <c r="J633" i="12"/>
  <c r="J683" i="12"/>
  <c r="J675" i="12"/>
  <c r="J667" i="12"/>
  <c r="J659" i="12"/>
  <c r="J651" i="12"/>
  <c r="J407" i="12"/>
  <c r="J402" i="12"/>
  <c r="J385" i="12"/>
  <c r="J684" i="12"/>
  <c r="J676" i="12"/>
  <c r="J668" i="12"/>
  <c r="J660" i="12"/>
  <c r="J652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11" i="12"/>
  <c r="J394" i="12"/>
  <c r="J391" i="12"/>
  <c r="J679" i="12"/>
  <c r="J671" i="12"/>
  <c r="J663" i="12"/>
  <c r="J680" i="12"/>
  <c r="J530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7" i="12"/>
  <c r="J516" i="12"/>
  <c r="J515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383" i="12"/>
  <c r="J356" i="12"/>
  <c r="J354" i="12"/>
  <c r="J672" i="12"/>
  <c r="J554" i="12"/>
  <c r="J553" i="12"/>
  <c r="J537" i="12"/>
  <c r="J536" i="12"/>
  <c r="J535" i="12"/>
  <c r="J534" i="12"/>
  <c r="J324" i="12"/>
  <c r="J306" i="12"/>
  <c r="J193" i="12"/>
  <c r="J161" i="12"/>
  <c r="J156" i="12"/>
  <c r="J153" i="12"/>
  <c r="J118" i="12"/>
  <c r="J664" i="12"/>
  <c r="J655" i="12"/>
  <c r="J409" i="12"/>
  <c r="J399" i="12"/>
  <c r="J327" i="12"/>
  <c r="J325" i="12"/>
  <c r="J387" i="12"/>
  <c r="J335" i="12"/>
  <c r="J332" i="12"/>
  <c r="J330" i="12"/>
  <c r="J301" i="12"/>
  <c r="J236" i="12"/>
  <c r="J228" i="12"/>
  <c r="J207" i="12"/>
  <c r="J202" i="12"/>
  <c r="J199" i="12"/>
  <c r="J169" i="12"/>
  <c r="J166" i="12"/>
  <c r="J164" i="12"/>
  <c r="J97" i="12"/>
  <c r="J63" i="12"/>
  <c r="J47" i="12"/>
  <c r="J44" i="12"/>
  <c r="J42" i="12"/>
  <c r="J31" i="12"/>
  <c r="J8" i="12"/>
  <c r="J219" i="12"/>
  <c r="J101" i="12"/>
  <c r="J25" i="12"/>
  <c r="J21" i="12"/>
  <c r="J20" i="12"/>
  <c r="J17" i="12"/>
  <c r="J532" i="12"/>
  <c r="J512" i="12"/>
  <c r="J511" i="12"/>
  <c r="J510" i="12"/>
  <c r="J509" i="12"/>
  <c r="J508" i="12"/>
  <c r="J507" i="12"/>
  <c r="J506" i="12"/>
  <c r="J505" i="12"/>
  <c r="J504" i="12"/>
  <c r="J503" i="12"/>
  <c r="J502" i="12"/>
  <c r="J501" i="12"/>
  <c r="J500" i="12"/>
  <c r="J499" i="12"/>
  <c r="J289" i="12"/>
  <c r="J231" i="12"/>
  <c r="J215" i="12"/>
  <c r="J212" i="12"/>
  <c r="J210" i="12"/>
  <c r="J181" i="12"/>
  <c r="J147" i="12"/>
  <c r="J82" i="12"/>
  <c r="J79" i="12"/>
  <c r="J263" i="12"/>
  <c r="J71" i="12"/>
  <c r="J39" i="12"/>
  <c r="J23" i="12"/>
  <c r="J19" i="12"/>
  <c r="J16" i="12"/>
  <c r="J606" i="12"/>
  <c r="J605" i="12"/>
  <c r="J604" i="12"/>
  <c r="J603" i="12"/>
  <c r="J602" i="12"/>
  <c r="J601" i="12"/>
  <c r="J600" i="12"/>
  <c r="J599" i="12"/>
  <c r="J598" i="12"/>
  <c r="J597" i="12"/>
  <c r="J596" i="12"/>
  <c r="J595" i="12"/>
  <c r="J594" i="12"/>
  <c r="J593" i="12"/>
  <c r="J592" i="12"/>
  <c r="J591" i="12"/>
  <c r="J590" i="12"/>
  <c r="J589" i="12"/>
  <c r="J588" i="12"/>
  <c r="J587" i="12"/>
  <c r="J586" i="12"/>
  <c r="J585" i="12"/>
  <c r="J584" i="12"/>
  <c r="J583" i="12"/>
  <c r="J582" i="12"/>
  <c r="J581" i="12"/>
  <c r="J260" i="12"/>
  <c r="J173" i="12"/>
  <c r="J121" i="12"/>
  <c r="J85" i="12"/>
  <c r="J68" i="12"/>
  <c r="J51" i="12"/>
  <c r="J36" i="12"/>
  <c r="J9" i="12"/>
  <c r="J656" i="12"/>
  <c r="J372" i="12"/>
  <c r="J298" i="12"/>
  <c r="J295" i="12"/>
  <c r="J255" i="12"/>
  <c r="J60" i="12"/>
  <c r="J37" i="12"/>
  <c r="J26" i="12"/>
  <c r="J24" i="12"/>
  <c r="J22" i="12"/>
  <c r="J18" i="12"/>
  <c r="J15" i="12"/>
  <c r="J11" i="12"/>
  <c r="J6" i="12"/>
  <c r="J274" i="12"/>
  <c r="J313" i="12"/>
  <c r="J12" i="12"/>
  <c r="J337" i="12"/>
  <c r="J300" i="12"/>
  <c r="J265" i="12"/>
  <c r="J474" i="12"/>
  <c r="J495" i="12"/>
  <c r="J661" i="12"/>
  <c r="J624" i="12"/>
  <c r="J572" i="12"/>
  <c r="J142" i="12"/>
  <c r="J250" i="12"/>
  <c r="J137" i="12"/>
  <c r="J123" i="12"/>
  <c r="J322" i="12"/>
  <c r="J540" i="12"/>
  <c r="J226" i="12"/>
  <c r="J311" i="12"/>
  <c r="J551" i="12"/>
  <c r="J544" i="12"/>
  <c r="J665" i="12"/>
  <c r="J419" i="12"/>
  <c r="J546" i="12"/>
  <c r="J622" i="12"/>
  <c r="J549" i="12"/>
  <c r="J666" i="12"/>
  <c r="J570" i="12"/>
  <c r="J629" i="12"/>
  <c r="J628" i="12"/>
  <c r="J319" i="12"/>
  <c r="J34" i="12"/>
  <c r="J110" i="12"/>
  <c r="J569" i="12"/>
  <c r="J10" i="12"/>
  <c r="J239" i="12"/>
  <c r="J159" i="12"/>
  <c r="J105" i="12"/>
  <c r="J243" i="12"/>
  <c r="J343" i="12"/>
  <c r="J575" i="12"/>
  <c r="J95" i="12"/>
  <c r="J247" i="12"/>
  <c r="J73" i="12"/>
  <c r="J111" i="12"/>
  <c r="J158" i="12"/>
  <c r="J188" i="12"/>
  <c r="J271" i="12"/>
  <c r="J396" i="12"/>
  <c r="J195" i="12"/>
  <c r="J66" i="12"/>
  <c r="J145" i="12"/>
  <c r="J279" i="12"/>
  <c r="J359" i="12"/>
  <c r="J373" i="12"/>
  <c r="J560" i="12"/>
  <c r="J132" i="12"/>
  <c r="J241" i="12"/>
  <c r="J282" i="12"/>
  <c r="J348" i="12"/>
  <c r="J418" i="12"/>
  <c r="J556" i="12"/>
  <c r="J378" i="12"/>
  <c r="J494" i="12"/>
  <c r="J547" i="12"/>
  <c r="J626" i="12"/>
  <c r="J670" i="12"/>
  <c r="J361" i="12"/>
  <c r="J421" i="12"/>
  <c r="J550" i="12"/>
  <c r="J576" i="12"/>
  <c r="J473" i="12"/>
  <c r="J564" i="12"/>
  <c r="J653" i="12"/>
  <c r="J669" i="12"/>
  <c r="J558" i="12"/>
  <c r="J574" i="12"/>
  <c r="J617" i="12"/>
  <c r="J557" i="12"/>
  <c r="J573" i="12"/>
  <c r="J616" i="12"/>
  <c r="J125" i="12"/>
  <c r="K6" i="12"/>
  <c r="J205" i="12"/>
  <c r="J116" i="12"/>
  <c r="J253" i="12"/>
  <c r="J351" i="12"/>
  <c r="J610" i="12"/>
  <c r="J135" i="12"/>
  <c r="J258" i="12"/>
  <c r="J90" i="12"/>
  <c r="J134" i="12"/>
  <c r="J171" i="12"/>
  <c r="J204" i="12"/>
  <c r="J303" i="12"/>
  <c r="J87" i="12"/>
  <c r="J7" i="12"/>
  <c r="J75" i="12"/>
  <c r="J223" i="12"/>
  <c r="J287" i="12"/>
  <c r="J363" i="12"/>
  <c r="J375" i="12"/>
  <c r="J563" i="12"/>
  <c r="J177" i="12"/>
  <c r="J252" i="12"/>
  <c r="J284" i="12"/>
  <c r="J397" i="12"/>
  <c r="J420" i="12"/>
  <c r="J559" i="12"/>
  <c r="J380" i="12"/>
  <c r="J496" i="12"/>
  <c r="J611" i="12"/>
  <c r="J631" i="12"/>
  <c r="J673" i="12"/>
  <c r="J415" i="12"/>
  <c r="J493" i="12"/>
  <c r="J555" i="12"/>
  <c r="J579" i="12"/>
  <c r="J346" i="12"/>
  <c r="J475" i="12"/>
  <c r="J567" i="12"/>
  <c r="J658" i="12"/>
  <c r="J674" i="12"/>
  <c r="J562" i="12"/>
  <c r="J578" i="12"/>
  <c r="J621" i="12"/>
  <c r="J561" i="12"/>
  <c r="J577" i="12"/>
  <c r="J620" i="12"/>
  <c r="J113" i="12"/>
  <c r="J61" i="12"/>
  <c r="J149" i="12"/>
  <c r="J541" i="12"/>
  <c r="J13" i="12"/>
  <c r="J191" i="12"/>
  <c r="J92" i="12"/>
  <c r="J140" i="12"/>
  <c r="J180" i="12"/>
  <c r="J234" i="12"/>
  <c r="J129" i="12"/>
  <c r="J14" i="12"/>
  <c r="J108" i="12"/>
  <c r="J267" i="12"/>
  <c r="J308" i="12"/>
  <c r="J404" i="12"/>
  <c r="J654" i="12"/>
  <c r="J217" i="12"/>
  <c r="J291" i="12"/>
  <c r="J414" i="12"/>
  <c r="J548" i="12"/>
  <c r="J627" i="12"/>
  <c r="J542" i="12"/>
  <c r="J614" i="12"/>
  <c r="J662" i="12"/>
  <c r="J678" i="12"/>
  <c r="J417" i="12"/>
  <c r="J538" i="12"/>
  <c r="J568" i="12"/>
  <c r="J619" i="12"/>
  <c r="J349" i="12"/>
  <c r="J545" i="12"/>
  <c r="J615" i="12"/>
  <c r="J677" i="12"/>
  <c r="J566" i="12"/>
  <c r="J609" i="12"/>
  <c r="J625" i="12"/>
  <c r="J565" i="12"/>
  <c r="J608" i="12"/>
  <c r="J84" i="12"/>
  <c r="J183" i="12"/>
  <c r="J315" i="12"/>
  <c r="J55" i="12"/>
  <c r="J229" i="12"/>
  <c r="J49" i="12"/>
  <c r="J99" i="12"/>
  <c r="J186" i="12"/>
  <c r="J339" i="12"/>
  <c r="J58" i="12"/>
  <c r="J277" i="12"/>
  <c r="J370" i="12"/>
  <c r="J657" i="12"/>
  <c r="J276" i="12"/>
  <c r="J416" i="12"/>
  <c r="J632" i="12"/>
  <c r="J492" i="12"/>
  <c r="J623" i="12"/>
  <c r="J681" i="12"/>
  <c r="J497" i="12"/>
  <c r="J571" i="12"/>
  <c r="J367" i="12"/>
  <c r="J618" i="12"/>
  <c r="J682" i="12"/>
  <c r="J613" i="12"/>
  <c r="J612" i="12"/>
  <c r="J533" i="12"/>
  <c r="E10" i="8" l="1"/>
  <c r="E15" i="8"/>
  <c r="E24" i="8"/>
  <c r="F15" i="5" l="1"/>
  <c r="F18" i="5" s="1"/>
  <c r="E17" i="5" s="1"/>
  <c r="E7" i="11" l="1"/>
  <c r="E29" i="11"/>
  <c r="E32" i="11"/>
  <c r="E25" i="11"/>
  <c r="E28" i="11"/>
  <c r="E21" i="11"/>
  <c r="E9" i="11"/>
  <c r="E30" i="11"/>
  <c r="E24" i="11"/>
  <c r="E17" i="11"/>
  <c r="E20" i="11"/>
  <c r="E13" i="11"/>
  <c r="E22" i="11"/>
  <c r="E14" i="11"/>
  <c r="E18" i="11"/>
  <c r="E12" i="11"/>
  <c r="E11" i="11"/>
  <c r="E31" i="11"/>
  <c r="E35" i="11"/>
  <c r="E10" i="11"/>
  <c r="E34" i="11"/>
  <c r="E26" i="11"/>
  <c r="E27" i="11"/>
  <c r="E16" i="11"/>
  <c r="E15" i="11"/>
  <c r="E19" i="11"/>
  <c r="E5" i="11"/>
  <c r="E33" i="11"/>
  <c r="E8" i="11"/>
  <c r="G5" i="6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H110" i="6" s="1"/>
  <c r="H111" i="6" s="1"/>
  <c r="H112" i="6" s="1"/>
  <c r="H113" i="6" s="1"/>
  <c r="H114" i="6" s="1"/>
  <c r="H115" i="6" s="1"/>
  <c r="H116" i="6" s="1"/>
  <c r="H117" i="6" s="1"/>
  <c r="H118" i="6" s="1"/>
  <c r="H119" i="6" s="1"/>
  <c r="H120" i="6" s="1"/>
  <c r="H121" i="6" s="1"/>
  <c r="H122" i="6" s="1"/>
  <c r="H123" i="6" s="1"/>
  <c r="H124" i="6" s="1"/>
  <c r="H125" i="6" s="1"/>
  <c r="H126" i="6" s="1"/>
  <c r="H127" i="6" s="1"/>
  <c r="H128" i="6" s="1"/>
  <c r="H129" i="6" s="1"/>
  <c r="H130" i="6" s="1"/>
  <c r="H131" i="6" s="1"/>
  <c r="H132" i="6" s="1"/>
  <c r="H133" i="6" s="1"/>
  <c r="H134" i="6" s="1"/>
  <c r="H135" i="6" s="1"/>
  <c r="H136" i="6" s="1"/>
  <c r="H137" i="6" s="1"/>
  <c r="H138" i="6" s="1"/>
  <c r="H139" i="6" s="1"/>
  <c r="H140" i="6" s="1"/>
  <c r="H141" i="6" s="1"/>
  <c r="H142" i="6" s="1"/>
  <c r="H143" i="6" s="1"/>
  <c r="H144" i="6" s="1"/>
  <c r="H145" i="6" s="1"/>
  <c r="H146" i="6" s="1"/>
  <c r="H147" i="6" s="1"/>
  <c r="H148" i="6" s="1"/>
  <c r="H149" i="6" s="1"/>
  <c r="H150" i="6" s="1"/>
  <c r="H151" i="6" s="1"/>
  <c r="H152" i="6" s="1"/>
  <c r="H153" i="6" s="1"/>
  <c r="H154" i="6" s="1"/>
  <c r="H155" i="6" s="1"/>
  <c r="H156" i="6" s="1"/>
  <c r="H157" i="6" s="1"/>
  <c r="H158" i="6" s="1"/>
  <c r="H159" i="6" s="1"/>
  <c r="H160" i="6" s="1"/>
  <c r="H161" i="6" s="1"/>
  <c r="H162" i="6" s="1"/>
  <c r="H163" i="6" s="1"/>
  <c r="H164" i="6" s="1"/>
  <c r="H165" i="6" s="1"/>
  <c r="H166" i="6" s="1"/>
  <c r="H167" i="6" s="1"/>
  <c r="H168" i="6" s="1"/>
  <c r="H169" i="6" s="1"/>
  <c r="H170" i="6" s="1"/>
  <c r="H171" i="6" s="1"/>
  <c r="H172" i="6" s="1"/>
  <c r="H173" i="6" s="1"/>
  <c r="H174" i="6" s="1"/>
  <c r="H175" i="6" s="1"/>
  <c r="H176" i="6" s="1"/>
  <c r="H177" i="6" s="1"/>
  <c r="H178" i="6" s="1"/>
  <c r="H179" i="6" s="1"/>
  <c r="H180" i="6" s="1"/>
  <c r="H181" i="6" s="1"/>
  <c r="H182" i="6" s="1"/>
  <c r="H183" i="6" s="1"/>
  <c r="H184" i="6" s="1"/>
  <c r="H185" i="6" s="1"/>
  <c r="H186" i="6" s="1"/>
  <c r="H187" i="6" s="1"/>
  <c r="H188" i="6" s="1"/>
  <c r="H189" i="6" s="1"/>
  <c r="H190" i="6" s="1"/>
  <c r="H191" i="6" s="1"/>
  <c r="H192" i="6" s="1"/>
  <c r="H193" i="6" s="1"/>
  <c r="H194" i="6" s="1"/>
  <c r="H195" i="6" s="1"/>
  <c r="H196" i="6" s="1"/>
  <c r="H197" i="6" s="1"/>
  <c r="H198" i="6" s="1"/>
  <c r="H199" i="6" s="1"/>
  <c r="H200" i="6" s="1"/>
  <c r="H201" i="6" s="1"/>
  <c r="H202" i="6" s="1"/>
  <c r="H203" i="6" s="1"/>
  <c r="H204" i="6" s="1"/>
  <c r="H205" i="6" s="1"/>
  <c r="H206" i="6" s="1"/>
  <c r="H207" i="6" s="1"/>
  <c r="H208" i="6" s="1"/>
  <c r="H209" i="6" s="1"/>
  <c r="H210" i="6" s="1"/>
  <c r="H211" i="6" s="1"/>
  <c r="H212" i="6" s="1"/>
  <c r="H213" i="6" s="1"/>
  <c r="H214" i="6" s="1"/>
  <c r="H215" i="6" s="1"/>
  <c r="H216" i="6" s="1"/>
  <c r="H217" i="6" s="1"/>
  <c r="H218" i="6" s="1"/>
  <c r="H219" i="6" s="1"/>
  <c r="H220" i="6" s="1"/>
  <c r="H221" i="6" s="1"/>
  <c r="H222" i="6" s="1"/>
  <c r="H223" i="6" s="1"/>
  <c r="H224" i="6" s="1"/>
  <c r="H225" i="6" s="1"/>
  <c r="H226" i="6" s="1"/>
  <c r="H227" i="6" s="1"/>
  <c r="H228" i="6" s="1"/>
  <c r="H229" i="6" s="1"/>
  <c r="H230" i="6" s="1"/>
  <c r="H231" i="6" s="1"/>
  <c r="H232" i="6" s="1"/>
  <c r="H233" i="6" s="1"/>
  <c r="H234" i="6" s="1"/>
  <c r="H235" i="6" s="1"/>
  <c r="H236" i="6" s="1"/>
  <c r="H237" i="6" s="1"/>
  <c r="H238" i="6" s="1"/>
  <c r="H239" i="6" s="1"/>
  <c r="H240" i="6" s="1"/>
  <c r="H241" i="6" s="1"/>
  <c r="H242" i="6" s="1"/>
  <c r="H243" i="6" s="1"/>
  <c r="H244" i="6" s="1"/>
  <c r="H245" i="6" s="1"/>
  <c r="H246" i="6" s="1"/>
  <c r="H247" i="6" s="1"/>
  <c r="H248" i="6" s="1"/>
  <c r="H249" i="6" s="1"/>
  <c r="H250" i="6" s="1"/>
  <c r="H251" i="6" s="1"/>
  <c r="H252" i="6" s="1"/>
  <c r="H253" i="6" s="1"/>
  <c r="H254" i="6" s="1"/>
  <c r="H255" i="6" s="1"/>
  <c r="H256" i="6" s="1"/>
  <c r="H257" i="6" s="1"/>
  <c r="H258" i="6" s="1"/>
  <c r="H259" i="6" s="1"/>
  <c r="H260" i="6" s="1"/>
  <c r="H261" i="6" s="1"/>
  <c r="H262" i="6" s="1"/>
  <c r="H263" i="6" s="1"/>
  <c r="H264" i="6" s="1"/>
  <c r="H265" i="6" s="1"/>
  <c r="H266" i="6" s="1"/>
  <c r="H267" i="6" s="1"/>
  <c r="H268" i="6" s="1"/>
  <c r="H269" i="6" s="1"/>
  <c r="H270" i="6" s="1"/>
  <c r="H271" i="6" s="1"/>
  <c r="H272" i="6" s="1"/>
  <c r="H273" i="6" s="1"/>
  <c r="H274" i="6" s="1"/>
  <c r="H275" i="6" s="1"/>
  <c r="H276" i="6" s="1"/>
  <c r="H277" i="6" s="1"/>
  <c r="H278" i="6" s="1"/>
  <c r="H279" i="6" s="1"/>
  <c r="H280" i="6" s="1"/>
  <c r="H281" i="6" s="1"/>
  <c r="H282" i="6" s="1"/>
  <c r="H283" i="6" s="1"/>
  <c r="H284" i="6" s="1"/>
  <c r="H285" i="6" s="1"/>
  <c r="H286" i="6" s="1"/>
  <c r="H287" i="6" s="1"/>
  <c r="H288" i="6" s="1"/>
  <c r="H289" i="6" s="1"/>
  <c r="H290" i="6" s="1"/>
  <c r="H291" i="6" s="1"/>
  <c r="H292" i="6" s="1"/>
  <c r="H293" i="6" s="1"/>
  <c r="H294" i="6" s="1"/>
  <c r="H295" i="6" s="1"/>
  <c r="H296" i="6" s="1"/>
  <c r="H297" i="6" s="1"/>
  <c r="H298" i="6" s="1"/>
  <c r="H299" i="6" s="1"/>
  <c r="H300" i="6" s="1"/>
  <c r="H301" i="6" s="1"/>
  <c r="H302" i="6" s="1"/>
  <c r="H303" i="6" s="1"/>
  <c r="H304" i="6" s="1"/>
  <c r="H305" i="6" s="1"/>
  <c r="H306" i="6" s="1"/>
  <c r="H307" i="6" s="1"/>
  <c r="H308" i="6" s="1"/>
  <c r="H309" i="6" s="1"/>
  <c r="H310" i="6" s="1"/>
  <c r="H311" i="6" s="1"/>
  <c r="H312" i="6" s="1"/>
  <c r="H313" i="6" s="1"/>
  <c r="H314" i="6" s="1"/>
  <c r="H315" i="6" s="1"/>
  <c r="H316" i="6" s="1"/>
  <c r="H317" i="6" s="1"/>
  <c r="H318" i="6" s="1"/>
  <c r="H319" i="6" s="1"/>
  <c r="H320" i="6" s="1"/>
  <c r="H321" i="6" s="1"/>
  <c r="H322" i="6" s="1"/>
  <c r="H323" i="6" s="1"/>
  <c r="H324" i="6" s="1"/>
  <c r="H325" i="6" s="1"/>
  <c r="H326" i="6" s="1"/>
  <c r="H327" i="6" s="1"/>
  <c r="H328" i="6" s="1"/>
  <c r="H329" i="6" s="1"/>
  <c r="H330" i="6" s="1"/>
  <c r="H331" i="6" s="1"/>
  <c r="H332" i="6" s="1"/>
  <c r="H333" i="6" s="1"/>
  <c r="H334" i="6" s="1"/>
  <c r="H335" i="6" s="1"/>
  <c r="H336" i="6" s="1"/>
  <c r="H337" i="6" s="1"/>
  <c r="H338" i="6" s="1"/>
  <c r="H339" i="6" s="1"/>
  <c r="H340" i="6" s="1"/>
  <c r="H341" i="6" s="1"/>
  <c r="H342" i="6" s="1"/>
  <c r="H343" i="6" s="1"/>
  <c r="H344" i="6" s="1"/>
  <c r="H345" i="6" s="1"/>
  <c r="H346" i="6" s="1"/>
  <c r="H347" i="6" s="1"/>
  <c r="H348" i="6" s="1"/>
  <c r="H349" i="6" s="1"/>
  <c r="H350" i="6" s="1"/>
  <c r="H351" i="6" s="1"/>
  <c r="H352" i="6" s="1"/>
  <c r="H353" i="6" s="1"/>
  <c r="H354" i="6" s="1"/>
  <c r="H355" i="6" s="1"/>
  <c r="H356" i="6" s="1"/>
  <c r="H357" i="6" s="1"/>
  <c r="H358" i="6" s="1"/>
  <c r="H359" i="6" s="1"/>
  <c r="H360" i="6" s="1"/>
  <c r="H361" i="6" s="1"/>
  <c r="H362" i="6" s="1"/>
  <c r="H363" i="6" s="1"/>
  <c r="H364" i="6" s="1"/>
  <c r="H365" i="6" s="1"/>
  <c r="H366" i="6" s="1"/>
  <c r="H367" i="6" s="1"/>
  <c r="H368" i="6" s="1"/>
  <c r="H369" i="6" s="1"/>
  <c r="H370" i="6" s="1"/>
  <c r="H371" i="6" s="1"/>
  <c r="H372" i="6" s="1"/>
  <c r="H373" i="6" s="1"/>
  <c r="H374" i="6" s="1"/>
  <c r="H375" i="6" s="1"/>
  <c r="H376" i="6" s="1"/>
  <c r="H377" i="6" s="1"/>
  <c r="H378" i="6" s="1"/>
  <c r="H379" i="6" s="1"/>
  <c r="H380" i="6" s="1"/>
  <c r="H381" i="6" s="1"/>
  <c r="H382" i="6" s="1"/>
  <c r="H383" i="6" s="1"/>
  <c r="H384" i="6" s="1"/>
  <c r="H385" i="6" s="1"/>
  <c r="H386" i="6" s="1"/>
  <c r="H387" i="6" s="1"/>
  <c r="H388" i="6" s="1"/>
  <c r="H389" i="6" s="1"/>
  <c r="H390" i="6" s="1"/>
  <c r="H391" i="6" s="1"/>
  <c r="H392" i="6" s="1"/>
  <c r="H393" i="6" s="1"/>
  <c r="H394" i="6" s="1"/>
  <c r="H395" i="6" s="1"/>
  <c r="H396" i="6" s="1"/>
  <c r="H397" i="6" s="1"/>
  <c r="H398" i="6" s="1"/>
  <c r="H399" i="6" s="1"/>
  <c r="H400" i="6" s="1"/>
  <c r="H401" i="6" s="1"/>
  <c r="H402" i="6" s="1"/>
  <c r="H403" i="6" s="1"/>
  <c r="H404" i="6" s="1"/>
  <c r="H405" i="6" s="1"/>
  <c r="H406" i="6" s="1"/>
  <c r="H407" i="6" s="1"/>
  <c r="H408" i="6" s="1"/>
  <c r="H409" i="6" s="1"/>
  <c r="H410" i="6" s="1"/>
  <c r="H411" i="6" s="1"/>
  <c r="H412" i="6" s="1"/>
  <c r="H413" i="6" s="1"/>
  <c r="H414" i="6" s="1"/>
  <c r="H415" i="6" s="1"/>
  <c r="H416" i="6" s="1"/>
  <c r="H417" i="6" s="1"/>
  <c r="H418" i="6" s="1"/>
  <c r="H419" i="6" s="1"/>
  <c r="H420" i="6" s="1"/>
  <c r="H421" i="6" s="1"/>
  <c r="H422" i="6" s="1"/>
  <c r="H423" i="6" s="1"/>
  <c r="H424" i="6" s="1"/>
  <c r="H425" i="6" s="1"/>
  <c r="H426" i="6" s="1"/>
  <c r="H427" i="6" s="1"/>
  <c r="H428" i="6" s="1"/>
  <c r="H429" i="6" s="1"/>
  <c r="H430" i="6" s="1"/>
  <c r="H431" i="6" s="1"/>
  <c r="H432" i="6" s="1"/>
  <c r="H433" i="6" s="1"/>
  <c r="H434" i="6" s="1"/>
  <c r="H435" i="6" s="1"/>
  <c r="H436" i="6" s="1"/>
  <c r="H437" i="6" s="1"/>
  <c r="H438" i="6" s="1"/>
  <c r="H439" i="6" s="1"/>
  <c r="H440" i="6" s="1"/>
  <c r="H441" i="6" s="1"/>
  <c r="H442" i="6" s="1"/>
  <c r="H443" i="6" s="1"/>
  <c r="H444" i="6" s="1"/>
  <c r="H445" i="6" s="1"/>
  <c r="H446" i="6" s="1"/>
  <c r="H447" i="6" s="1"/>
  <c r="H448" i="6" s="1"/>
  <c r="H449" i="6" s="1"/>
  <c r="H450" i="6" s="1"/>
  <c r="H451" i="6" s="1"/>
  <c r="H452" i="6" s="1"/>
  <c r="E15" i="5"/>
  <c r="E24" i="5" s="1"/>
</calcChain>
</file>

<file path=xl/sharedStrings.xml><?xml version="1.0" encoding="utf-8"?>
<sst xmlns="http://schemas.openxmlformats.org/spreadsheetml/2006/main" count="3595" uniqueCount="1432">
  <si>
    <t>Obra</t>
  </si>
  <si>
    <t>B.D.I.</t>
  </si>
  <si>
    <t xml:space="preserve"> 1 </t>
  </si>
  <si>
    <t xml:space="preserve"> 1.1 </t>
  </si>
  <si>
    <t>Próprio</t>
  </si>
  <si>
    <t xml:space="preserve"> 1.2 </t>
  </si>
  <si>
    <t>UN</t>
  </si>
  <si>
    <t xml:space="preserve"> 1.3 </t>
  </si>
  <si>
    <t xml:space="preserve"> 10571 </t>
  </si>
  <si>
    <t>ORSE</t>
  </si>
  <si>
    <t>un</t>
  </si>
  <si>
    <t xml:space="preserve"> 1.4 </t>
  </si>
  <si>
    <t xml:space="preserve"> 10573 </t>
  </si>
  <si>
    <t>SEINFRA</t>
  </si>
  <si>
    <t xml:space="preserve"> 2 </t>
  </si>
  <si>
    <t xml:space="preserve"> 2.3 </t>
  </si>
  <si>
    <t>SINAPI</t>
  </si>
  <si>
    <t xml:space="preserve"> 3 </t>
  </si>
  <si>
    <t>m²</t>
  </si>
  <si>
    <t>H</t>
  </si>
  <si>
    <t xml:space="preserve"> 88316 </t>
  </si>
  <si>
    <t>SERVENTE COM ENCARGOS COMPLEMENTARES</t>
  </si>
  <si>
    <t>CHI</t>
  </si>
  <si>
    <t>CHP</t>
  </si>
  <si>
    <t/>
  </si>
  <si>
    <t>ITEM</t>
  </si>
  <si>
    <t>CÓDIGO</t>
  </si>
  <si>
    <t>BANCO</t>
  </si>
  <si>
    <t>DESCRIÇÃO</t>
  </si>
  <si>
    <t>UND</t>
  </si>
  <si>
    <t>QUANT.</t>
  </si>
  <si>
    <t>PESO (%)</t>
  </si>
  <si>
    <t>TOTAL GERAL</t>
  </si>
  <si>
    <t>3.1</t>
  </si>
  <si>
    <t>OBRA:</t>
  </si>
  <si>
    <t>COMPOSIÇÃO DO B.D.I. (SERVIÇOS)</t>
  </si>
  <si>
    <t>%</t>
  </si>
  <si>
    <t>1.0</t>
  </si>
  <si>
    <t>CUSTO DE ADMINISTRAÇÃO CENTRAL - AC</t>
  </si>
  <si>
    <t>1.1</t>
  </si>
  <si>
    <t>Escritório Central</t>
  </si>
  <si>
    <t>2.0</t>
  </si>
  <si>
    <t>CUSTO DE MARGEM DE INCERTEZA DO EMPREENDIMENTO (Seguro+Garantia+Risco)</t>
  </si>
  <si>
    <t>3.0</t>
  </si>
  <si>
    <t>CUSTO FINANCEIRO - CF</t>
  </si>
  <si>
    <t xml:space="preserve">Custo financeiro </t>
  </si>
  <si>
    <t xml:space="preserve"> </t>
  </si>
  <si>
    <t>4.0</t>
  </si>
  <si>
    <t>CUSTOS TRIBUTÁRIOS - T</t>
  </si>
  <si>
    <t>4.1</t>
  </si>
  <si>
    <t xml:space="preserve">  PIS</t>
  </si>
  <si>
    <t>4.2</t>
  </si>
  <si>
    <t xml:space="preserve">  ISS* </t>
  </si>
  <si>
    <t>4.3</t>
  </si>
  <si>
    <t xml:space="preserve">  CONFINS</t>
  </si>
  <si>
    <t>4.4</t>
  </si>
  <si>
    <t xml:space="preserve">  CPRB</t>
  </si>
  <si>
    <t>5.0</t>
  </si>
  <si>
    <t>MARGEM DE CONTRIBUIÇÃO - MC</t>
  </si>
  <si>
    <t>5.1</t>
  </si>
  <si>
    <t xml:space="preserve"> Benefício/Lucro </t>
  </si>
  <si>
    <t>CURVA ABC</t>
  </si>
  <si>
    <t>CUSTO TOTAL (SEM BDI)</t>
  </si>
  <si>
    <t>% DO TOTAL</t>
  </si>
  <si>
    <t>% ACUMULADA</t>
  </si>
  <si>
    <t>ORDEM</t>
  </si>
  <si>
    <t>CUSTO DIRETO TOTAL:</t>
  </si>
  <si>
    <t xml:space="preserve"> 2.1 </t>
  </si>
  <si>
    <t xml:space="preserve"> 2.2 </t>
  </si>
  <si>
    <t>m</t>
  </si>
  <si>
    <t xml:space="preserve"> 2.4 </t>
  </si>
  <si>
    <t xml:space="preserve"> 2.5 </t>
  </si>
  <si>
    <t>M</t>
  </si>
  <si>
    <t xml:space="preserve"> 2.6 </t>
  </si>
  <si>
    <t xml:space="preserve"> 92543 </t>
  </si>
  <si>
    <t>TRAMA DE MADEIRA COMPOSTA POR TERÇAS PARA TELHADOS DE ATÉ 2 ÁGUAS PARA TELHA ONDULADA DE FIBROCIMENTO, METÁLICA, PLÁSTICA OU TERMOACÚSTICA, INCLUSO TRANSPORTE VERTICAL. AF_07/2019</t>
  </si>
  <si>
    <t xml:space="preserve"> 2.7 </t>
  </si>
  <si>
    <t xml:space="preserve"> 2.8 </t>
  </si>
  <si>
    <t xml:space="preserve"> 3.1 </t>
  </si>
  <si>
    <t xml:space="preserve"> 103689 </t>
  </si>
  <si>
    <t>FORNECIMENTO E INSTALAÇÃO DE PLACA DE OBRA COM CHAPA GALVANIZADA E ESTRUTURA DE MADEIRA. AF_03/2022_PS</t>
  </si>
  <si>
    <t xml:space="preserve"> 3.2 </t>
  </si>
  <si>
    <t xml:space="preserve"> 98459 </t>
  </si>
  <si>
    <t>TAPUME COM TELHA METÁLICA. AF_03/2024</t>
  </si>
  <si>
    <t xml:space="preserve"> 3.3 </t>
  </si>
  <si>
    <t xml:space="preserve"> 3.4 </t>
  </si>
  <si>
    <t xml:space="preserve"> 2454 </t>
  </si>
  <si>
    <t>PxD</t>
  </si>
  <si>
    <t xml:space="preserve"> 97064 </t>
  </si>
  <si>
    <t>MONTAGEM E DESMONTAGEM DE ANDAIME TUBULAR TIPO "TORRE" (EXCLUSIVE ANDAIME E LIMPEZA). AF_03/2024</t>
  </si>
  <si>
    <t xml:space="preserve"> 3.5 </t>
  </si>
  <si>
    <t xml:space="preserve"> 97622 </t>
  </si>
  <si>
    <t>DEMOLIÇÃO DE ALVENARIA DE BLOCO FURADO, DE FORMA MANUAL, SEM REAPROVEITAMENTO. AF_09/2023</t>
  </si>
  <si>
    <t>m³</t>
  </si>
  <si>
    <t xml:space="preserve"> 3.6 </t>
  </si>
  <si>
    <t xml:space="preserve"> 3.7 </t>
  </si>
  <si>
    <t xml:space="preserve"> 3.8 </t>
  </si>
  <si>
    <t xml:space="preserve"> 3.9 </t>
  </si>
  <si>
    <t xml:space="preserve"> 97627 </t>
  </si>
  <si>
    <t>DEMOLIÇÃO DE PILARES E VIGAS EM CONCRETO ARMADO, DE FORMA MECANIZADA COM MARTELETE, SEM REAPROVEITAMENTO. AF_09/2023</t>
  </si>
  <si>
    <t xml:space="preserve"> 3.10 </t>
  </si>
  <si>
    <t xml:space="preserve"> 97644 </t>
  </si>
  <si>
    <t>REMOÇÃO DE PORTAS, DE FORMA MANUAL, SEM REAPROVEITAMENTO. AF_09/2023</t>
  </si>
  <si>
    <t xml:space="preserve"> 3.11 </t>
  </si>
  <si>
    <t xml:space="preserve"> 97645 </t>
  </si>
  <si>
    <t>REMOÇÃO DE JANELAS, DE FORMA MANUAL, SEM REAPROVEITAMENTO. AF_09/2023</t>
  </si>
  <si>
    <t xml:space="preserve"> 3.12 </t>
  </si>
  <si>
    <t xml:space="preserve"> 97663 </t>
  </si>
  <si>
    <t>REMOÇÃO DE LOUÇAS, DE FORMA MANUAL, SEM REAPROVEITAMENTO. AF_09/2023</t>
  </si>
  <si>
    <t xml:space="preserve"> 97666 </t>
  </si>
  <si>
    <t>REMOÇÃO DE METAIS SANITÁRIOS, DE FORMA MANUAL, SEM REAPROVEITAMENTO. AF_09/2023</t>
  </si>
  <si>
    <t xml:space="preserve"> 97634 </t>
  </si>
  <si>
    <t>DEMOLIÇÃO DE REVESTIMENTO CERÂMICO, DE FORMA MECANIZADA COM MARTELETE, SEM REAPROVEITAMENTO. AF_09/2023</t>
  </si>
  <si>
    <t xml:space="preserve"> 12401 </t>
  </si>
  <si>
    <t>kg</t>
  </si>
  <si>
    <t xml:space="preserve"> 8215 </t>
  </si>
  <si>
    <t>Kg</t>
  </si>
  <si>
    <t>SBC</t>
  </si>
  <si>
    <t>KG</t>
  </si>
  <si>
    <t xml:space="preserve"> 103670 </t>
  </si>
  <si>
    <t>LANÇAMENTO COM USO DE BALDES, ADENSAMENTO E ACABAMENTO DE CONCRETO EM ESTRUTURAS. AF_02/2022</t>
  </si>
  <si>
    <t xml:space="preserve"> 92423 </t>
  </si>
  <si>
    <t>MONTAGEM E DESMONTAGEM DE FÔRMA DE PILARES RETANGULARES E ESTRUTURAS SIMILARES, PÉ-DIREITO SIMPLES, EM CHAPA DE MADEIRA COMPENSADA RESINADA, 6 UTILIZAÇÕES. AF_09/2020</t>
  </si>
  <si>
    <t>COBERTURA</t>
  </si>
  <si>
    <t xml:space="preserve"> 94213 </t>
  </si>
  <si>
    <t>TELHAMENTO COM TELHA DE AÇO/ALUMÍNIO E = 0,5 MM, COM ATÉ 2 ÁGUAS, INCLUSO IÇAMENTO. AF_07/2019</t>
  </si>
  <si>
    <t xml:space="preserve"> 94231 </t>
  </si>
  <si>
    <t>RUFO EM CHAPA DE AÇO GALVANIZADO NÚMERO 24, CORTE DE 25 CM, INCLUSO TRANSPORTE VERTICAL. AF_07/2019</t>
  </si>
  <si>
    <t xml:space="preserve"> 94207 </t>
  </si>
  <si>
    <t>TELHAMENTO COM TELHA ONDULADA DE FIBROCIMENTO E = 6 MM, COM RECOBRIMENTO LATERAL DE 1/4 DE ONDA PARA TELHADO COM INCLINAÇÃO MAIOR QUE 10°, COM ATÉ 2 ÁGUAS, INCLUSO IÇAMENTO. AF_07/2019</t>
  </si>
  <si>
    <t xml:space="preserve"> 13060 </t>
  </si>
  <si>
    <t>IMPERMEABILIZAÇÃO</t>
  </si>
  <si>
    <t xml:space="preserve"> 98546 </t>
  </si>
  <si>
    <t>IMPERMEABILIZAÇÃO DE SUPERFÍCIE COM MANTA ASFÁLTICA, UMA CAMADA, INCLUSIVE APLICAÇÃO DE PRIMER ASFÁLTICO, E=4MM. AF_09/2023</t>
  </si>
  <si>
    <t xml:space="preserve"> 11985 </t>
  </si>
  <si>
    <t xml:space="preserve"> 8 </t>
  </si>
  <si>
    <t>ESQUADRIAS</t>
  </si>
  <si>
    <t xml:space="preserve"> 11941 </t>
  </si>
  <si>
    <t>REVESTIMENTOS</t>
  </si>
  <si>
    <t xml:space="preserve"> 13.02.053 </t>
  </si>
  <si>
    <t>FDE</t>
  </si>
  <si>
    <t>BORRACHA COLADA - PISO TATIL DE ALERTA</t>
  </si>
  <si>
    <t xml:space="preserve"> 13.02.023 </t>
  </si>
  <si>
    <t>BORRACHA COLADA - PISO TATIL DIRECIONAL</t>
  </si>
  <si>
    <t xml:space="preserve"> 7324 </t>
  </si>
  <si>
    <t xml:space="preserve"> 87879 </t>
  </si>
  <si>
    <t xml:space="preserve"> 87273 </t>
  </si>
  <si>
    <t xml:space="preserve"> 96113 </t>
  </si>
  <si>
    <t>FORRO EM PLACAS DE GESSO, PARA AMBIENTES COMERCIAIS. AF_08/2023_PS</t>
  </si>
  <si>
    <t>PINTURA</t>
  </si>
  <si>
    <t xml:space="preserve"> 88497 </t>
  </si>
  <si>
    <t>EMASSAMENTO COM MASSA LÁTEX, APLICAÇÃO EM PAREDE, DUAS DEMÃOS, LIXAMENTO MANUAL. AF_04/2023</t>
  </si>
  <si>
    <t xml:space="preserve"> 88485 </t>
  </si>
  <si>
    <t>FUNDO SELADOR ACRÍLICO, APLICAÇÃO MANUAL EM PAREDE, UMA DEMÃO. AF_04/2023</t>
  </si>
  <si>
    <t xml:space="preserve"> 88484 </t>
  </si>
  <si>
    <t>FUNDO SELADOR ACRÍLICO, APLICAÇÃO MANUAL EM TETO, UMA DEMÃO. AF_04/2023</t>
  </si>
  <si>
    <t>INSTALAÇÕES HIDROSSANITÁRIAS</t>
  </si>
  <si>
    <t xml:space="preserve"> 89578 </t>
  </si>
  <si>
    <t>TUBO PVC, SÉRIE R, ÁGUA PLUVIAL, DN 100 MM, FORNECIDO E INSTALADO EM CONDUTORES VERTICAIS DE ÁGUAS PLUVIAIS. AF_06/2022</t>
  </si>
  <si>
    <t xml:space="preserve"> 43.20.130 </t>
  </si>
  <si>
    <t>CPOS/CDHU</t>
  </si>
  <si>
    <t xml:space="preserve"> 86904 </t>
  </si>
  <si>
    <t>LAVATÓRIO LOUÇA BRANCA SUSPENSO, 29,5 X 39CM OU EQUIVALENTE, PADRÃO POPULAR - FORNECIMENTO E INSTALAÇÃO. AF_01/2020</t>
  </si>
  <si>
    <t xml:space="preserve"> 86935 </t>
  </si>
  <si>
    <t>CUBA DE EMBUTIR DE AÇO INOXIDÁVEL MÉDIA, INCLUSO VÁLVULA TIPO AMERICANA EM METAL CROMADO E SIFÃO FLEXÍVEL EM PVC - FORNECIMENTO E INSTALAÇÃO. AF_01/2020</t>
  </si>
  <si>
    <t xml:space="preserve"> 86911 </t>
  </si>
  <si>
    <t>TORNEIRA CROMADA LONGA, DE PAREDE, 1/2" OU 3/4", PARA PIA DE COZINHA, PADRÃO POPULAR - FORNECIMENTO E INSTALAÇÃO. AF_01/2020</t>
  </si>
  <si>
    <t xml:space="preserve"> 86906 </t>
  </si>
  <si>
    <t>TORNEIRA CROMADA DE MESA, 1/2" OU 3/4", PARA LAVATÓRIO, PADRÃO POPULAR - FORNECIMENTO E INSTALAÇÃO. AF_01/2020</t>
  </si>
  <si>
    <t>INSTALAÇÕES ELÉTRICAS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</si>
  <si>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</si>
  <si>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</si>
  <si>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13031 </t>
  </si>
  <si>
    <t xml:space="preserve"> 12807 </t>
  </si>
  <si>
    <t xml:space="preserve"> 12808 </t>
  </si>
  <si>
    <t xml:space="preserve"> 100619 </t>
  </si>
  <si>
    <t xml:space="preserve"> 92008 </t>
  </si>
  <si>
    <t>TOMADA BAIXA DE EMBUTIR (2 MÓDULOS), 2P+T 10 A, INCLUINDO SUPORTE E PLACA - FORNECIMENTO E INSTALAÇÃO. AF_03/2023</t>
  </si>
  <si>
    <t xml:space="preserve"> 91959 </t>
  </si>
  <si>
    <t>INTERRUPTOR SIMPLES (2 MÓDULOS), 10A/250V, INCLUINDO SUPORTE E PLACA - FORNECIMENTO E INSTALAÇÃO. AF_03/2023</t>
  </si>
  <si>
    <t xml:space="preserve"> 92000 </t>
  </si>
  <si>
    <t>TOMADA BAIXA DE EMBUTIR (1 MÓDULO), 2P+T 10 A, INCLUINDO SUPORTE E PLACA - FORNECIMENTO E INSTALAÇÃO. AF_03/2023</t>
  </si>
  <si>
    <t xml:space="preserve"> 93653 </t>
  </si>
  <si>
    <t xml:space="preserve"> 93654 </t>
  </si>
  <si>
    <t xml:space="preserve"> 93657 </t>
  </si>
  <si>
    <t xml:space="preserve"> 93673 </t>
  </si>
  <si>
    <t xml:space="preserve"> 101538 </t>
  </si>
  <si>
    <t>ARMAÇÃO SECUNDÁRIA, COM 1 ESTRIBO E 1 ISOLADOR - FORNECIMENTO E INSTALAÇÃO. AF_07/2020</t>
  </si>
  <si>
    <t xml:space="preserve"> 93655 </t>
  </si>
  <si>
    <t xml:space="preserve"> 93669 </t>
  </si>
  <si>
    <t xml:space="preserve"> 93670 </t>
  </si>
  <si>
    <t xml:space="preserve"> 96985 </t>
  </si>
  <si>
    <t>HASTE DE ATERRAMENTO, DIÂMETRO 5/8", COM 3 METROS - FORNECIMENTO E INSTALAÇÃO. AF_08/2023</t>
  </si>
  <si>
    <t xml:space="preserve"> 97599 </t>
  </si>
  <si>
    <t xml:space="preserve"> 21 </t>
  </si>
  <si>
    <t xml:space="preserve"> 94275 </t>
  </si>
  <si>
    <t>ASSENTAMENTO DE GUIA (MEIO-FIO) EM TRECHO RETO, CONFECCIONADA EM CONCRETO PRÉ-FABRICADO, DIMENSÕES 100X15X13X20 CM (COMPRIMENTO X BASE INFERIOR X BASE SUPERIOR X ALTURA). AF_01/2024</t>
  </si>
  <si>
    <t xml:space="preserve"> 2450 </t>
  </si>
  <si>
    <t xml:space="preserve"> 26 </t>
  </si>
  <si>
    <t xml:space="preserve"> 13197 </t>
  </si>
  <si>
    <t>CUSTO DIRETO DE FORNECIMENTOS</t>
  </si>
  <si>
    <t>CUSTO DIRETO DE SERVIÇOS:</t>
  </si>
  <si>
    <t>VALOR UNIT
(SEM BDI)</t>
  </si>
  <si>
    <t>VALOR TOTAL
(SEM BDI)</t>
  </si>
  <si>
    <t>PLANILHA ORÇAMENTÁRIA SINTÉTICA</t>
  </si>
  <si>
    <t>CÁLCULO DO BDI    ( ( ( 1 + ( AC + S + G + R ) ) * ( 1 + CF ) * ( 1 + MC ) )   / ( 1 - T ) ) - 1</t>
  </si>
  <si>
    <t>SETOP</t>
  </si>
  <si>
    <t>mês</t>
  </si>
  <si>
    <t>CJ</t>
  </si>
  <si>
    <t xml:space="preserve"> 88309 </t>
  </si>
  <si>
    <t>PEDREIRO COM ENCARGOS COMPLEMENTARES</t>
  </si>
  <si>
    <t xml:space="preserve"> 88264 </t>
  </si>
  <si>
    <t>ELETRICISTA COM ENCARGOS COMPLEMENTARES</t>
  </si>
  <si>
    <t xml:space="preserve"> 86883 </t>
  </si>
  <si>
    <t>Bancos:</t>
  </si>
  <si>
    <t>COMPOSIÇÃO DO B.D.I. (DIFERENCIADO)</t>
  </si>
  <si>
    <t xml:space="preserve"> 94965 </t>
  </si>
  <si>
    <t>CONCRETO FCK = 25MPA, TRAÇO 1:2,3:2,7 (EM MASSA SECA DE CIMENTO/ AREIA MÉDIA/ BRITA 1) - PREPARO MECÂNICO COM BETONEIRA 400 L. AF_05/2021</t>
  </si>
  <si>
    <t xml:space="preserve"> 92873 </t>
  </si>
  <si>
    <t>LANÇAMENTO COM USO DE BALDES, ADENSAMENTO E ACABAMENTO DE CONCRETO EM ESTRUTURAS. AF_12/2015</t>
  </si>
  <si>
    <t xml:space="preserve"> 93382 </t>
  </si>
  <si>
    <t>MANUTENÇÃO PREDIAL PREVENTIVA E CORRETIVA DAS EDIFICAÇÕES DA STU-JOP/CBTU</t>
  </si>
  <si>
    <t>Encargos Sociais DESONERADOS:</t>
  </si>
  <si>
    <t>Horista: 91,01 %
Mensalista: 51,84 %</t>
  </si>
  <si>
    <t>B.D.I.s:</t>
  </si>
  <si>
    <t xml:space="preserve">  </t>
  </si>
  <si>
    <t>ADMINISTRAÇÃO DE OBRA, TAXAS E PRELIMINARES</t>
  </si>
  <si>
    <t>ADMINISTRAÇÃO LOCAL</t>
  </si>
  <si>
    <t>PCMAT (NR-18)</t>
  </si>
  <si>
    <t>PCMSO (NR-7)</t>
  </si>
  <si>
    <t xml:space="preserve"> 1.5 </t>
  </si>
  <si>
    <t xml:space="preserve"> 4654 </t>
  </si>
  <si>
    <t xml:space="preserve"> 1.6 </t>
  </si>
  <si>
    <t xml:space="preserve"> 1.7 </t>
  </si>
  <si>
    <t xml:space="preserve"> 045146 </t>
  </si>
  <si>
    <t xml:space="preserve"> 1.8 </t>
  </si>
  <si>
    <t xml:space="preserve"> 1.9 </t>
  </si>
  <si>
    <t xml:space="preserve"> 1.10 </t>
  </si>
  <si>
    <t>MANUTENÇÃO PREVENTIVA</t>
  </si>
  <si>
    <t>ESTAÇÃO SANTA RITA</t>
  </si>
  <si>
    <t xml:space="preserve"> 2.1.1 </t>
  </si>
  <si>
    <t>PREVENTIVA</t>
  </si>
  <si>
    <t xml:space="preserve"> 2.1.1.1 </t>
  </si>
  <si>
    <t>MENSAL</t>
  </si>
  <si>
    <t xml:space="preserve"> 2.1.1.1.1 </t>
  </si>
  <si>
    <t xml:space="preserve"> COACO-PREVNT-01 </t>
  </si>
  <si>
    <t>INSPEÇÃO PREDIAL PREVENTIVA EM EDIFICAÇÕES DA STU-JOP</t>
  </si>
  <si>
    <t xml:space="preserve"> 2.1.1.2 </t>
  </si>
  <si>
    <t>TRIMESTRAL</t>
  </si>
  <si>
    <t xml:space="preserve"> 2.1.1.2.1 </t>
  </si>
  <si>
    <t xml:space="preserve"> 2.1.1.2.1.1 </t>
  </si>
  <si>
    <t xml:space="preserve"> LIM-CAL-005 </t>
  </si>
  <si>
    <t>LIMPEZA DE CALHA EM CHAPA GALVANIZADA OU EM PVC, INCLUSIVE DESOBSTRUÇÃO</t>
  </si>
  <si>
    <t xml:space="preserve"> 2.1.1.2.2 </t>
  </si>
  <si>
    <t xml:space="preserve"> 2.1.1.2.2.1 </t>
  </si>
  <si>
    <t xml:space="preserve"> 4368 </t>
  </si>
  <si>
    <t xml:space="preserve"> 2.1.1.2.2.2 </t>
  </si>
  <si>
    <t xml:space="preserve"> 4367 </t>
  </si>
  <si>
    <t xml:space="preserve"> 2.1.1.2.3 </t>
  </si>
  <si>
    <t xml:space="preserve"> 2.1.1.2.3.1 </t>
  </si>
  <si>
    <t xml:space="preserve"> COACO-PREVNT-03 </t>
  </si>
  <si>
    <t>VERIFICAÇÃO DE VAZAMENTO DA CHAVE BOIA DO RESERVATÓRIO DE ÁGUA, DE REDES ENTERRADAS E DE PONTOS DE CONSUMO</t>
  </si>
  <si>
    <t xml:space="preserve"> 2.1.1.3 </t>
  </si>
  <si>
    <t>SEMESTRAL</t>
  </si>
  <si>
    <t xml:space="preserve"> 2.1.1.3.1 </t>
  </si>
  <si>
    <t xml:space="preserve"> 2.1.1.3.1.1 </t>
  </si>
  <si>
    <t xml:space="preserve"> COACO-PREVNT-04 </t>
  </si>
  <si>
    <t>INSPEÇÃO NO SISTEMA DE IMPERMEABILIZAÇÃO</t>
  </si>
  <si>
    <t xml:space="preserve"> 2.1.1.3.2 </t>
  </si>
  <si>
    <t xml:space="preserve"> 2.1.1.3.2.1 </t>
  </si>
  <si>
    <t xml:space="preserve"> COACO-PREVNT-02 </t>
  </si>
  <si>
    <t>REVISÃO GERAL DOS QUADROS ELÉTRICOS  (REAPERTO, ATERRAMENTO, TEMPERATURA, LIMPEZA, ETC)</t>
  </si>
  <si>
    <t xml:space="preserve"> 2.1.1.4 </t>
  </si>
  <si>
    <t>ANUAL</t>
  </si>
  <si>
    <t xml:space="preserve"> 2.1.1.4.1 </t>
  </si>
  <si>
    <t xml:space="preserve"> 2.1.1.4.1.1 </t>
  </si>
  <si>
    <t xml:space="preserve"> 10972 </t>
  </si>
  <si>
    <t xml:space="preserve"> 2.1.1.4.2 </t>
  </si>
  <si>
    <t xml:space="preserve"> 2.1.1.4.2.1 </t>
  </si>
  <si>
    <t xml:space="preserve"> 73806/001 </t>
  </si>
  <si>
    <t>LIMPEZA DE SUPERFICIES COM JATO DE ALTA PRESSAO DE AR E AGUA</t>
  </si>
  <si>
    <t xml:space="preserve"> 2.1.1.4.3 </t>
  </si>
  <si>
    <t xml:space="preserve"> 2.1.1.4.3.1 </t>
  </si>
  <si>
    <t xml:space="preserve"> 12636 </t>
  </si>
  <si>
    <t>ESTAÇÃO TIBIRI</t>
  </si>
  <si>
    <t xml:space="preserve"> 2.2.1 </t>
  </si>
  <si>
    <t xml:space="preserve"> 2.2.1.1 </t>
  </si>
  <si>
    <t xml:space="preserve"> 2.2.1.1.1 </t>
  </si>
  <si>
    <t xml:space="preserve"> 2.2.1.2 </t>
  </si>
  <si>
    <t xml:space="preserve"> 2.2.1.2.1 </t>
  </si>
  <si>
    <t xml:space="preserve"> 2.2.1.2.1.1 </t>
  </si>
  <si>
    <t xml:space="preserve"> 2.2.1.2.2 </t>
  </si>
  <si>
    <t xml:space="preserve"> 2.2.1.2.2.1 </t>
  </si>
  <si>
    <t xml:space="preserve"> 2.2.1.2.2.2 </t>
  </si>
  <si>
    <t xml:space="preserve"> 2.2.1.2.3 </t>
  </si>
  <si>
    <t xml:space="preserve"> 2.2.1.2.3.1 </t>
  </si>
  <si>
    <t xml:space="preserve"> 2.2.1.3 </t>
  </si>
  <si>
    <t xml:space="preserve"> 2.2.1.3.1 </t>
  </si>
  <si>
    <t xml:space="preserve"> 2.2.1.3.1.1 </t>
  </si>
  <si>
    <t xml:space="preserve"> 2.2.1.3.2 </t>
  </si>
  <si>
    <t xml:space="preserve"> 2.2.1.3.2.1 </t>
  </si>
  <si>
    <t xml:space="preserve"> 2.2.1.4 </t>
  </si>
  <si>
    <t xml:space="preserve"> 2.2.1.4.1 </t>
  </si>
  <si>
    <t xml:space="preserve"> 2.2.1.4.1.1 </t>
  </si>
  <si>
    <t xml:space="preserve"> 2.2.1.4.2 </t>
  </si>
  <si>
    <t xml:space="preserve"> 2.2.1.4.2.1 </t>
  </si>
  <si>
    <t xml:space="preserve"> 2.2.1.4.3 </t>
  </si>
  <si>
    <t xml:space="preserve"> 2.2.1.4.3.1 </t>
  </si>
  <si>
    <t>ESTAÇÃO VARZEA NOVA</t>
  </si>
  <si>
    <t xml:space="preserve"> 2.3.1 </t>
  </si>
  <si>
    <t xml:space="preserve"> 2.3.1.1 </t>
  </si>
  <si>
    <t xml:space="preserve"> 2.3.1.1.1 </t>
  </si>
  <si>
    <t xml:space="preserve"> 2.3.1.2 </t>
  </si>
  <si>
    <t xml:space="preserve"> 2.3.1.2.1 </t>
  </si>
  <si>
    <t xml:space="preserve"> 2.3.1.2.1.1 </t>
  </si>
  <si>
    <t xml:space="preserve"> 2.3.1.2.2 </t>
  </si>
  <si>
    <t xml:space="preserve"> 2.3.1.2.2.1 </t>
  </si>
  <si>
    <t xml:space="preserve"> 2.3.1.2.2.2 </t>
  </si>
  <si>
    <t xml:space="preserve"> 2.3.1.2.3 </t>
  </si>
  <si>
    <t xml:space="preserve"> 2.3.1.2.3.1 </t>
  </si>
  <si>
    <t xml:space="preserve"> 2.3.1.3 </t>
  </si>
  <si>
    <t xml:space="preserve"> 2.3.1.3.1 </t>
  </si>
  <si>
    <t xml:space="preserve"> 2.3.1.3.1.1 </t>
  </si>
  <si>
    <t xml:space="preserve"> 2.3.1.3.2 </t>
  </si>
  <si>
    <t xml:space="preserve"> 2.3.1.3.2.1 </t>
  </si>
  <si>
    <t xml:space="preserve"> 2.3.1.4 </t>
  </si>
  <si>
    <t xml:space="preserve"> 2.3.1.4.1 </t>
  </si>
  <si>
    <t xml:space="preserve"> 2.3.1.4.1.1 </t>
  </si>
  <si>
    <t xml:space="preserve"> 2.3.1.4.2 </t>
  </si>
  <si>
    <t xml:space="preserve"> 2.3.1.4.2.1 </t>
  </si>
  <si>
    <t xml:space="preserve"> 2.3.1.4.3 </t>
  </si>
  <si>
    <t xml:space="preserve"> 2.3.1.4.3.1 </t>
  </si>
  <si>
    <t xml:space="preserve"> 2.3.1.4.4 </t>
  </si>
  <si>
    <t>SPDA</t>
  </si>
  <si>
    <t xml:space="preserve"> 2.3.1.4.4.1 </t>
  </si>
  <si>
    <t xml:space="preserve"> 13046 </t>
  </si>
  <si>
    <t>ESTAÇÃO BAYEUX</t>
  </si>
  <si>
    <t xml:space="preserve"> 2.4.1 </t>
  </si>
  <si>
    <t xml:space="preserve"> 2.4.1.1 </t>
  </si>
  <si>
    <t xml:space="preserve"> 2.4.1.1.1 </t>
  </si>
  <si>
    <t xml:space="preserve"> 2.4.1.2 </t>
  </si>
  <si>
    <t xml:space="preserve"> 2.4.1.2.1 </t>
  </si>
  <si>
    <t xml:space="preserve"> 2.4.1.2.1.1 </t>
  </si>
  <si>
    <t xml:space="preserve"> 2.4.1.2.2 </t>
  </si>
  <si>
    <t xml:space="preserve"> 2.4.1.2.2.1 </t>
  </si>
  <si>
    <t xml:space="preserve"> 2.4.1.2.2.2 </t>
  </si>
  <si>
    <t xml:space="preserve"> 2.4.1.2.3 </t>
  </si>
  <si>
    <t xml:space="preserve"> 2.4.1.2.3.1 </t>
  </si>
  <si>
    <t xml:space="preserve"> 2.4.1.3 </t>
  </si>
  <si>
    <t xml:space="preserve"> 2.4.1.3.1 </t>
  </si>
  <si>
    <t xml:space="preserve"> 2.4.1.3.1.1 </t>
  </si>
  <si>
    <t xml:space="preserve"> 2.4.1.3.2 </t>
  </si>
  <si>
    <t xml:space="preserve"> 2.4.1.3.2.1 </t>
  </si>
  <si>
    <t xml:space="preserve"> 2.4.1.4 </t>
  </si>
  <si>
    <t xml:space="preserve"> 2.4.1.4.1 </t>
  </si>
  <si>
    <t xml:space="preserve"> 2.4.1.4.1.1 </t>
  </si>
  <si>
    <t xml:space="preserve"> 2.4.1.4.2 </t>
  </si>
  <si>
    <t xml:space="preserve"> 2.4.1.4.2.1 </t>
  </si>
  <si>
    <t xml:space="preserve"> 2.4.1.4.3 </t>
  </si>
  <si>
    <t xml:space="preserve"> 2.4.1.4.3.1 </t>
  </si>
  <si>
    <t>ESTAÇÃO PEDRO ULISSES</t>
  </si>
  <si>
    <t xml:space="preserve"> 2.5.1 </t>
  </si>
  <si>
    <t xml:space="preserve"> 2.5.1.1 </t>
  </si>
  <si>
    <t xml:space="preserve"> 2.5.1.1.1 </t>
  </si>
  <si>
    <t xml:space="preserve"> 2.5.1.2 </t>
  </si>
  <si>
    <t xml:space="preserve"> 2.5.1.2.1 </t>
  </si>
  <si>
    <t xml:space="preserve"> 2.5.1.2.1.1 </t>
  </si>
  <si>
    <t xml:space="preserve"> 2.5.1.2.2 </t>
  </si>
  <si>
    <t xml:space="preserve"> 2.5.1.2.2.1 </t>
  </si>
  <si>
    <t xml:space="preserve"> 2.5.1.2.2.2 </t>
  </si>
  <si>
    <t xml:space="preserve"> 2.5.1.2.3 </t>
  </si>
  <si>
    <t xml:space="preserve"> 2.5.1.2.3.1 </t>
  </si>
  <si>
    <t xml:space="preserve"> 2.5.1.3 </t>
  </si>
  <si>
    <t xml:space="preserve"> 2.5.1.3.1 </t>
  </si>
  <si>
    <t xml:space="preserve"> 2.5.1.3.1.1 </t>
  </si>
  <si>
    <t xml:space="preserve"> 2.5.1.3.2 </t>
  </si>
  <si>
    <t xml:space="preserve"> 2.5.1.3.2.1 </t>
  </si>
  <si>
    <t xml:space="preserve"> 2.5.1.4 </t>
  </si>
  <si>
    <t xml:space="preserve"> 2.5.1.4.1 </t>
  </si>
  <si>
    <t xml:space="preserve"> 2.5.1.4.1.1 </t>
  </si>
  <si>
    <t xml:space="preserve"> 2.5.1.4.2 </t>
  </si>
  <si>
    <t xml:space="preserve"> 2.5.1.4.2.1 </t>
  </si>
  <si>
    <t xml:space="preserve"> 2.5.1.4.3 </t>
  </si>
  <si>
    <t xml:space="preserve"> 2.5.1.4.3.1 </t>
  </si>
  <si>
    <t>ESTAÇÃO ALTO DO MATHEUS</t>
  </si>
  <si>
    <t xml:space="preserve"> 2.6.1 </t>
  </si>
  <si>
    <t xml:space="preserve"> 2.6.1.1 </t>
  </si>
  <si>
    <t xml:space="preserve"> 2.6.1.1.1 </t>
  </si>
  <si>
    <t xml:space="preserve"> 2.6.1.2 </t>
  </si>
  <si>
    <t xml:space="preserve"> 2.6.1.2.1 </t>
  </si>
  <si>
    <t xml:space="preserve"> 2.6.1.2.1.1 </t>
  </si>
  <si>
    <t xml:space="preserve"> 2.6.1.2.2 </t>
  </si>
  <si>
    <t xml:space="preserve"> 2.6.1.2.2.1 </t>
  </si>
  <si>
    <t xml:space="preserve"> 2.6.1.2.2.2 </t>
  </si>
  <si>
    <t xml:space="preserve"> 2.6.1.2.3 </t>
  </si>
  <si>
    <t xml:space="preserve"> 2.6.1.2.3.1 </t>
  </si>
  <si>
    <t xml:space="preserve"> 2.6.1.3 </t>
  </si>
  <si>
    <t xml:space="preserve"> 2.6.1.3.1 </t>
  </si>
  <si>
    <t xml:space="preserve"> 2.6.1.3.1.1 </t>
  </si>
  <si>
    <t xml:space="preserve"> 2.6.1.3.2 </t>
  </si>
  <si>
    <t xml:space="preserve"> 2.6.1.3.2.1 </t>
  </si>
  <si>
    <t xml:space="preserve"> 2.6.1.4 </t>
  </si>
  <si>
    <t xml:space="preserve"> 2.6.1.4.1 </t>
  </si>
  <si>
    <t xml:space="preserve"> 2.6.1.4.1.1 </t>
  </si>
  <si>
    <t xml:space="preserve"> 2.6.1.4.2 </t>
  </si>
  <si>
    <t xml:space="preserve"> 2.6.1.4.2.1 </t>
  </si>
  <si>
    <t xml:space="preserve"> 2.6.1.4.3 </t>
  </si>
  <si>
    <t xml:space="preserve"> 2.6.1.4.3.1 </t>
  </si>
  <si>
    <t>ESTAÇÃO ILHA DO BISPO</t>
  </si>
  <si>
    <t xml:space="preserve"> 2.7.1 </t>
  </si>
  <si>
    <t xml:space="preserve"> 2.7.1.1 </t>
  </si>
  <si>
    <t xml:space="preserve"> 2.7.1.1.1 </t>
  </si>
  <si>
    <t xml:space="preserve"> 2.7.1.2 </t>
  </si>
  <si>
    <t xml:space="preserve"> 2.7.1.2.1 </t>
  </si>
  <si>
    <t xml:space="preserve"> 2.7.1.2.1.1 </t>
  </si>
  <si>
    <t xml:space="preserve"> 2.7.1.2.1.2 </t>
  </si>
  <si>
    <t xml:space="preserve"> 2.7.1.2.2 </t>
  </si>
  <si>
    <t xml:space="preserve"> 2.7.1.2.2.1 </t>
  </si>
  <si>
    <t xml:space="preserve"> 2.7.1.3 </t>
  </si>
  <si>
    <t xml:space="preserve"> 2.7.1.3.1 </t>
  </si>
  <si>
    <t xml:space="preserve"> 2.7.1.3.1.1 </t>
  </si>
  <si>
    <t xml:space="preserve"> 2.7.1.3.2 </t>
  </si>
  <si>
    <t xml:space="preserve"> 2.7.1.3.2.1 </t>
  </si>
  <si>
    <t xml:space="preserve"> 2.7.1.4 </t>
  </si>
  <si>
    <t xml:space="preserve"> 2.7.1.4.1 </t>
  </si>
  <si>
    <t xml:space="preserve"> 2.7.1.4.1.1 </t>
  </si>
  <si>
    <t xml:space="preserve"> 2.7.1.4.2 </t>
  </si>
  <si>
    <t xml:space="preserve"> 2.7.1.4.2.1 </t>
  </si>
  <si>
    <t xml:space="preserve"> 2.7.1.4.3 </t>
  </si>
  <si>
    <t xml:space="preserve"> 2.7.1.4.3.1 </t>
  </si>
  <si>
    <t>ESTAÇÃO E PATIO JOÃO PESSOA</t>
  </si>
  <si>
    <t xml:space="preserve"> 2.8.1 </t>
  </si>
  <si>
    <t xml:space="preserve"> 2.8.1.1 </t>
  </si>
  <si>
    <t xml:space="preserve"> 2.8.1.1.1 </t>
  </si>
  <si>
    <t xml:space="preserve"> 2.8.1.2 </t>
  </si>
  <si>
    <t xml:space="preserve"> 2.8.1.2.1 </t>
  </si>
  <si>
    <t xml:space="preserve"> 2.8.1.2.1.1 </t>
  </si>
  <si>
    <t xml:space="preserve"> 2.8.1.2.2 </t>
  </si>
  <si>
    <t xml:space="preserve"> 2.8.1.2.2.1 </t>
  </si>
  <si>
    <t xml:space="preserve"> 2.8.1.2.2.2 </t>
  </si>
  <si>
    <t xml:space="preserve"> 2.8.1.2.3 </t>
  </si>
  <si>
    <t xml:space="preserve"> 2.8.1.2.3.1 </t>
  </si>
  <si>
    <t xml:space="preserve"> 2.8.1.3 </t>
  </si>
  <si>
    <t xml:space="preserve"> 2.8.1.3.1 </t>
  </si>
  <si>
    <t xml:space="preserve"> 2.8.1.3.1.1 </t>
  </si>
  <si>
    <t xml:space="preserve"> 2.8.1.3.2 </t>
  </si>
  <si>
    <t xml:space="preserve"> 2.8.1.3.2.1 </t>
  </si>
  <si>
    <t xml:space="preserve"> 2.8.1.4 </t>
  </si>
  <si>
    <t xml:space="preserve"> 2.8.1.4.1 </t>
  </si>
  <si>
    <t xml:space="preserve"> 2.8.1.4.1.1 </t>
  </si>
  <si>
    <t xml:space="preserve"> 2.8.1.4.2 </t>
  </si>
  <si>
    <t xml:space="preserve"> 2.8.1.4.2.1 </t>
  </si>
  <si>
    <t xml:space="preserve"> 2.8.1.4.3 </t>
  </si>
  <si>
    <t xml:space="preserve"> 2.8.1.4.3.1 </t>
  </si>
  <si>
    <t xml:space="preserve"> 2.9 </t>
  </si>
  <si>
    <t>ESTAÇÃO ROGER</t>
  </si>
  <si>
    <t xml:space="preserve"> 2.9.1 </t>
  </si>
  <si>
    <t xml:space="preserve"> 2.9.1.1 </t>
  </si>
  <si>
    <t xml:space="preserve"> 2.9.1.1.1 </t>
  </si>
  <si>
    <t xml:space="preserve"> 2.9.1.2 </t>
  </si>
  <si>
    <t xml:space="preserve"> 2.9.1.2.1 </t>
  </si>
  <si>
    <t xml:space="preserve"> 2.9.1.2.1.1 </t>
  </si>
  <si>
    <t xml:space="preserve"> 2.9.1.2.2 </t>
  </si>
  <si>
    <t xml:space="preserve"> 2.9.1.2.2.1 </t>
  </si>
  <si>
    <t xml:space="preserve"> 2.9.1.2.2.2 </t>
  </si>
  <si>
    <t xml:space="preserve"> 2.9.1.2.3 </t>
  </si>
  <si>
    <t xml:space="preserve"> 2.9.1.2.3.1 </t>
  </si>
  <si>
    <t xml:space="preserve"> 2.9.1.3 </t>
  </si>
  <si>
    <t xml:space="preserve"> 2.9.1.3.1 </t>
  </si>
  <si>
    <t xml:space="preserve"> 2.9.1.3.1.1 </t>
  </si>
  <si>
    <t xml:space="preserve"> 2.9.1.3.2 </t>
  </si>
  <si>
    <t xml:space="preserve"> 2.9.1.3.2.1 </t>
  </si>
  <si>
    <t xml:space="preserve"> 2.9.1.4 </t>
  </si>
  <si>
    <t xml:space="preserve"> 2.9.1.4.1 </t>
  </si>
  <si>
    <t xml:space="preserve"> 2.9.1.4.1.1 </t>
  </si>
  <si>
    <t xml:space="preserve"> 2.9.1.4.2 </t>
  </si>
  <si>
    <t xml:space="preserve"> 2.9.1.4.2.1 </t>
  </si>
  <si>
    <t xml:space="preserve"> 2.9.1.4.3 </t>
  </si>
  <si>
    <t xml:space="preserve"> 2.9.1.4.3.1 </t>
  </si>
  <si>
    <t xml:space="preserve"> 2.10 </t>
  </si>
  <si>
    <t>ESTAÇÃO MANDACARU</t>
  </si>
  <si>
    <t xml:space="preserve"> 2.10.1 </t>
  </si>
  <si>
    <t xml:space="preserve"> 2.10.1.1 </t>
  </si>
  <si>
    <t xml:space="preserve"> 2.10.1.1.1 </t>
  </si>
  <si>
    <t xml:space="preserve"> 2.10.1.2 </t>
  </si>
  <si>
    <t xml:space="preserve"> 2.10.1.2.1 </t>
  </si>
  <si>
    <t xml:space="preserve"> 2.10.1.2.1.1 </t>
  </si>
  <si>
    <t xml:space="preserve"> 2.10.1.2.2 </t>
  </si>
  <si>
    <t xml:space="preserve"> 2.10.1.2.2.1 </t>
  </si>
  <si>
    <t xml:space="preserve"> 2.10.1.2.2.2 </t>
  </si>
  <si>
    <t xml:space="preserve"> 2.10.1.2.3 </t>
  </si>
  <si>
    <t xml:space="preserve"> 2.10.1.2.3.1 </t>
  </si>
  <si>
    <t xml:space="preserve"> 2.10.1.3 </t>
  </si>
  <si>
    <t xml:space="preserve"> 2.10.1.3.1 </t>
  </si>
  <si>
    <t xml:space="preserve"> 2.10.1.3.1.1 </t>
  </si>
  <si>
    <t xml:space="preserve"> 2.10.1.3.2 </t>
  </si>
  <si>
    <t xml:space="preserve"> 2.10.1.3.2.1 </t>
  </si>
  <si>
    <t xml:space="preserve"> 2.10.1.4 </t>
  </si>
  <si>
    <t xml:space="preserve"> 2.10.1.4.1 </t>
  </si>
  <si>
    <t xml:space="preserve"> 2.10.1.4.1.1 </t>
  </si>
  <si>
    <t xml:space="preserve"> 2.10.1.4.2 </t>
  </si>
  <si>
    <t xml:space="preserve"> 2.10.1.4.2.1 </t>
  </si>
  <si>
    <t xml:space="preserve"> 2.10.1.4.3 </t>
  </si>
  <si>
    <t xml:space="preserve"> 2.10.1.4.3.1 </t>
  </si>
  <si>
    <t xml:space="preserve"> 2.11 </t>
  </si>
  <si>
    <t>ESTAÇÃO RENASCER</t>
  </si>
  <si>
    <t xml:space="preserve"> 2.11.1 </t>
  </si>
  <si>
    <t xml:space="preserve"> 2.11.1.1 </t>
  </si>
  <si>
    <t xml:space="preserve"> 2.11.1.1.1 </t>
  </si>
  <si>
    <t xml:space="preserve"> 2.11.1.2 </t>
  </si>
  <si>
    <t xml:space="preserve"> 2.11.1.2.1 </t>
  </si>
  <si>
    <t xml:space="preserve"> 2.11.1.2.1.1 </t>
  </si>
  <si>
    <t xml:space="preserve"> 2.11.1.2.2 </t>
  </si>
  <si>
    <t xml:space="preserve"> 2.11.1.2.2.1 </t>
  </si>
  <si>
    <t xml:space="preserve"> 2.11.1.2.2.2 </t>
  </si>
  <si>
    <t xml:space="preserve"> 2.11.1.2.3 </t>
  </si>
  <si>
    <t xml:space="preserve"> 2.11.1.2.3.1 </t>
  </si>
  <si>
    <t xml:space="preserve"> 2.11.1.3 </t>
  </si>
  <si>
    <t xml:space="preserve"> 2.11.1.3.1 </t>
  </si>
  <si>
    <t xml:space="preserve"> 2.11.1.3.1.1 </t>
  </si>
  <si>
    <t xml:space="preserve"> 2.11.1.3.2 </t>
  </si>
  <si>
    <t xml:space="preserve"> 2.11.1.3.2.1 </t>
  </si>
  <si>
    <t xml:space="preserve"> 2.11.1.4 </t>
  </si>
  <si>
    <t xml:space="preserve"> 2.11.1.4.1 </t>
  </si>
  <si>
    <t xml:space="preserve"> 2.11.1.4.1.1 </t>
  </si>
  <si>
    <t xml:space="preserve"> 2.11.1.4.2 </t>
  </si>
  <si>
    <t xml:space="preserve"> 2.11.1.4.2.1 </t>
  </si>
  <si>
    <t xml:space="preserve"> 2.11.1.4.3 </t>
  </si>
  <si>
    <t xml:space="preserve"> 2.11.1.4.3.1 </t>
  </si>
  <si>
    <t xml:space="preserve"> 2.12 </t>
  </si>
  <si>
    <t>ESTAÇÃO JACARÉ</t>
  </si>
  <si>
    <t xml:space="preserve"> 2.12.1 </t>
  </si>
  <si>
    <t xml:space="preserve"> 2.12.1.1 </t>
  </si>
  <si>
    <t xml:space="preserve"> 2.12.1.1.1 </t>
  </si>
  <si>
    <t xml:space="preserve"> 2.12.1.2 </t>
  </si>
  <si>
    <t xml:space="preserve"> 2.12.1.2.1 </t>
  </si>
  <si>
    <t xml:space="preserve"> 2.12.1.2.1.1 </t>
  </si>
  <si>
    <t xml:space="preserve"> 2.12.1.2.2 </t>
  </si>
  <si>
    <t xml:space="preserve"> 2.12.1.2.2.1 </t>
  </si>
  <si>
    <t xml:space="preserve"> 2.12.1.2.2.2 </t>
  </si>
  <si>
    <t xml:space="preserve"> 2.12.1.2.3 </t>
  </si>
  <si>
    <t xml:space="preserve"> 2.12.1.2.3.1 </t>
  </si>
  <si>
    <t xml:space="preserve"> 2.12.1.3 </t>
  </si>
  <si>
    <t xml:space="preserve"> 2.12.1.3.1 </t>
  </si>
  <si>
    <t xml:space="preserve"> 2.12.1.3.1.1 </t>
  </si>
  <si>
    <t xml:space="preserve"> 2.12.1.3.2 </t>
  </si>
  <si>
    <t xml:space="preserve"> 2.12.1.3.2.1 </t>
  </si>
  <si>
    <t xml:space="preserve"> 2.12.1.4 </t>
  </si>
  <si>
    <t xml:space="preserve"> 2.12.1.4.1 </t>
  </si>
  <si>
    <t xml:space="preserve"> 2.12.1.4.1.1 </t>
  </si>
  <si>
    <t xml:space="preserve"> 2.12.1.4.2 </t>
  </si>
  <si>
    <t xml:space="preserve"> 2.12.1.4.2.1 </t>
  </si>
  <si>
    <t xml:space="preserve"> 2.12.1.4.3 </t>
  </si>
  <si>
    <t xml:space="preserve"> 2.12.1.4.3.1 </t>
  </si>
  <si>
    <t xml:space="preserve"> 2.13 </t>
  </si>
  <si>
    <t>ESTAÇÃO POÇO</t>
  </si>
  <si>
    <t xml:space="preserve"> 2.13.1 </t>
  </si>
  <si>
    <t xml:space="preserve"> 2.13.1.1 </t>
  </si>
  <si>
    <t xml:space="preserve"> 2.13.1.1.1 </t>
  </si>
  <si>
    <t xml:space="preserve"> 2.13.1.2 </t>
  </si>
  <si>
    <t xml:space="preserve"> 2.13.1.2.1 </t>
  </si>
  <si>
    <t xml:space="preserve"> 2.13.1.2.1.1 </t>
  </si>
  <si>
    <t xml:space="preserve"> 2.13.1.2.2 </t>
  </si>
  <si>
    <t xml:space="preserve"> 2.13.1.2.2.1 </t>
  </si>
  <si>
    <t xml:space="preserve"> 2.13.1.2.2.2 </t>
  </si>
  <si>
    <t xml:space="preserve"> 2.13.1.2.3 </t>
  </si>
  <si>
    <t xml:space="preserve"> 2.13.1.2.3.1 </t>
  </si>
  <si>
    <t xml:space="preserve"> 2.13.1.3 </t>
  </si>
  <si>
    <t xml:space="preserve"> 2.13.1.3.1 </t>
  </si>
  <si>
    <t xml:space="preserve"> 2.13.1.3.1.1 </t>
  </si>
  <si>
    <t xml:space="preserve"> 2.13.1.3.2 </t>
  </si>
  <si>
    <t xml:space="preserve"> 2.13.1.3.2.1 </t>
  </si>
  <si>
    <t xml:space="preserve"> 2.13.1.4 </t>
  </si>
  <si>
    <t xml:space="preserve"> 2.13.1.4.1 </t>
  </si>
  <si>
    <t xml:space="preserve"> 2.13.1.4.1.1 </t>
  </si>
  <si>
    <t xml:space="preserve"> 2.13.1.4.2 </t>
  </si>
  <si>
    <t xml:space="preserve"> 2.13.1.4.2.1 </t>
  </si>
  <si>
    <t xml:space="preserve"> 2.13.1.4.3 </t>
  </si>
  <si>
    <t xml:space="preserve"> 2.13.1.4.3.1 </t>
  </si>
  <si>
    <t xml:space="preserve"> 2.14 </t>
  </si>
  <si>
    <t>ESTAÇÃO JARDIM CAMBOINHA</t>
  </si>
  <si>
    <t xml:space="preserve"> 2.14.1 </t>
  </si>
  <si>
    <t xml:space="preserve"> 2.14.1.1 </t>
  </si>
  <si>
    <t xml:space="preserve"> 2.14.1.1.1 </t>
  </si>
  <si>
    <t xml:space="preserve"> 2.14.1.2 </t>
  </si>
  <si>
    <t xml:space="preserve"> 2.14.1.2.1 </t>
  </si>
  <si>
    <t xml:space="preserve"> 2.14.1.2.1.1 </t>
  </si>
  <si>
    <t xml:space="preserve"> 2.14.1.2.2 </t>
  </si>
  <si>
    <t xml:space="preserve"> 2.14.1.2.2.1 </t>
  </si>
  <si>
    <t xml:space="preserve"> 2.14.1.2.2.2 </t>
  </si>
  <si>
    <t xml:space="preserve"> 2.14.1.2.3 </t>
  </si>
  <si>
    <t xml:space="preserve"> 2.14.1.2.3.1 </t>
  </si>
  <si>
    <t xml:space="preserve"> 2.14.1.3 </t>
  </si>
  <si>
    <t xml:space="preserve"> 2.14.1.3.1 </t>
  </si>
  <si>
    <t xml:space="preserve"> 2.14.1.3.1.1 </t>
  </si>
  <si>
    <t xml:space="preserve"> 2.14.1.3.2 </t>
  </si>
  <si>
    <t xml:space="preserve"> 2.14.1.3.2.1 </t>
  </si>
  <si>
    <t xml:space="preserve"> 2.14.1.4 </t>
  </si>
  <si>
    <t xml:space="preserve"> 2.14.1.4.1 </t>
  </si>
  <si>
    <t xml:space="preserve"> 2.14.1.4.1.1 </t>
  </si>
  <si>
    <t xml:space="preserve"> 2.14.1.4.2 </t>
  </si>
  <si>
    <t xml:space="preserve"> 2.14.1.4.2.1 </t>
  </si>
  <si>
    <t xml:space="preserve"> 2.14.1.4.3 </t>
  </si>
  <si>
    <t xml:space="preserve"> 2.14.1.4.3.1 </t>
  </si>
  <si>
    <t xml:space="preserve"> 2.15 </t>
  </si>
  <si>
    <t>ESTAÇÃO JARDIM MANGUINHOS</t>
  </si>
  <si>
    <t xml:space="preserve"> 2.15.1 </t>
  </si>
  <si>
    <t xml:space="preserve"> 2.15.1.1 </t>
  </si>
  <si>
    <t xml:space="preserve"> 2.15.1.1.1 </t>
  </si>
  <si>
    <t xml:space="preserve"> 2.15.1.2 </t>
  </si>
  <si>
    <t xml:space="preserve"> 2.15.1.2.1 </t>
  </si>
  <si>
    <t xml:space="preserve"> 2.15.1.2.1.1 </t>
  </si>
  <si>
    <t xml:space="preserve"> 2.15.1.2.2 </t>
  </si>
  <si>
    <t xml:space="preserve"> 2.15.1.2.2.1 </t>
  </si>
  <si>
    <t xml:space="preserve"> 2.15.1.2.2.2 </t>
  </si>
  <si>
    <t xml:space="preserve"> 2.15.1.2.3 </t>
  </si>
  <si>
    <t xml:space="preserve"> 2.15.1.2.3.1 </t>
  </si>
  <si>
    <t xml:space="preserve"> 2.15.1.3 </t>
  </si>
  <si>
    <t xml:space="preserve"> 2.15.1.3.1 </t>
  </si>
  <si>
    <t xml:space="preserve"> 2.15.1.3.1.1 </t>
  </si>
  <si>
    <t xml:space="preserve"> 2.15.1.3.2 </t>
  </si>
  <si>
    <t xml:space="preserve"> 2.15.1.3.2.1 </t>
  </si>
  <si>
    <t xml:space="preserve"> 2.15.1.4 </t>
  </si>
  <si>
    <t xml:space="preserve"> 2.15.1.4.1 </t>
  </si>
  <si>
    <t xml:space="preserve"> 2.15.1.4.1.1 </t>
  </si>
  <si>
    <t xml:space="preserve"> 2.15.1.4.2 </t>
  </si>
  <si>
    <t xml:space="preserve"> 2.15.1.4.2.1 </t>
  </si>
  <si>
    <t xml:space="preserve"> 2.15.1.4.3 </t>
  </si>
  <si>
    <t xml:space="preserve"> 2.15.1.4.3.1 </t>
  </si>
  <si>
    <t xml:space="preserve"> 2.16 </t>
  </si>
  <si>
    <t>ESTAÇÃO E PATIO CABEDELO</t>
  </si>
  <si>
    <t xml:space="preserve"> 2.16.1 </t>
  </si>
  <si>
    <t xml:space="preserve"> 2.16.1.1 </t>
  </si>
  <si>
    <t xml:space="preserve"> 2.16.1.1.1 </t>
  </si>
  <si>
    <t xml:space="preserve"> 2.16.1.2 </t>
  </si>
  <si>
    <t xml:space="preserve"> 2.16.1.2.1 </t>
  </si>
  <si>
    <t xml:space="preserve"> 2.16.1.2.1.1 </t>
  </si>
  <si>
    <t xml:space="preserve"> 2.16.1.2.2 </t>
  </si>
  <si>
    <t xml:space="preserve"> 2.16.1.2.2.1 </t>
  </si>
  <si>
    <t xml:space="preserve"> 2.16.1.2.2.2 </t>
  </si>
  <si>
    <t xml:space="preserve"> 2.16.1.2.3 </t>
  </si>
  <si>
    <t xml:space="preserve"> 2.16.1.2.3.1 </t>
  </si>
  <si>
    <t xml:space="preserve"> 2.16.1.3 </t>
  </si>
  <si>
    <t xml:space="preserve"> 2.16.1.3.1 </t>
  </si>
  <si>
    <t xml:space="preserve"> 2.16.1.3.1.1 </t>
  </si>
  <si>
    <t xml:space="preserve"> 2.16.1.3.2 </t>
  </si>
  <si>
    <t xml:space="preserve"> 2.16.1.3.2.1 </t>
  </si>
  <si>
    <t xml:space="preserve"> 2.16.1.4 </t>
  </si>
  <si>
    <t xml:space="preserve"> 2.16.1.4.1 </t>
  </si>
  <si>
    <t xml:space="preserve"> 2.16.1.4.1.1 </t>
  </si>
  <si>
    <t xml:space="preserve"> 2.16.1.4.2 </t>
  </si>
  <si>
    <t xml:space="preserve"> 2.16.1.4.2.1 </t>
  </si>
  <si>
    <t xml:space="preserve"> 2.16.1.4.3 </t>
  </si>
  <si>
    <t xml:space="preserve"> 2.16.1.4.3.1 </t>
  </si>
  <si>
    <t>MANUTENÇÃO CORRETIVA</t>
  </si>
  <si>
    <t>SERVIÇOS INICIAIS</t>
  </si>
  <si>
    <t xml:space="preserve"> 3.1.1 </t>
  </si>
  <si>
    <t xml:space="preserve"> 102655 </t>
  </si>
  <si>
    <t>FITA DE SINALIZAÇÃO FIXADA NA ESTRUTURA. AF_03/2024</t>
  </si>
  <si>
    <t xml:space="preserve"> 3.1.2 </t>
  </si>
  <si>
    <t xml:space="preserve"> 12642 </t>
  </si>
  <si>
    <t xml:space="preserve"> 3.1.3 </t>
  </si>
  <si>
    <t xml:space="preserve"> 4554 </t>
  </si>
  <si>
    <t xml:space="preserve"> 3.1.4 </t>
  </si>
  <si>
    <t xml:space="preserve"> 01.04.20 </t>
  </si>
  <si>
    <t>SUDECAP</t>
  </si>
  <si>
    <t>REMANEJAMENTO DE TAPUME</t>
  </si>
  <si>
    <t xml:space="preserve"> 3.1.5 </t>
  </si>
  <si>
    <t xml:space="preserve"> 97113 </t>
  </si>
  <si>
    <t>APLICAÇÃO DE LONA PLÁSTICA PARA EXECUÇÃO DE PAVIMENTOS DE CONCRETO. AF_04/2022</t>
  </si>
  <si>
    <t xml:space="preserve"> 3.1.6 </t>
  </si>
  <si>
    <t xml:space="preserve"> 3.1.7 </t>
  </si>
  <si>
    <t xml:space="preserve"> 2416 </t>
  </si>
  <si>
    <t>RETIRADAS/REMOÇÕES/REMANEJAMENTOS</t>
  </si>
  <si>
    <t xml:space="preserve"> 3.2.1 </t>
  </si>
  <si>
    <t xml:space="preserve"> 98532 </t>
  </si>
  <si>
    <t>PODA EM ALTURA DE ÁRVORE COM DIÂMETRO DE TRONCO MENOR QUE 0,20 M. AF_03/2024</t>
  </si>
  <si>
    <t xml:space="preserve"> 3.2.2 </t>
  </si>
  <si>
    <t xml:space="preserve"> 12947 </t>
  </si>
  <si>
    <t xml:space="preserve"> 3.2.3 </t>
  </si>
  <si>
    <t xml:space="preserve"> 3.2.4 </t>
  </si>
  <si>
    <t xml:space="preserve"> 3.2.5 </t>
  </si>
  <si>
    <t xml:space="preserve"> 4859 </t>
  </si>
  <si>
    <t xml:space="preserve"> 3.2.6 </t>
  </si>
  <si>
    <t xml:space="preserve"> 102192 </t>
  </si>
  <si>
    <t>REMOÇÃO DE VIDRO TEMPERADO FIXADO EM PERFIL U. AF_01/2021</t>
  </si>
  <si>
    <t xml:space="preserve"> 3.2.7 </t>
  </si>
  <si>
    <t xml:space="preserve"> 100697 </t>
  </si>
  <si>
    <t>RECOLOCAÇÃO DE FOLHAS DE PORTA DE MADEIRA LEVE OU MÉDIA DE 80CM DE LARGURA, CONSIDERANDO REAPROVEITAMENTO DO MATERIAL. AF_12/2019</t>
  </si>
  <si>
    <t xml:space="preserve"> 3.2.8 </t>
  </si>
  <si>
    <t xml:space="preserve"> C3040 </t>
  </si>
  <si>
    <t>RETIRADA DE GRADE DE FERRO</t>
  </si>
  <si>
    <t xml:space="preserve"> 3.2.9 </t>
  </si>
  <si>
    <t xml:space="preserve"> 97631 </t>
  </si>
  <si>
    <t>DEMOLIÇÃO DE ARGAMASSAS, DE FORMA MANUAL, SEM REAPROVEITAMENTO. AF_09/2023</t>
  </si>
  <si>
    <t xml:space="preserve"> 3.2.10 </t>
  </si>
  <si>
    <t xml:space="preserve"> 3.2.11 </t>
  </si>
  <si>
    <t xml:space="preserve"> 102193 </t>
  </si>
  <si>
    <t>LIXAMENTO DE MADEIRA PARA APLICAÇÃO DE FUNDO OU PINTURA. AF_01/2021</t>
  </si>
  <si>
    <t xml:space="preserve"> 3.2.12 </t>
  </si>
  <si>
    <t xml:space="preserve"> 100717 </t>
  </si>
  <si>
    <t>LIXAMENTO MANUAL EM SUPERFÍCIES METÁLICAS EM OBRA. AF_01/2020</t>
  </si>
  <si>
    <t xml:space="preserve"> 3.2.13 </t>
  </si>
  <si>
    <t xml:space="preserve"> 7725 </t>
  </si>
  <si>
    <t xml:space="preserve"> 3.2.14 </t>
  </si>
  <si>
    <t xml:space="preserve"> 97641 </t>
  </si>
  <si>
    <t>REMOÇÃO DE FORRO DE GESSO, DE FORMA MANUAL, SEM REAPROVEITAMENTO. AF_09/2023</t>
  </si>
  <si>
    <t xml:space="preserve"> 3.2.15 </t>
  </si>
  <si>
    <t xml:space="preserve"> 7218 </t>
  </si>
  <si>
    <t xml:space="preserve"> 3.2.16 </t>
  </si>
  <si>
    <t xml:space="preserve"> 97664 </t>
  </si>
  <si>
    <t>REMOÇÃO DE ACESSÓRIOS, DE FORMA MANUAL, SEM REAPROVEITAMENTO. AF_09/2023</t>
  </si>
  <si>
    <t xml:space="preserve"> 3.2.17 </t>
  </si>
  <si>
    <t xml:space="preserve"> 3.2.18 </t>
  </si>
  <si>
    <t xml:space="preserve"> 3.2.19 </t>
  </si>
  <si>
    <t xml:space="preserve"> 97661 </t>
  </si>
  <si>
    <t>REMOÇÃO DE CABOS ELÉTRICOS, COM SEÇÃO DE 10 MM², FORMA MANUAL, SEM REAPROVEITAMENTO. AF_09/2023</t>
  </si>
  <si>
    <t xml:space="preserve"> 3.2.20 </t>
  </si>
  <si>
    <t xml:space="preserve"> 97660 </t>
  </si>
  <si>
    <t>REMOÇÃO DE INTERRUPTORES/TOMADAS ELÉTRICAS, DE FORMA MANUAL, SEM REAPROVEITAMENTO. AF_09/2023</t>
  </si>
  <si>
    <t xml:space="preserve"> 3.2.21 </t>
  </si>
  <si>
    <t xml:space="preserve"> 97665 </t>
  </si>
  <si>
    <t>REMOÇÃO DE LUMINÁRIAS, DE FORMA MANUAL, SEM REAPROVEITAMENTO. AF_09/2023</t>
  </si>
  <si>
    <t xml:space="preserve"> 3.2.22 </t>
  </si>
  <si>
    <t xml:space="preserve"> 3027 </t>
  </si>
  <si>
    <t xml:space="preserve"> 3.2.23 </t>
  </si>
  <si>
    <t xml:space="preserve"> 98526 </t>
  </si>
  <si>
    <t>REMOÇÃO DE RAÍZES REMANESCENTES DE TRONCO DE ÁRVORE COM DIÂMETRO MAIOR OU IGUAL A 0,20 M E MENOR QUE 0,40 M. AF_03/2024</t>
  </si>
  <si>
    <t xml:space="preserve"> 3.2.24 </t>
  </si>
  <si>
    <t xml:space="preserve"> 98527 </t>
  </si>
  <si>
    <t>REMOÇÃO DE RAÍZES REMANESCENTES DE TRONCO DE ÁRVORE COM DIÂMETRO MAIOR OU IGUAL A 0,40 M E MENOR QUE 0,60 M. AF_03/2024</t>
  </si>
  <si>
    <t xml:space="preserve"> 3.2.25 </t>
  </si>
  <si>
    <t xml:space="preserve"> 3.2.26 </t>
  </si>
  <si>
    <t xml:space="preserve"> 3.2.27 </t>
  </si>
  <si>
    <t xml:space="preserve"> 97640 </t>
  </si>
  <si>
    <t>REMOÇÃO DE FORROS DE DRYWALL, PVC E FIBROMINERAL, DE FORMA MANUAL, SEM REAPROVEITAMENTO. AF_09/2023</t>
  </si>
  <si>
    <t xml:space="preserve"> 3.2.28 </t>
  </si>
  <si>
    <t xml:space="preserve"> 9744 </t>
  </si>
  <si>
    <t xml:space="preserve"> 3.2.29 </t>
  </si>
  <si>
    <t xml:space="preserve"> 97647 </t>
  </si>
  <si>
    <t>REMOÇÃO DE TELHAS DE FIBROCIMENTO METÁLICA E CERÂMICA, DE FORMA MANUAL, SEM REAPROVEITAMENTO. AF_09/2023</t>
  </si>
  <si>
    <t xml:space="preserve"> 3.2.30 </t>
  </si>
  <si>
    <t xml:space="preserve"> 97642 </t>
  </si>
  <si>
    <t>REMOÇÃO DE TRAMA METÁLICA OU DE MADEIRA PARA FORRO, DE FORMA MANUAL, SEM REAPROVEITAMENTO. AF_09/2023</t>
  </si>
  <si>
    <t xml:space="preserve"> 3.2.31 </t>
  </si>
  <si>
    <t xml:space="preserve"> 97651 </t>
  </si>
  <si>
    <t>REMOÇÃO DE TESOURAS DE MADEIRA, COM VÃO MENOR QUE 8M, DE FORMA MANUAL, SEM REAPROVEITAMENTO. AF_09/2023</t>
  </si>
  <si>
    <t xml:space="preserve"> 3.2.32 </t>
  </si>
  <si>
    <t xml:space="preserve"> 97655 </t>
  </si>
  <si>
    <t>REMOÇÃO DE TRAMA METÁLICA PARA COBERTURA, DE FORMA MANUAL, SEM REAPROVEITAMENTO. AF_09/2023</t>
  </si>
  <si>
    <t xml:space="preserve"> 3.2.33 </t>
  </si>
  <si>
    <t xml:space="preserve"> 97650 </t>
  </si>
  <si>
    <t>REMOÇÃO DE TRAMA DE MADEIRA PARA COBERTURA, DE FORMA MANUAL, SEM REAPROVEITAMENTO. AF_09/2023</t>
  </si>
  <si>
    <t xml:space="preserve"> 3.2.34 </t>
  </si>
  <si>
    <t xml:space="preserve"> 8344 </t>
  </si>
  <si>
    <t xml:space="preserve"> 3.2.35 </t>
  </si>
  <si>
    <t xml:space="preserve"> 38 </t>
  </si>
  <si>
    <t xml:space="preserve"> 3.2.36 </t>
  </si>
  <si>
    <t xml:space="preserve"> 97624 </t>
  </si>
  <si>
    <t>DEMOLIÇÃO DE ALVENARIA DE TIJOLO MACIÇO, DE FORMA MANUAL, SEM REAPROVEITAMENTO. AF_09/2023</t>
  </si>
  <si>
    <t xml:space="preserve"> 3.2.37 </t>
  </si>
  <si>
    <t xml:space="preserve"> 97628 </t>
  </si>
  <si>
    <t>DEMOLIÇÃO DE LAJES, EM CONCRETO ARMADO, DE FORMA MANUAL, SEM REAPROVEITAMENTO. AF_09/2023</t>
  </si>
  <si>
    <t xml:space="preserve"> 3.2.38 </t>
  </si>
  <si>
    <t xml:space="preserve"> 97637 </t>
  </si>
  <si>
    <t>REMOÇÃO DE TAPUME/ CHAPAS METÁLICAS E DE MADEIRA, DE FORMA MANUAL, SEM REAPROVEITAMENTO. AF_09/2023</t>
  </si>
  <si>
    <t xml:space="preserve"> 3.2.39 </t>
  </si>
  <si>
    <t xml:space="preserve"> 3.2.40 </t>
  </si>
  <si>
    <t xml:space="preserve"> 102190 </t>
  </si>
  <si>
    <t>REMOÇÃO DE VIDRO LISO COMUM DE ESQUADRIA COM BAGUETE DE MADEIRA. AF_01/2021</t>
  </si>
  <si>
    <t xml:space="preserve"> 3.2.41 </t>
  </si>
  <si>
    <t xml:space="preserve"> 97649 </t>
  </si>
  <si>
    <t>REMOÇÃO DE TELHAS DE FIBROCIMENTO, METÁLICA E CERÂMICA, DE FORMA MECANIZADA, COM USO DE GUINDASTE, SEM REAPROVEITAMENTO. AF_09/2023</t>
  </si>
  <si>
    <t xml:space="preserve"> 3.2.42 </t>
  </si>
  <si>
    <t xml:space="preserve"> 07.60.016 </t>
  </si>
  <si>
    <t>RETIRADA DE RIPAS</t>
  </si>
  <si>
    <t xml:space="preserve"> 3.2.43 </t>
  </si>
  <si>
    <t xml:space="preserve"> 97662 </t>
  </si>
  <si>
    <t>REMOÇÃO DE TUBULAÇÕES (TUBOS E CONEXÕES) DE ÁGUA FRIA, DE FORMA MANUAL, SEM REAPROVEITAMENTO. AF_09/2023</t>
  </si>
  <si>
    <t xml:space="preserve"> 3.2.44 </t>
  </si>
  <si>
    <t xml:space="preserve"> 6395 </t>
  </si>
  <si>
    <t xml:space="preserve"> 3.2.45 </t>
  </si>
  <si>
    <t xml:space="preserve"> 3019 </t>
  </si>
  <si>
    <t xml:space="preserve"> 3.2.46 </t>
  </si>
  <si>
    <t xml:space="preserve"> 7224 </t>
  </si>
  <si>
    <t xml:space="preserve"> 3.2.47 </t>
  </si>
  <si>
    <t xml:space="preserve"> 4268 </t>
  </si>
  <si>
    <t xml:space="preserve"> 3.2.48 </t>
  </si>
  <si>
    <t xml:space="preserve"> 9421 </t>
  </si>
  <si>
    <t xml:space="preserve"> 3.2.49 </t>
  </si>
  <si>
    <t>MOVIMENTAÇÃO DE TERRA</t>
  </si>
  <si>
    <t xml:space="preserve"> 3.3.1 </t>
  </si>
  <si>
    <t xml:space="preserve"> 93358 </t>
  </si>
  <si>
    <t>ESCAVAÇÃO MANUAL DE VALA. AF_09/2024</t>
  </si>
  <si>
    <t xml:space="preserve"> 3.3.2 </t>
  </si>
  <si>
    <t>REATERRO MANUAL DE VALAS, COM COMPACTADOR DE SOLOS DE PERCUSSÃO. AF_08/2023</t>
  </si>
  <si>
    <t xml:space="preserve"> 3.3.3 </t>
  </si>
  <si>
    <t xml:space="preserve"> 94319 </t>
  </si>
  <si>
    <t>ATERRO MANUAL DE VALAS COM SOLO ARGILO-ARENOSO. AF_08/2023</t>
  </si>
  <si>
    <t>ESTRUTURAS</t>
  </si>
  <si>
    <t xml:space="preserve"> 3.4.1 </t>
  </si>
  <si>
    <t xml:space="preserve"> 94962 </t>
  </si>
  <si>
    <t>CONCRETO MAGRO PARA LASTRO, TRAÇO 1:4,5:4,5 (EM MASSA SECA DE CIMENTO/ AREIA MÉDIA/ BRITA 1) - PREPARO MECÂNICO COM BETONEIRA 400 L. AF_05/2021</t>
  </si>
  <si>
    <t xml:space="preserve"> 3.4.2 </t>
  </si>
  <si>
    <t xml:space="preserve"> 3.4.3 </t>
  </si>
  <si>
    <t xml:space="preserve"> 73361 </t>
  </si>
  <si>
    <t>CONCRETO CICLOPICO FCK=10MPA 30% PEDRA DE MAO INCLUSIVE LANCAMENTO</t>
  </si>
  <si>
    <t xml:space="preserve"> 3.4.4 </t>
  </si>
  <si>
    <t xml:space="preserve"> 3846 </t>
  </si>
  <si>
    <t>cm</t>
  </si>
  <si>
    <t xml:space="preserve"> 3.4.5 </t>
  </si>
  <si>
    <t xml:space="preserve"> 3.4.6 </t>
  </si>
  <si>
    <t xml:space="preserve"> 3.4.7 </t>
  </si>
  <si>
    <t xml:space="preserve"> 92775 </t>
  </si>
  <si>
    <t>ARMAÇÃO DE PILAR OU VIGA DE UMA ESTRUTURA CONVENCIONAL DE CONCRETO ARMADO EM UMA EDIFICAÇÃO TÉRREA OU SOBRADO UTILIZANDO AÇO CA-60 DE 5,0 MM - MONTAGEM. AF_12/2015</t>
  </si>
  <si>
    <t xml:space="preserve"> 3.4.8 </t>
  </si>
  <si>
    <t xml:space="preserve"> 92778 </t>
  </si>
  <si>
    <t>ARMAÇÃO DE PILAR OU VIGA DE UMA ESTRUTURA CONVENCIONAL DE CONCRETO ARMADO EM UMA EDIFICAÇÃO TÉRREA OU SOBRADO UTILIZANDO AÇO CA-50 DE 10,0 MM - MONTAGEM. AF_12/2015</t>
  </si>
  <si>
    <t xml:space="preserve"> 3.4.9 </t>
  </si>
  <si>
    <t xml:space="preserve"> 92777 </t>
  </si>
  <si>
    <t>ARMAÇÃO DE PILAR OU VIGA DE UMA ESTRUTURA CONVENCIONAL DE CONCRETO ARMADO EM UMA EDIFICAÇÃO TÉRREA OU SOBRADO UTILIZANDO AÇO CA-50 DE 8,0 MM - MONTAGEM. AF_12/2015</t>
  </si>
  <si>
    <t xml:space="preserve"> 3.4.10 </t>
  </si>
  <si>
    <t xml:space="preserve"> 92776 </t>
  </si>
  <si>
    <t>ARMAÇÃO DE PILAR OU VIGA DE UMA ESTRUTURA CONVENCIONAL DE CONCRETO ARMADO EM UMA EDIFICAÇÃO TÉRREA OU SOBRADO UTILIZANDO AÇO CA-50 DE 6,3 MM - MONTAGEM. AF_12/2015</t>
  </si>
  <si>
    <t xml:space="preserve"> 3.4.11 </t>
  </si>
  <si>
    <t xml:space="preserve"> 97088 </t>
  </si>
  <si>
    <t>ARMAÇÃO PARA EXECUÇÃO DE RADIER, PISO DE CONCRETO OU LAJE SOBRE SOLO, COM USO DE TELA Q-92. AF_09/2021</t>
  </si>
  <si>
    <t xml:space="preserve"> 3.4.12 </t>
  </si>
  <si>
    <t xml:space="preserve"> 10778 </t>
  </si>
  <si>
    <t xml:space="preserve"> 3.4.13 </t>
  </si>
  <si>
    <t xml:space="preserve"> 3.4.14 </t>
  </si>
  <si>
    <t>REPARO/REFORÇO ESTRUTURAL</t>
  </si>
  <si>
    <t xml:space="preserve"> 3.5.1 </t>
  </si>
  <si>
    <t xml:space="preserve"> 4917 </t>
  </si>
  <si>
    <t xml:space="preserve"> 3.5.2 </t>
  </si>
  <si>
    <t xml:space="preserve"> 4775 </t>
  </si>
  <si>
    <t xml:space="preserve"> 3.5.3 </t>
  </si>
  <si>
    <t xml:space="preserve"> 8727 </t>
  </si>
  <si>
    <t xml:space="preserve"> 3.5.4 </t>
  </si>
  <si>
    <t xml:space="preserve"> C1439 </t>
  </si>
  <si>
    <t>GROUT CIMENTO, CAL HIDR., AREIA E PEDRISCO  TRAÇO 1:0.1:3:2</t>
  </si>
  <si>
    <t xml:space="preserve"> 3.5.5 </t>
  </si>
  <si>
    <t xml:space="preserve"> 3.5.6 </t>
  </si>
  <si>
    <t xml:space="preserve"> 110826 </t>
  </si>
  <si>
    <t>SEDOP</t>
  </si>
  <si>
    <t>ELEMENTOS DE FECHAMENTO E VEDAÇÃO</t>
  </si>
  <si>
    <t xml:space="preserve"> 3.6.1 </t>
  </si>
  <si>
    <t xml:space="preserve"> C0074 </t>
  </si>
  <si>
    <t xml:space="preserve"> 3.6.2 </t>
  </si>
  <si>
    <t xml:space="preserve"> 87503 </t>
  </si>
  <si>
    <t>ALVENARIA DE VEDAÇÃO DE BLOCOS CERÂMICOS FURADOS NA HORIZONTAL DE 9X19X19CM (ESPESSURA 9CM) DE PAREDES COM ÁREA LÍQUIDA MAIOR OU IGUAL A 6M² SEM VÃOS E ARGAMASSA DE ASSENTAMENTO COM PREPARO EM BETONEIRA. AF_06/2014</t>
  </si>
  <si>
    <t xml:space="preserve"> 3.6.3 </t>
  </si>
  <si>
    <t xml:space="preserve"> 96371 </t>
  </si>
  <si>
    <t>PAREDE COM SISTEMA EM CHAPAS DE GESSO PARA DRYWALL, USO INTERNO, COM UMA FACE SIMPLES E ESTRUTURA METÁLICA COM GUIAS SIMPLES PARA PAREDES COM ÁREA LÍQUIDA MAIOR OU IGUAL A 6 M2, COM VÃOS. AF_07/2023_PS</t>
  </si>
  <si>
    <t xml:space="preserve"> 3.6.4 </t>
  </si>
  <si>
    <t xml:space="preserve"> 13128 </t>
  </si>
  <si>
    <t xml:space="preserve"> 3.6.5 </t>
  </si>
  <si>
    <t xml:space="preserve"> 4065 </t>
  </si>
  <si>
    <t xml:space="preserve"> 3.6.6 </t>
  </si>
  <si>
    <t xml:space="preserve"> 10565 </t>
  </si>
  <si>
    <t xml:space="preserve"> 3.6.7 </t>
  </si>
  <si>
    <t xml:space="preserve"> 87519 </t>
  </si>
  <si>
    <t>ALVENARIA DE VEDAÇÃO DE BLOCOS CERÂMICOS FURADOS NA HORIZONTAL DE 9X19X19CM (ESPESSURA 9CM) DE PAREDES COM ÁREA LÍQUIDA MAIOR OU IGUAL A 6M² COM VÃOS E ARGAMASSA DE ASSENTAMENTO COM PREPARO EM BETONEIRA. AF_06/2014</t>
  </si>
  <si>
    <t xml:space="preserve"> 3.6.8 </t>
  </si>
  <si>
    <t xml:space="preserve"> 105036 </t>
  </si>
  <si>
    <t>VERGA PRÉ-FABRICADA COM ATÉ 1,5 M DE VÃO, ESPESSURA DE *15* CM. AF_03/2024</t>
  </si>
  <si>
    <t xml:space="preserve"> 3.6.9 </t>
  </si>
  <si>
    <t xml:space="preserve"> 105039 </t>
  </si>
  <si>
    <t>CONTRAVERGA PRÉ-FABRICADA, ESPESSURA DE *15* CM. AF_03/2024</t>
  </si>
  <si>
    <t xml:space="preserve"> 3.6.10 </t>
  </si>
  <si>
    <t xml:space="preserve"> 101161 </t>
  </si>
  <si>
    <t>ALVENARIA DE VEDAÇÃO COM ELEMENTO VAZADO DE CONCRETO (COBOGÓ) DE 7X50X50CM E ARGAMASSA DE ASSENTAMENTO COM PREPARO EM BETONEIRA. AF_05/2020</t>
  </si>
  <si>
    <t xml:space="preserve"> 3.6.11 </t>
  </si>
  <si>
    <t xml:space="preserve"> 3.6.12 </t>
  </si>
  <si>
    <t xml:space="preserve"> C4502 </t>
  </si>
  <si>
    <t>REMANEJAMENTO DE DIVISÓRIA - DESMONTAGEM E REMONTAGEM</t>
  </si>
  <si>
    <t xml:space="preserve"> 3.6.13 </t>
  </si>
  <si>
    <t xml:space="preserve"> 102253 </t>
  </si>
  <si>
    <t>DIVISORIA SANITÁRIA, TIPO CABINE, EM GRANITO CINZA POLIDO, ESP = 3CM, ASSENTADO COM ARGAMASSA COLANTE AC III-E, EXCLUSIVE FERRAGENS. AF_01/2021</t>
  </si>
  <si>
    <t xml:space="preserve"> 3.6.14 </t>
  </si>
  <si>
    <t xml:space="preserve"> 13664 </t>
  </si>
  <si>
    <t>ACABAMENTOS INTERNOS</t>
  </si>
  <si>
    <t xml:space="preserve"> 3.7.1 </t>
  </si>
  <si>
    <t>PISOS, RODAPES, SOLEIRAS E PEITORIS</t>
  </si>
  <si>
    <t xml:space="preserve"> 3.7.1.1 </t>
  </si>
  <si>
    <t xml:space="preserve"> 13.80.018 </t>
  </si>
  <si>
    <t>REPARO COMPLETO EM GRANILITE-RASPAGEM/ESTUCAMENTO/POLIMENTO</t>
  </si>
  <si>
    <t xml:space="preserve"> 3.7.1.2 </t>
  </si>
  <si>
    <t xml:space="preserve"> 3568 </t>
  </si>
  <si>
    <t xml:space="preserve"> 3.7.1.3 </t>
  </si>
  <si>
    <t xml:space="preserve"> 2602 </t>
  </si>
  <si>
    <t xml:space="preserve"> 3.7.1.4 </t>
  </si>
  <si>
    <t xml:space="preserve"> 87261 </t>
  </si>
  <si>
    <t>REVESTIMENTO CERÂMICO PARA PISO COM PLACAS TIPO PORCELANATO DE DIMENSÕES 60X60 CM APLICADA EM AMBIENTES DE ÁREA MENOR QUE 5 M². AF_02/2023_PE</t>
  </si>
  <si>
    <t xml:space="preserve"> 3.7.1.5 </t>
  </si>
  <si>
    <t xml:space="preserve"> 104162 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</si>
  <si>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</si>
  <si>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 xml:space="preserve"> 3.7.1.6 </t>
  </si>
  <si>
    <t xml:space="preserve"> 87630 </t>
  </si>
  <si>
    <t>CONTRAPISO EM ARGAMASSA TRAÇO 1:4 (CIMENTO E AREIA), PREPARO MECÂNICO COM BETONEIRA 400 L, APLICADO EM ÁREAS SECAS SOBRE LAJE, ADERIDO, ACABAMENTO NÃO REFORÇADO, ESPESSURA 3CM. AF_07/2021</t>
  </si>
  <si>
    <t xml:space="preserve"> 3.7.1.7 </t>
  </si>
  <si>
    <t xml:space="preserve"> 08.01.06U </t>
  </si>
  <si>
    <t>COMPESA</t>
  </si>
  <si>
    <t>PASSEIO EM LAJOTA DE CONCRETO 50 CM X 50 CM, APLICADO SOBRE TERRENO, INCLUSIVE SUA REGULARIZAÇÃO.</t>
  </si>
  <si>
    <t xml:space="preserve"> 3.7.1.8 </t>
  </si>
  <si>
    <t xml:space="preserve"> 2624 </t>
  </si>
  <si>
    <t xml:space="preserve"> 3.7.1.9 </t>
  </si>
  <si>
    <t xml:space="preserve"> 98681 </t>
  </si>
  <si>
    <t>PISO CIMENTADO, TRAÇO 1:3 (CIMENTO E AREIA), ACABAMENTO RÚSTICO, ESPESSURA 2,0 CM, PREPARO MECÂNICO DA ARGAMASSA. AF_09/2020</t>
  </si>
  <si>
    <t xml:space="preserve"> 3.7.1.10 </t>
  </si>
  <si>
    <t xml:space="preserve"> 92398 </t>
  </si>
  <si>
    <t>EXECUÇÃO DE PAVIMENTO EM PISO INTERTRAVADO, COM BLOCO RETANGULAR COR NATURAL DE 20 X 10 CM, ESPESSURA 8 CM. AF_10/2022</t>
  </si>
  <si>
    <t xml:space="preserve"> 3.7.1.11 </t>
  </si>
  <si>
    <t xml:space="preserve"> 87250 </t>
  </si>
  <si>
    <t>REVESTIMENTO CERÂMICO PARA PISO COM PLACAS TIPO ESMALTADA DE DIMENSÕES 45X45 CM APLICADA EM AMBIENTES DE ÁREA ENTRE 5 M2 E 10 M2. AF_02/2023_PE</t>
  </si>
  <si>
    <t xml:space="preserve"> 3.7.1.12 </t>
  </si>
  <si>
    <t xml:space="preserve"> 3.7.1.13 </t>
  </si>
  <si>
    <t xml:space="preserve"> 3.7.1.14 </t>
  </si>
  <si>
    <t xml:space="preserve"> 3.7.1.15 </t>
  </si>
  <si>
    <t xml:space="preserve"> 3.7.1.16 </t>
  </si>
  <si>
    <t xml:space="preserve"> 87910 </t>
  </si>
  <si>
    <t>CHAPISCO APLICADO SOMENTE NA ESTRUTURA DE CONCRETO DA FACHADA, COM DESEMPENADEIRA DENTADA. ARGAMASSA INDUSTRIALIZADA COM PREPARO MANUAL. AF_10/2022</t>
  </si>
  <si>
    <t xml:space="preserve"> 3.7.2 </t>
  </si>
  <si>
    <t>REVESTIMENTOS DE PAREDES E DIVISORIAS</t>
  </si>
  <si>
    <t xml:space="preserve"> 3.7.2.1 </t>
  </si>
  <si>
    <t>CHAPISCO APLICADO EM ALVENARIAS E ESTRUTURAS DE CONCRETO INTERNAS, COM COLHER DE PEDREIRO. ARGAMASSA TRAÇO 1:3 COM PREPARO EM BETONEIRA 400L. AF_10/2022</t>
  </si>
  <si>
    <t xml:space="preserve"> 3.7.2.2 </t>
  </si>
  <si>
    <t xml:space="preserve"> 87548 </t>
  </si>
  <si>
    <t>MASSA ÚNICA, EM ARGAMASSA TRAÇO 1:2:8, PREPARO MANUAL, APLICADA MANUALMENTE EM PAREDES INTERNAS DE AMBIENTES COM ÁREA ENTRE 5M² E 10M², E = 10MM, COM TALISCAS. AF_03/2024</t>
  </si>
  <si>
    <t xml:space="preserve"> 3.7.2.3 </t>
  </si>
  <si>
    <t xml:space="preserve"> 87535 </t>
  </si>
  <si>
    <t>EMBOÇO, EM ARGAMASSA TRAÇO 1:2:8, PREPARO MECÂNICO, APLICADO MANUALMENTE EM PAREDES INTERNAS DE AMBIENTES COM ÁREA MAIOR QUE 10M², E = 17,5MM, COM TALISCAS. AF_03/2024</t>
  </si>
  <si>
    <t xml:space="preserve"> 3.7.2.4 </t>
  </si>
  <si>
    <t>REVESTIMENTO CERÂMICO PARA PAREDES INTERNAS COM PLACAS TIPO ESMALTADA DE DIMENSÕES 33X45 CM APLICADAS NA ALTURA INTEIRA DAS PAREDES. AF_02/2023_PE</t>
  </si>
  <si>
    <t xml:space="preserve"> 3.7.2.5 </t>
  </si>
  <si>
    <t xml:space="preserve"> 1917 </t>
  </si>
  <si>
    <t xml:space="preserve"> 3.7.2.6 </t>
  </si>
  <si>
    <t xml:space="preserve"> 90469 </t>
  </si>
  <si>
    <t>CHUMBAMENTO LINEAR EM CONTRAPISO PARA RAMAIS/DISTRIBUIÇÃO DE INSTALAÇÕES HIDRÁULICAS COM DIÂMETROS MAIORES QUE 40 MM E MENORES OU IGUAIS A 75 MM. AF_09/2023</t>
  </si>
  <si>
    <t xml:space="preserve"> 3.7.2.7 </t>
  </si>
  <si>
    <t xml:space="preserve"> 7604 </t>
  </si>
  <si>
    <t xml:space="preserve"> 3.7.3 </t>
  </si>
  <si>
    <t>TETO</t>
  </si>
  <si>
    <t xml:space="preserve"> 3.7.3.1 </t>
  </si>
  <si>
    <t xml:space="preserve"> 3.7.3.2 </t>
  </si>
  <si>
    <t xml:space="preserve"> 96116 </t>
  </si>
  <si>
    <t>FORRO EM RÉGUAS DE PVC, FRISADO, PARA AMBIENTES COMERCIAIS, INCLUSIVE ESTRUTURA BIDIRECIONAL DE FIXAÇÃO. AF_08/2023_PS</t>
  </si>
  <si>
    <t xml:space="preserve"> 3.7.3.3 </t>
  </si>
  <si>
    <t xml:space="preserve"> 96114 </t>
  </si>
  <si>
    <t>FORRO EM DRYWALL, PARA AMBIENTES COMERCIAIS, INCLUSIVE ESTRUTURA BIRECIONAL DE FIXAÇÃO. AF_08/2023_PS</t>
  </si>
  <si>
    <t xml:space="preserve"> 3.7.4 </t>
  </si>
  <si>
    <t xml:space="preserve"> 3.7.4.1 </t>
  </si>
  <si>
    <t xml:space="preserve"> 3.7.4.2 </t>
  </si>
  <si>
    <t xml:space="preserve"> 3.7.4.3 </t>
  </si>
  <si>
    <t xml:space="preserve"> 2311 </t>
  </si>
  <si>
    <t xml:space="preserve"> 3.7.4.4 </t>
  </si>
  <si>
    <t xml:space="preserve"> 104642 </t>
  </si>
  <si>
    <t>PINTURA LÁTEX ACRÍLICA STANDARD, APLICAÇÃO MANUAL EM PAREDES, DUAS DEMÃOS. AF_04/2023</t>
  </si>
  <si>
    <t xml:space="preserve"> 3.7.4.5 </t>
  </si>
  <si>
    <t xml:space="preserve"> 104640 </t>
  </si>
  <si>
    <t>PINTURA LÁTEX ACRÍLICA STANDARD, APLICAÇÃO MANUAL EM TETO, DUAS DEMÃOS. AF_04/2023</t>
  </si>
  <si>
    <t xml:space="preserve"> 3.7.4.6 </t>
  </si>
  <si>
    <t xml:space="preserve"> 102218 </t>
  </si>
  <si>
    <t>PINTURA TINTA DE ACABAMENTO (PIGMENTADA) ESMALTE SINTÉTICO FOSCO EM MADEIRA, 2 DEMÃOS. AF_01/2021</t>
  </si>
  <si>
    <t xml:space="preserve"> 3.7.4.7 </t>
  </si>
  <si>
    <t xml:space="preserve"> 88494 </t>
  </si>
  <si>
    <t>EMASSAMENTO COM MASSA LÁTEX, APLICAÇÃO EM TETO, UMA DEMÃO, LIXAMENTO MANUAL. AF_04/2023</t>
  </si>
  <si>
    <t xml:space="preserve"> 3.7.4.8 </t>
  </si>
  <si>
    <t xml:space="preserve"> 3.8.1 </t>
  </si>
  <si>
    <t xml:space="preserve"> 3.8.2 </t>
  </si>
  <si>
    <t xml:space="preserve"> 9078 </t>
  </si>
  <si>
    <t xml:space="preserve"> 3.8.3 </t>
  </si>
  <si>
    <t xml:space="preserve"> 3.8.4 </t>
  </si>
  <si>
    <t xml:space="preserve"> 100331 </t>
  </si>
  <si>
    <t>RETIRADA E RECOLOCAÇÃO DE TELHA CERÂMICA CAPA-CANAL, COM MAIS DE DUAS ÁGUAS, INCLUSO IÇAMENTO. AF_07/2019</t>
  </si>
  <si>
    <t xml:space="preserve"> 3.8.5 </t>
  </si>
  <si>
    <t xml:space="preserve"> 100390 </t>
  </si>
  <si>
    <t>RETIRADA E RECOLOCAÇÃO DE RIPA EM TELHADOS DE MAIS DE 2 ÁGUAS COM TELHA CERÂMICA OU DE CONCRETO DE ENCAIXE, INCLUSO TRANSPORTE VERTICAL. AF_07/2019</t>
  </si>
  <si>
    <t xml:space="preserve"> 3.8.6 </t>
  </si>
  <si>
    <t xml:space="preserve"> 3.8.7 </t>
  </si>
  <si>
    <t xml:space="preserve"> 07.70.002 </t>
  </si>
  <si>
    <t>RECOLOCAÇÃO DE CAIBROS</t>
  </si>
  <si>
    <t xml:space="preserve"> 3.8.8 </t>
  </si>
  <si>
    <t xml:space="preserve"> 07.70.001 </t>
  </si>
  <si>
    <t>RECOLOCAÇÃO DE RIPAS</t>
  </si>
  <si>
    <t xml:space="preserve"> 3.8.9 </t>
  </si>
  <si>
    <t xml:space="preserve"> 94201 </t>
  </si>
  <si>
    <t>TELHAMENTO COM TELHA CERÂMICA CAPA-CANAL, TIPO COLONIAL, COM ATÉ 2 ÁGUAS, INCLUSO TRANSPORTE VERTICAL. AF_07/2019</t>
  </si>
  <si>
    <t xml:space="preserve"> 3.8.10 </t>
  </si>
  <si>
    <t xml:space="preserve"> 3.8.11 </t>
  </si>
  <si>
    <t xml:space="preserve"> 3.8.12 </t>
  </si>
  <si>
    <t xml:space="preserve"> 100391 </t>
  </si>
  <si>
    <t>RETIRADA E RECOLOCAÇÃO DE CAIBRO EM TELHADOS DE MAIS DE 2 ÁGUAS COM TELHA CERÂMICA OU DE CONCRETO DE ENCAIXE, INCLUSO TRANSPORTE VERTICAL. AF_07/2019</t>
  </si>
  <si>
    <t xml:space="preserve"> 3.8.13 </t>
  </si>
  <si>
    <t xml:space="preserve"> 202 </t>
  </si>
  <si>
    <t xml:space="preserve"> 3.8.14 </t>
  </si>
  <si>
    <t xml:space="preserve"> 07.80.002 </t>
  </si>
  <si>
    <t>CAIBRO DE 5 X 6 CM G1-C6</t>
  </si>
  <si>
    <t xml:space="preserve"> 3.8.15 </t>
  </si>
  <si>
    <t xml:space="preserve"> 10222 </t>
  </si>
  <si>
    <t xml:space="preserve"> 3.8.16 </t>
  </si>
  <si>
    <t xml:space="preserve"> 92580 </t>
  </si>
  <si>
    <t>TRAMA DE AÇO COMPOSTA POR TERÇAS PARA TELHADOS DE ATÉ 2 ÁGUAS PARA TELHA ONDULADA DE FIBROCIMENTO, METÁLICA, PLÁSTICA OU TERMOACÚSTICA, INCLUSO TRANSPORTE VERTICAL. AF_07/2019</t>
  </si>
  <si>
    <t xml:space="preserve"> 3.8.17 </t>
  </si>
  <si>
    <t xml:space="preserve"> 3.8.18 </t>
  </si>
  <si>
    <t xml:space="preserve"> 94228 </t>
  </si>
  <si>
    <t>CALHA EM CHAPA DE AÇO GALVANIZADO NÚMERO 24, DESENVOLVIMENTO DE 50 CM, INCLUSO TRANSPORTE VERTICAL. AF_07/2019</t>
  </si>
  <si>
    <t xml:space="preserve"> 3.8.19 </t>
  </si>
  <si>
    <t xml:space="preserve"> 94229 </t>
  </si>
  <si>
    <t>CALHA EM CHAPA DE AÇO GALVANIZADO NÚMERO 24, DESENVOLVIMENTO DE 100 CM, INCLUSO TRANSPORTE VERTICAL. AF_07/2019</t>
  </si>
  <si>
    <t xml:space="preserve"> 3.8.20 </t>
  </si>
  <si>
    <t xml:space="preserve"> 94219 </t>
  </si>
  <si>
    <t>CUMEEIRA E ESPIGÃO PARA TELHA CERÂMICA EMBOÇADA COM ARGAMASSA TRAÇO 1:2:9 (CIMENTO, CAL E AREIA), PARA TELHADOS COM MAIS DE 2 ÁGUAS, INCLUSO TRANSPORTE VERTICAL. AF_07/2019</t>
  </si>
  <si>
    <t xml:space="preserve"> 3.8.21 </t>
  </si>
  <si>
    <t xml:space="preserve"> C2479 </t>
  </si>
  <si>
    <t>TOLDO COM ESTRUTURA METÁLICA</t>
  </si>
  <si>
    <t xml:space="preserve"> 3.8.22 </t>
  </si>
  <si>
    <t xml:space="preserve"> 11531 </t>
  </si>
  <si>
    <t xml:space="preserve"> 3.8.23 </t>
  </si>
  <si>
    <t xml:space="preserve"> 4979 </t>
  </si>
  <si>
    <t xml:space="preserve"> 3.8.24 </t>
  </si>
  <si>
    <t xml:space="preserve"> 251 </t>
  </si>
  <si>
    <t xml:space="preserve"> 3.8.25 </t>
  </si>
  <si>
    <t xml:space="preserve"> 89272 </t>
  </si>
  <si>
    <t>GUINDASTE HIDRÁULICO AUTOPROPELIDO, COM LANÇA TELESCÓPICA 28,80 M, CAPACIDADE MÁXIMA 30 T, POTÊNCIA 97 KW, TRAÇÃO 4 X 4 - CHP DIURNO. AF_11/2014</t>
  </si>
  <si>
    <t xml:space="preserve"> 3.8.26 </t>
  </si>
  <si>
    <t xml:space="preserve"> 89273 </t>
  </si>
  <si>
    <t>GUINDASTE HIDRÁULICO AUTOPROPELIDO, COM LANÇA TELESCÓPICA 28,80 M, CAPACIDADE MÁXIMA 30 T, POTÊNCIA 97 KW, TRAÇÃO 4 X 4 - CHI DIURNO. AF_11/2014</t>
  </si>
  <si>
    <t xml:space="preserve"> 3.8.27 </t>
  </si>
  <si>
    <t xml:space="preserve"> 94218 </t>
  </si>
  <si>
    <t>TELHAMENTO COM TELHA ESTRUTURAL DE FIBROCIMENTO E= 8 MM, COM ATÉ 2 ÁGUAS, INCLUSO IÇAMENTO. AF_07/2019_PS</t>
  </si>
  <si>
    <t xml:space="preserve"> 3.9.1 </t>
  </si>
  <si>
    <t xml:space="preserve"> 102181 </t>
  </si>
  <si>
    <t>INSTALAÇÃO DE VIDRO TEMPERADO, E = 10 MM, ENCAIXADO EM PERFIL U. AF_01/2021_PS</t>
  </si>
  <si>
    <t xml:space="preserve"> 3.9.2 </t>
  </si>
  <si>
    <t xml:space="preserve"> 102162 </t>
  </si>
  <si>
    <t>INSTALAÇÃO DE VIDRO LISO INCOLOR, E = 4 MM, EM ESQUADRIA DE ALUMÍNIO OU PVC, FIXADO COM BAGUETE. AF_01/2021_PS</t>
  </si>
  <si>
    <t xml:space="preserve"> 3.9.3 </t>
  </si>
  <si>
    <t xml:space="preserve"> 100710 </t>
  </si>
  <si>
    <t>DOBRADIÇA TIPO VAI E VEM EM LATÃO POLIDO 3". AF_12/2019</t>
  </si>
  <si>
    <t xml:space="preserve"> 3.9.4 </t>
  </si>
  <si>
    <t xml:space="preserve"> 100709 </t>
  </si>
  <si>
    <t>DOBRADIÇA EM AÇO/FERRO, 3" X 21/2", E=1,9 A 2MM, SEN ANEL, CROMADO OU ZINCADO, TAMPA BOLA, COM PARAFUSOS. AF_12/2019</t>
  </si>
  <si>
    <t xml:space="preserve"> 3.9.5 </t>
  </si>
  <si>
    <t xml:space="preserve"> 91304 </t>
  </si>
  <si>
    <t>FECHADURA DE EMBUTIR COM CILINDRO, EXTERNA, COMPLETA, ACABAMENTO PADRÃO POPULAR, INCLUSO EXECUÇÃO DE FURO - FORNECIMENTO E INSTALAÇÃO. AF_12/2019</t>
  </si>
  <si>
    <t xml:space="preserve"> 3.9.6 </t>
  </si>
  <si>
    <t xml:space="preserve"> 140219 </t>
  </si>
  <si>
    <t>FECHADURA DIGITAL FR101 SEM FIO- INTELBRAS</t>
  </si>
  <si>
    <t xml:space="preserve"> 3.9.7 </t>
  </si>
  <si>
    <t xml:space="preserve"> 10004 </t>
  </si>
  <si>
    <t xml:space="preserve"> 3.9.8 </t>
  </si>
  <si>
    <t xml:space="preserve"> 102189 </t>
  </si>
  <si>
    <t>JOGO DE FERRAGENS CROMADAS PARA PORTA DE VIDRO TEMPERADO, UMA FOLHA COMPOSTO DE DOBRADICAS SUPERIOR E INFERIOR, TRINCO, FECHADURA, CONTRA FECHADURA COM CAPUCHINHO SEM MOLA E PUXADOR. AF_01/2021</t>
  </si>
  <si>
    <t xml:space="preserve"> 3.9.9 </t>
  </si>
  <si>
    <t xml:space="preserve"> 102188 </t>
  </si>
  <si>
    <t>MOLA HIDRAULICA DE PISO PARA PORTA DE VIDRO TEMPERADO. AF_01/2021</t>
  </si>
  <si>
    <t xml:space="preserve"> 3.9.10 </t>
  </si>
  <si>
    <t xml:space="preserve"> C1365 </t>
  </si>
  <si>
    <t>FERROLHO DE SOBREPOR OU EMBUTIR MÉDIO</t>
  </si>
  <si>
    <t xml:space="preserve"> 3.9.11 </t>
  </si>
  <si>
    <t xml:space="preserve"> 1861 </t>
  </si>
  <si>
    <t xml:space="preserve"> 3.9.12 </t>
  </si>
  <si>
    <t xml:space="preserve"> 1874 </t>
  </si>
  <si>
    <t xml:space="preserve"> 3.9.13 </t>
  </si>
  <si>
    <t xml:space="preserve"> 102184 </t>
  </si>
  <si>
    <t>PORTA DE ABRIR COM MOLA HIDRÁULICA, EM VIDRO TEMPERADO, 90X210 CM, ESPESSURA 10 MM, INCLUSIVE ACESSÓRIOS. AF_01/2021</t>
  </si>
  <si>
    <t xml:space="preserve"> 3.9.14 </t>
  </si>
  <si>
    <t xml:space="preserve"> 91313 </t>
  </si>
  <si>
    <t>KIT DE PORTA DE MADEIRA PARA PINTURA, SEMI-OCA (LEVE OU MÉDIA), PADRÃO POPULAR, 70X210CM, ESPESSURA DE 3,5CM, ITENS INCLUSOS: DOBRADIÇAS, MONTAGEM E INSTALAÇÃO DO BATENTE, FECHADURA COM EXECUÇÃO DO FURO - FORNECIMENTO E INSTALAÇÃO. AF_12/2019</t>
  </si>
  <si>
    <t xml:space="preserve"> 3.9.15 </t>
  </si>
  <si>
    <t xml:space="preserve"> 100690 </t>
  </si>
  <si>
    <t>KIT DE PORTA DE MADEIRA FRISADA, SEMI-OCA (LEVE OU MÉDIA), PADRÃO POPULAR, 80X210CM, ESPESSURA DE 3,5CM, ITENS INCLUSOS: DOBRADIÇAS, MONTAGEM E INSTALAÇÃO DE BATENTE, FECHADURA COM EXECUÇÃO DO FURO - FORNECIMENTO E INSTALAÇÃO. AF_12/2019</t>
  </si>
  <si>
    <t xml:space="preserve"> 3.9.16 </t>
  </si>
  <si>
    <t xml:space="preserve"> 90820 </t>
  </si>
  <si>
    <t>PORTA DE MADEIRA PARA PINTURA, SEMI-OCA (LEVE OU MÉDIA), 60X210CM, ESPESSURA DE 3,5CM, INCLUSO DOBRADIÇAS - FORNECIMENTO E INSTALAÇÃO. AF_12/2019</t>
  </si>
  <si>
    <t xml:space="preserve"> 3.9.17 </t>
  </si>
  <si>
    <t xml:space="preserve"> 90822 </t>
  </si>
  <si>
    <t>PORTA DE MADEIRA PARA PINTURA, SEMI-OCA (LEVE OU MÉDIA), 80X210CM, ESPESSURA DE 3,5CM, INCLUSO DOBRADIÇAS - FORNECIMENTO E INSTALAÇÃO. AF_12/2019</t>
  </si>
  <si>
    <t xml:space="preserve"> 3.9.18 </t>
  </si>
  <si>
    <t xml:space="preserve"> 90823 </t>
  </si>
  <si>
    <t>PORTA DE MADEIRA PARA PINTURA, SEMI-OCA (LEVE OU MÉDIA), 90X210CM, ESPESSURA DE 3,5CM, INCLUSO DOBRADIÇAS - FORNECIMENTO E INSTALAÇÃO. AF_12/2019</t>
  </si>
  <si>
    <t xml:space="preserve"> 3.9.19 </t>
  </si>
  <si>
    <t xml:space="preserve"> 90821 </t>
  </si>
  <si>
    <t>PORTA DE MADEIRA PARA PINTURA, SEMI-OCA (LEVE OU MÉDIA), 70X210CM, ESPESSURA DE 3,5CM, INCLUSO DOBRADIÇAS - FORNECIMENTO E INSTALAÇÃO. AF_12/2019</t>
  </si>
  <si>
    <t xml:space="preserve"> 3.9.20 </t>
  </si>
  <si>
    <t xml:space="preserve"> 13399 </t>
  </si>
  <si>
    <t xml:space="preserve"> 3.9.21 </t>
  </si>
  <si>
    <t xml:space="preserve"> 94569 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</si>
  <si>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</si>
  <si>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 xml:space="preserve"> 3.9.22 </t>
  </si>
  <si>
    <t xml:space="preserve"> 110342 </t>
  </si>
  <si>
    <t>JANELA DE MADEIRA MAXIM AR</t>
  </si>
  <si>
    <t xml:space="preserve"> 3.9.23 </t>
  </si>
  <si>
    <t xml:space="preserve"> 3149 </t>
  </si>
  <si>
    <t xml:space="preserve"> 3.9.24 </t>
  </si>
  <si>
    <t xml:space="preserve"> 3.9.25 </t>
  </si>
  <si>
    <t xml:space="preserve"> 99861 </t>
  </si>
  <si>
    <t>GRADIL EM FERRO FIXADO EM VÃOS DE JANELAS, FORMADO POR BARRAS CHATAS DE 25X4,8 MM. AF_04/2019</t>
  </si>
  <si>
    <t xml:space="preserve"> 3.9.26 </t>
  </si>
  <si>
    <t xml:space="preserve"> 1871 </t>
  </si>
  <si>
    <t>INSTALAÇÕES HIDRO-SANITÁRIAS</t>
  </si>
  <si>
    <t xml:space="preserve"> 3.10.1 </t>
  </si>
  <si>
    <t xml:space="preserve"> 86932 </t>
  </si>
  <si>
    <t>VASO SANITÁRIO SIFONADO COM CAIXA ACOPLADA LOUÇA BRANCA - PADRÃO MÉDIO, INCLUSO ENGATE FLEXÍVEL EM METAL CROMADO, 1/2 X 40CM - FORNECIMENTO E INSTALAÇÃO. AF_01/2020</t>
  </si>
  <si>
    <t xml:space="preserve"> 3.10.2 </t>
  </si>
  <si>
    <t xml:space="preserve"> 3.10.3 </t>
  </si>
  <si>
    <t xml:space="preserve"> 08.80.019 </t>
  </si>
  <si>
    <t>REPARO PARA CAIXA DE DESCARGA ACOPLADA</t>
  </si>
  <si>
    <t xml:space="preserve"> 3.10.4 </t>
  </si>
  <si>
    <t xml:space="preserve"> 100849 </t>
  </si>
  <si>
    <t>ASSENTO SANITÁRIO CONVENCIONAL - FORNECIMENTO E INSTALACAO. AF_01/2020</t>
  </si>
  <si>
    <t xml:space="preserve"> 3.10.5 </t>
  </si>
  <si>
    <t xml:space="preserve"> C1151 </t>
  </si>
  <si>
    <t>DUCHA P/ WC CROMADO (INSTALADO)</t>
  </si>
  <si>
    <t xml:space="preserve"> 3.10.6 </t>
  </si>
  <si>
    <t xml:space="preserve"> 86884 </t>
  </si>
  <si>
    <t>ENGATE FLEXÍVEL EM PLÁSTICO BRANCO, 1/2" X 30CM - FORNECIMENTO E INSTALAÇÃO. AF_01/2020</t>
  </si>
  <si>
    <t xml:space="preserve"> 3.10.7 </t>
  </si>
  <si>
    <t xml:space="preserve"> 3.10.8 </t>
  </si>
  <si>
    <t>SIFÃO DO TIPO FLEXÍVEL EM PVC 1 X 1.1/2 - FORNECIMENTO E INSTALAÇÃO. AF_01/2020</t>
  </si>
  <si>
    <t xml:space="preserve"> 3.10.9 </t>
  </si>
  <si>
    <t xml:space="preserve"> 3.10.10 </t>
  </si>
  <si>
    <t xml:space="preserve"> 023217 </t>
  </si>
  <si>
    <t>PONTO DE AGUA FRIA EM TUBO PVC SOLDAVEL</t>
  </si>
  <si>
    <t xml:space="preserve"> 3.10.11 </t>
  </si>
  <si>
    <t xml:space="preserve"> 1683 </t>
  </si>
  <si>
    <t>pt</t>
  </si>
  <si>
    <t xml:space="preserve"> 3.10.12 </t>
  </si>
  <si>
    <t xml:space="preserve"> 1679 </t>
  </si>
  <si>
    <t xml:space="preserve"> 3.10.13 </t>
  </si>
  <si>
    <t xml:space="preserve"> 1678 </t>
  </si>
  <si>
    <t xml:space="preserve"> 3.10.14 </t>
  </si>
  <si>
    <t xml:space="preserve"> 1716 </t>
  </si>
  <si>
    <t xml:space="preserve"> 3.10.15 </t>
  </si>
  <si>
    <t xml:space="preserve"> 6411 </t>
  </si>
  <si>
    <t xml:space="preserve"> 3.10.16 </t>
  </si>
  <si>
    <t xml:space="preserve"> 97906 </t>
  </si>
  <si>
    <t>CAIXA ENTERRADA HIDRÁULICA RETANGULAR, EM ALVENARIA COM BLOCOS DE CONCRETO, DIMENSÕES INTERNAS: 0,6X0,6X0,6 M PARA REDE DE ESGOTO. AF_12/2020</t>
  </si>
  <si>
    <t xml:space="preserve"> 3.10.17 </t>
  </si>
  <si>
    <t xml:space="preserve"> 3.10.18 </t>
  </si>
  <si>
    <t xml:space="preserve"> 89576 </t>
  </si>
  <si>
    <t>TUBO PVC, SÉRIE R, ÁGUA PLUVIAL, DN 75 MM, FORNECIDO E INSTALADO EM CONDUTORES VERTICAIS DE ÁGUAS PLUVIAIS. AF_06/2022</t>
  </si>
  <si>
    <t xml:space="preserve"> 3.10.19 </t>
  </si>
  <si>
    <t xml:space="preserve"> 86901 </t>
  </si>
  <si>
    <t>CUBA DE EMBUTIR OVAL EM LOUÇA BRANCA, 35 X 50CM OU EQUIVALENTE - FORNECIMENTO E INSTALAÇÃO. AF_01/2020</t>
  </si>
  <si>
    <t xml:space="preserve"> 3.10.20 </t>
  </si>
  <si>
    <t xml:space="preserve"> 3.10.21 </t>
  </si>
  <si>
    <t xml:space="preserve"> 100858 </t>
  </si>
  <si>
    <t>MICTÓRIO SIFONADO LOUÇA BRANCA - PADRÃO MÉDIO - FORNECIMENTO E INSTALAÇÃO. AF_01/2020</t>
  </si>
  <si>
    <t xml:space="preserve"> 3.10.22 </t>
  </si>
  <si>
    <t xml:space="preserve"> 86879 </t>
  </si>
  <si>
    <t>VÁLVULA EM PLÁSTICO 1" PARA PIA, TANQUE OU LAVATÓRIO, COM OU SEM LADRÃO - FORNECIMENTO E INSTALAÇÃO. AF_01/2020</t>
  </si>
  <si>
    <t xml:space="preserve"> 3.11.1 </t>
  </si>
  <si>
    <t xml:space="preserve"> 3.11.2 </t>
  </si>
  <si>
    <t xml:space="preserve"> 12801 </t>
  </si>
  <si>
    <t xml:space="preserve"> 3.11.3 </t>
  </si>
  <si>
    <t xml:space="preserve"> 91953 </t>
  </si>
  <si>
    <t>INTERRUPTOR SIMPLES (1 MÓDULO), 10A/250V, INCLUINDO SUPORTE E PLACA - FORNECIMENTO E INSTALAÇÃO. AF_03/2023</t>
  </si>
  <si>
    <t xml:space="preserve"> 3.11.4 </t>
  </si>
  <si>
    <t>LUMINÁRIA DE EMERGÊNCIA, COM 30 LÂMPADAS LED DE 2 W, SEM REATOR - FORNECIMENTO E INSTALAÇÃO. AF_09/2024</t>
  </si>
  <si>
    <t xml:space="preserve"> 3.11.5 </t>
  </si>
  <si>
    <t xml:space="preserve"> 101657 </t>
  </si>
  <si>
    <t>LUMINÁRIA DE LED PARA ILUMINAÇÃO PÚBLICA, DE 98 W ATÉ 137 W - FORNECIMENTO E INSTALAÇÃO. AF_02/2025_PS</t>
  </si>
  <si>
    <t xml:space="preserve"> 3.11.6 </t>
  </si>
  <si>
    <t xml:space="preserve"> 3.11.7 </t>
  </si>
  <si>
    <t xml:space="preserve"> 3.11.8 </t>
  </si>
  <si>
    <t>DISJUNTOR MONOPOLAR TIPO DIN, CORRENTE NOMINAL DE 10A - FORNECIMENTO E INSTALAÇÃO. AF_07/2025</t>
  </si>
  <si>
    <t xml:space="preserve"> 3.11.9 </t>
  </si>
  <si>
    <t>DISJUNTOR MONOPOLAR TIPO DIN, CORRENTE NOMINAL DE 16A - FORNECIMENTO E INSTALAÇÃO. AF_07/2025</t>
  </si>
  <si>
    <t xml:space="preserve"> 3.11.10 </t>
  </si>
  <si>
    <t>DISJUNTOR MONOPOLAR TIPO DIN, CORRENTE NOMINAL DE 20A - FORNECIMENTO E INSTALAÇÃO. AF_07/2025</t>
  </si>
  <si>
    <t xml:space="preserve"> 3.11.11 </t>
  </si>
  <si>
    <t xml:space="preserve"> 93656 </t>
  </si>
  <si>
    <t>DISJUNTOR MONOPOLAR TIPO DIN, CORRENTE NOMINAL DE 25A - FORNECIMENTO E INSTALAÇÃO. AF_07/2025</t>
  </si>
  <si>
    <t xml:space="preserve"> 3.11.12 </t>
  </si>
  <si>
    <t>DISJUNTOR MONOPOLAR TIPO DIN, CORRENTE NOMINAL DE 32A - FORNECIMENTO E INSTALAÇÃO. AF_07/2025</t>
  </si>
  <si>
    <t xml:space="preserve"> 3.11.13 </t>
  </si>
  <si>
    <t xml:space="preserve"> 12239 </t>
  </si>
  <si>
    <t xml:space="preserve"> 3.11.14 </t>
  </si>
  <si>
    <t xml:space="preserve"> 10794 </t>
  </si>
  <si>
    <t xml:space="preserve"> 3.11.15 </t>
  </si>
  <si>
    <t xml:space="preserve"> 101505 </t>
  </si>
  <si>
    <t>ENTRADA DE ENERGIA ELÉTRICA, AÉREA, TRIFÁSICA, COM CAIXA DE SOBREPOR, CABO DE 10 MM2 E DISJUNTOR DIN 50A (NÃO INCLUSO O POSTE DE CONCRETO). AF_07/2020_PS</t>
  </si>
  <si>
    <t xml:space="preserve"> 3.11.16 </t>
  </si>
  <si>
    <t xml:space="preserve"> 93668 </t>
  </si>
  <si>
    <t>DISJUNTOR TRIPOLAR TIPO DIN, CORRENTE NOMINAL DE 16A - FORNECIMENTO E INSTALAÇÃO. AF_07/2025</t>
  </si>
  <si>
    <t xml:space="preserve"> 3.11.17 </t>
  </si>
  <si>
    <t>DISJUNTOR TRIPOLAR TIPO DIN, CORRENTE NOMINAL DE 20A - FORNECIMENTO E INSTALAÇÃO. AF_07/2025</t>
  </si>
  <si>
    <t xml:space="preserve"> 3.11.18 </t>
  </si>
  <si>
    <t>DISJUNTOR TRIPOLAR TIPO DIN, CORRENTE NOMINAL DE 25A - FORNECIMENTO E INSTALAÇÃO. AF_07/2025</t>
  </si>
  <si>
    <t xml:space="preserve"> 3.11.19 </t>
  </si>
  <si>
    <t>DISJUNTOR TRIPOLAR TIPO DIN, CORRENTE NOMINAL DE 50A - FORNECIMENTO E INSTALAÇÃO. AF_07/2025</t>
  </si>
  <si>
    <t xml:space="preserve"> 3.11.20 </t>
  </si>
  <si>
    <t xml:space="preserve"> 3.11.21 </t>
  </si>
  <si>
    <t xml:space="preserve"> 101489 </t>
  </si>
  <si>
    <t>ENTRADA DE ENERGIA ELÉTRICA, AÉREA, MONOFÁSICA, COM CAIXA DE SOBREPOR, CABO DE 10 MM2 E DISJUNTOR DIN 50A (NÃO INCLUSO O POSTE DE CONCRETO). AF_07/2020_PS</t>
  </si>
  <si>
    <t xml:space="preserve"> 3.11.22 </t>
  </si>
  <si>
    <t>POSTE DECORATIVO PARA JARDIM EM AÇO TUBULAR, H = *2,5* M, SEM LUMINÁRIA - FORNECIMENTO E INSTALAÇÃO. AF_04/2025</t>
  </si>
  <si>
    <t xml:space="preserve"> 3.11.23 </t>
  </si>
  <si>
    <t xml:space="preserve"> 91924 </t>
  </si>
  <si>
    <t>CABO DE COBRE FLEXÍVEL ISOLADO, 1,5 MM², ANTI-CHAMA 450/750 V, PARA CIRCUITOS TERMINAIS - FORNECIMENTO E INSTALAÇÃO. AF_03/2023</t>
  </si>
  <si>
    <t xml:space="preserve"> 3.11.24 </t>
  </si>
  <si>
    <t xml:space="preserve"> 91926 </t>
  </si>
  <si>
    <t>CABO DE COBRE FLEXÍVEL ISOLADO, 2,5 MM², ANTI-CHAMA 450/750 V, PARA CIRCUITOS TERMINAIS - FORNECIMENTO E INSTALAÇÃO. AF_03/2023</t>
  </si>
  <si>
    <t xml:space="preserve"> 3.11.25 </t>
  </si>
  <si>
    <t xml:space="preserve"> 91928 </t>
  </si>
  <si>
    <t>CABO DE COBRE FLEXÍVEL ISOLADO, 4 MM², ANTI-CHAMA 450/750 V, PARA CIRCUITOS TERMINAIS - FORNECIMENTO E INSTALAÇÃO. AF_03/2023</t>
  </si>
  <si>
    <t xml:space="preserve"> 3.11.26 </t>
  </si>
  <si>
    <t xml:space="preserve"> 91930 </t>
  </si>
  <si>
    <t>CABO DE COBRE FLEXÍVEL ISOLADO, 6 MM², ANTI-CHAMA 450/750 V, PARA CIRCUITOS TERMINAIS - FORNECIMENTO E INSTALAÇÃO. AF_03/2023</t>
  </si>
  <si>
    <t xml:space="preserve"> 3.11.27 </t>
  </si>
  <si>
    <t xml:space="preserve"> 3811 </t>
  </si>
  <si>
    <t xml:space="preserve"> 3.11.28 </t>
  </si>
  <si>
    <t xml:space="preserve"> 11679 </t>
  </si>
  <si>
    <t xml:space="preserve"> 3.11.29 </t>
  </si>
  <si>
    <t xml:space="preserve"> 11412 </t>
  </si>
  <si>
    <t xml:space="preserve"> 3.11.30 </t>
  </si>
  <si>
    <t xml:space="preserve"> 90447 </t>
  </si>
  <si>
    <t>RASGO LINEAR MANUAL EM ALVENARIA, PARA ELETRODUTOS, DIÂMETROS MENORES OU IGUAIS A 40 MM. AF_09/2023</t>
  </si>
  <si>
    <t xml:space="preserve"> 3.11.31 </t>
  </si>
  <si>
    <t xml:space="preserve"> 3.11.32 </t>
  </si>
  <si>
    <t xml:space="preserve"> 91893 </t>
  </si>
  <si>
    <t>CURVA 90 GRAUS PARA ELETRODUTO, PVC, ROSCÁVEL, DN 32 MM (1"), PARA CIRCUITOS TERMINAIS, INSTALADA EM FORRO - FORNECIMENTO E INSTALAÇÃO. AF_03/2023</t>
  </si>
  <si>
    <t xml:space="preserve"> 3.11.33 </t>
  </si>
  <si>
    <t xml:space="preserve"> 91896 </t>
  </si>
  <si>
    <t>CURVA 90 GRAUS PARA ELETRODUTO, PVC, ROSCÁVEL, DN 40 MM (1 1/4"), PARA CIRCUITOS TERMINAIS, INSTALADA EM FORRO - FORNECIMENTO E INSTALAÇÃO. AF_03/2023</t>
  </si>
  <si>
    <t xml:space="preserve"> 3.11.34 </t>
  </si>
  <si>
    <t xml:space="preserve"> 91854 </t>
  </si>
  <si>
    <t>ELETRODUTO FLEXÍVEL CORRUGADO, PVC, DN 25 MM (3/4"), PARA CIRCUITOS TERMINAIS, INSTALADO EM PAREDE - FORNECIMENTO E INSTALAÇÃO. AF_03/2023</t>
  </si>
  <si>
    <t xml:space="preserve"> 3.11.35 </t>
  </si>
  <si>
    <t xml:space="preserve"> 91863 </t>
  </si>
  <si>
    <t>ELETRODUTO RÍGIDO ROSCÁVEL, PVC, DN 25 MM (3/4"), PARA CIRCUITOS TERMINAIS, INSTALADO EM FORRO - FORNECIMENTO E INSTALAÇÃO. AF_03/2023</t>
  </si>
  <si>
    <t xml:space="preserve"> 3.11.36 </t>
  </si>
  <si>
    <t xml:space="preserve"> 91864 </t>
  </si>
  <si>
    <t>ELETRODUTO RÍGIDO ROSCÁVEL, PVC, DN 32 MM (1"), PARA CIRCUITOS TERMINAIS, INSTALADO EM FORRO - FORNECIMENTO E INSTALAÇÃO. AF_03/2023</t>
  </si>
  <si>
    <t xml:space="preserve"> 3.11.37 </t>
  </si>
  <si>
    <t xml:space="preserve"> 91865 </t>
  </si>
  <si>
    <t>ELETRODUTO RÍGIDO ROSCÁVEL, PVC, DN 40 MM (1 1/4"), PARA CIRCUITOS TERMINAIS, INSTALADO EM FORRO - FORNECIMENTO E INSTALAÇÃO. AF_03/2023</t>
  </si>
  <si>
    <t xml:space="preserve"> 3.11.38 </t>
  </si>
  <si>
    <t xml:space="preserve"> 3.11.39 </t>
  </si>
  <si>
    <t xml:space="preserve"> 91877 </t>
  </si>
  <si>
    <t>LUVA PARA ELETRODUTO, PVC, ROSCÁVEL, DN 40 MM (1 1/4"), PARA CIRCUITOS TERMINAIS, INSTALADA EM FORRO - FORNECIMENTO E INSTALAÇÃO. AF_03/2023</t>
  </si>
  <si>
    <t xml:space="preserve"> 3.11.40 </t>
  </si>
  <si>
    <t xml:space="preserve"> 91875 </t>
  </si>
  <si>
    <t>LUVA PARA ELETRODUTO, PVC, ROSCÁVEL, DN 25 MM (3/4"), PARA CIRCUITOS TERMINAIS, INSTALADA EM FORRO - FORNECIMENTO E INSTALAÇÃO. AF_03/2023</t>
  </si>
  <si>
    <t xml:space="preserve"> 3.11.41 </t>
  </si>
  <si>
    <t xml:space="preserve"> 8466 </t>
  </si>
  <si>
    <t xml:space="preserve"> 3.11.42 </t>
  </si>
  <si>
    <t xml:space="preserve"> 91941 </t>
  </si>
  <si>
    <t>CAIXA RETANGULAR 4" X 2" BAIXA (0,30 M DO PISO), PVC, INSTALADA EM PAREDE - FORNECIMENTO E INSTALAÇÃO. AF_03/2023</t>
  </si>
  <si>
    <t xml:space="preserve"> 3.11.43 </t>
  </si>
  <si>
    <t xml:space="preserve"> 91944 </t>
  </si>
  <si>
    <t>CAIXA RETANGULAR 4" X 4" BAIXA (0,30 M DO PISO), PVC, INSTALADA EM PAREDE - FORNECIMENTO E INSTALAÇÃO. AF_03/2023</t>
  </si>
  <si>
    <t xml:space="preserve"> 3.11.44 </t>
  </si>
  <si>
    <t xml:space="preserve"> 12156 </t>
  </si>
  <si>
    <t xml:space="preserve"> 3.11.45 </t>
  </si>
  <si>
    <t xml:space="preserve"> 12155 </t>
  </si>
  <si>
    <t xml:space="preserve"> 3.11.46 </t>
  </si>
  <si>
    <t xml:space="preserve"> 2975 </t>
  </si>
  <si>
    <t xml:space="preserve"> 3.11.47 </t>
  </si>
  <si>
    <t xml:space="preserve"> 3.11.48 </t>
  </si>
  <si>
    <t xml:space="preserve"> 91967 </t>
  </si>
  <si>
    <t>INTERRUPTOR SIMPLES (3 MÓDULOS), 10A/250V, INCLUINDO SUPORTE E PLACA - FORNECIMENTO E INSTALAÇÃO. AF_03/2023</t>
  </si>
  <si>
    <t xml:space="preserve"> 3.11.49 </t>
  </si>
  <si>
    <t xml:space="preserve"> 92004 </t>
  </si>
  <si>
    <t>TOMADA MÉDIA DE EMBUTIR (2 MÓDULOS), 2P+T 10 A, INCLUINDO SUPORTE E PLACA - FORNECIMENTO E INSTALAÇÃO. AF_03/2023</t>
  </si>
  <si>
    <t xml:space="preserve"> 3.11.50 </t>
  </si>
  <si>
    <t xml:space="preserve"> 3.11.51 </t>
  </si>
  <si>
    <t xml:space="preserve"> 3.11.52 </t>
  </si>
  <si>
    <t xml:space="preserve"> 12984 </t>
  </si>
  <si>
    <t xml:space="preserve"> 3.11.53 </t>
  </si>
  <si>
    <t xml:space="preserve"> 8998 </t>
  </si>
  <si>
    <t xml:space="preserve"> 3.11.54 </t>
  </si>
  <si>
    <t xml:space="preserve"> 83401 </t>
  </si>
  <si>
    <t>BRACO P/ LUMINARIA PUBLICA 1 X 1,50 M, EM TUBO ACO GALV 3/4, P/ FIXACAO EM POSTE OU PAREDE - FORNECIMENTO E INSTALACAO</t>
  </si>
  <si>
    <t>DIVERSOS</t>
  </si>
  <si>
    <t xml:space="preserve"> 3.12.1 </t>
  </si>
  <si>
    <t xml:space="preserve"> C4860 </t>
  </si>
  <si>
    <t xml:space="preserve"> 3.12.2 </t>
  </si>
  <si>
    <t xml:space="preserve"> 3.12.3 </t>
  </si>
  <si>
    <t xml:space="preserve"> 3.12.4 </t>
  </si>
  <si>
    <t xml:space="preserve"> 3.12.5 </t>
  </si>
  <si>
    <t xml:space="preserve"> 88317 </t>
  </si>
  <si>
    <t>SOLDADOR COM ENCARGOS COMPLEMENTARES</t>
  </si>
  <si>
    <t xml:space="preserve"> 3.12.6 </t>
  </si>
  <si>
    <t xml:space="preserve"> 3.12.7 </t>
  </si>
  <si>
    <t xml:space="preserve"> 72898 </t>
  </si>
  <si>
    <t>CARGA E DESCARGA MECANIZADAS DE ENTULHO EM CAMINHAO BASCULANTE 6 M3</t>
  </si>
  <si>
    <t xml:space="preserve"> 3.12.8 </t>
  </si>
  <si>
    <t xml:space="preserve"> 98504 </t>
  </si>
  <si>
    <t>PLANTIO DE GRAMA BATATAIS EM PLACAS. AF_07/2024</t>
  </si>
  <si>
    <t xml:space="preserve"> 3.12.9 </t>
  </si>
  <si>
    <t xml:space="preserve"> 4190 </t>
  </si>
  <si>
    <t xml:space="preserve"> 3.12.10 </t>
  </si>
  <si>
    <t>CAIXA DE PASSAGEM PARA CONDICIONAMENTO DE AR TIPO SPLIT, COM SAÍDA DE DRENO ÚNICO NA VERTICAL - 39 X 22 X 6 CM</t>
  </si>
  <si>
    <t>LOCAÇÃO DE CONTAINER - ALMOXARIFADO SEM BANHEIRO - 6,00 X 2,40M - REV 02_02/2022</t>
  </si>
  <si>
    <t>ANDAIME TUBULAR METÁLICO SIMPLES - PEÇA X DIA</t>
  </si>
  <si>
    <t>FERRAMENTA - ESCADA PINTOR 7 DEGRAUS + GANCHO 1 POSICAO ALT. 2,10M WBERTOLO</t>
  </si>
  <si>
    <t>COLETA E CARGA MANUAIS DE ENTULHO</t>
  </si>
  <si>
    <t>LOCAÇÃO DE CAIXA COLETORA DE ENTULHO CAPACIDADE 5 M³, PRAZO MÁXIMO DE 7 DIAS, INCLUSIVE DESCARTE. REV 01_03/2025</t>
  </si>
  <si>
    <t>RESTAURO - LUBRIFICAÇÃO DE FERRAGEM - REV 03_02/2022</t>
  </si>
  <si>
    <t>RESTAURO - LIMPEZA DE FERRAGEM</t>
  </si>
  <si>
    <t>CORDÃO DE VEDAÇÃO EM SILICONE - REV 01_05/2022</t>
  </si>
  <si>
    <t>LIMPEZA DE CAIXA DE PASSAGEM OU DE GORDURA COM REASSENTAMENTO DA TAMPA</t>
  </si>
  <si>
    <t>LAUDO DE VISTORIA DE SPDA E ART COM MEDIÇÃO DE CONTINUIDADE OU RESISTIVIDADE DO ATERRAMENTO, EXCLUSIVE DESLOCAMENTO DE EQUIPE TÉCNICA</t>
  </si>
  <si>
    <t>CONE PLÁSTICO PARA CANALIZAÇAO DE TRÂNSITO - UTILIZAÇÃO 5 VEZES</t>
  </si>
  <si>
    <t>TAPUME DE PROTEÇÃO EM TELA DE POLIETILENO H=1,20 COM BLOCO DE CONCRETO</t>
  </si>
  <si>
    <t>CORDAS DE NYLON DE 1"</t>
  </si>
  <si>
    <t>REMOÇÃO DE TUBO GALVANIZADO, BITOLAS DIVERSAS</t>
  </si>
  <si>
    <t>REMOÇÃO DE FECHADURA</t>
  </si>
  <si>
    <t>REMOÇÃO DE PINTURA LÁTEX (RASPAGEM E/OU LIXAMENTO E/OU ESCOVAÇÃO)</t>
  </si>
  <si>
    <t>REMOÇÃO DE IMPERMEABILIZAÇÃO COM MANTA ASFALTICA</t>
  </si>
  <si>
    <t>REMOÇÃO DE RELÉ FOTO-ELÉTRICO EM POSTE</t>
  </si>
  <si>
    <t>REMOÇÃO DE PEÇA SERRADA 7 X 20CM PARA TELHADOS</t>
  </si>
  <si>
    <t>DESMONTAGEM DE ESTRUTURA METÁLICA COM RETIRADA DE SOLDA E CORTE DE PEÇAS POR MEIO DE LIXADEIRA</t>
  </si>
  <si>
    <t>REMOÇÃO DE CALHA DE ZINCO</t>
  </si>
  <si>
    <t>DEMOLIÇÃO DE ALVENARIA DE PEDRA</t>
  </si>
  <si>
    <t>REMOÇÃO DE REDES COLETORAS DE ESGOTO EM PVC JE, PONTA E BOLSA, DN 100MM</t>
  </si>
  <si>
    <t>REMOÇÃO DE CHAVE FUSÍVEL MONOPOLAR 13,8KV 100A</t>
  </si>
  <si>
    <t>REMOÇÃO DE QUADRO ELÉTRICO DE EMBUTIR OU SOBREPOR</t>
  </si>
  <si>
    <t>REMOÇÃO DE ÁRVORE, PORTE MÉDIO, COM UTILIZAÇÃO DE RETRO-ESCAVADEIRA</t>
  </si>
  <si>
    <t>REMOÇÃO DE CATRACA</t>
  </si>
  <si>
    <t>DEMOLIÇÃO DE MEIO-FIO GRANÍTICO OU PRE-MOLDADO</t>
  </si>
  <si>
    <t>CORDÃO DE SOLDA ELÉTRICA - ELETRODO 7018/6018 - 4MM</t>
  </si>
  <si>
    <t>SERVIÇO DE FURO EM CONCRETO ARMADO COM ESP=8MM</t>
  </si>
  <si>
    <t>APLICAÇÃO DE ADESIVO ESTRUTURAL BASE RESINA EPOXI, FLUIDO, SIKADUR 32 (CONSUMO=1,67 KG/M² P/ 1MM DE ESP), SIKA OU SIMILAR, APLICAÇÃO:ANCORAGEM DE CABOS,COLAGEM ELEMENTOS PRE-MOLDADOS,FIXAÇÃO DE CHUMBADORES,JUNTAS DE CONCRETAGEM(FRIAS), ETC.</t>
  </si>
  <si>
    <t>ESTRUTURA METÁLICA GALPÕES EM PÓRTICOS - COLUNAS/VIGAS EM ALMA CHEIA, TERÇAS UDC 127, 2 ÁGUAS, S/ LANTERNIN, PD 6,0M, ENTRE PÓRTICOS 6,00M, VÃO 15,0 A 20,0M, PINTURA 1D  EPOXI ÓX. FERRO + 2 D ESMALTE EPOXI BRANCO, EXCETO FORN. TELHAS - EXECUTADA</t>
  </si>
  <si>
    <t>PREPARO DE SUBSTRATO POR ESCARIFICAÇÃO MECÂNICA (CORTE DE CONCRETO) PARA ESPESSURAS DE ATÉ 3,0CM</t>
  </si>
  <si>
    <t>PROTEÇÃO DE ARMADURA COM TINTA DE ALTO TEOR DE ZINCO - EMACO P22 OU SIMILAR, ESP:2MM</t>
  </si>
  <si>
    <t>RESTAURO - TRATAMENTO DE FISSURAS COM ARGAMASSA DE CAL E AREIA TRAÇO 1:3 (SEÇÃO ATÉ 5X5CM) - REV 01_11/2021</t>
  </si>
  <si>
    <t>GRAMPEAMENTO DE PAREDE</t>
  </si>
  <si>
    <t>ALVENARIA DE TIJOLO CERÂMICO FURADO (9X19X19)CM C/ARGAMASSA MISTA DE CAL HIDRATADA ESP=20 CM</t>
  </si>
  <si>
    <t>DIVISORIA NAVAL (PAINEL CEGO), E=40MM, COM PERFIS EM AÇO - FORNECIMENTO E APLICAÇÃO</t>
  </si>
  <si>
    <t>DIVISORIA NAVAL (PAINEL COM VIDRO), E=40MM, COM PERFIS EM AÇO - FORNECIMENTO E APLICAÇÃO - REV 02</t>
  </si>
  <si>
    <t>PAREDE DE BLOCO DE GESSO (50 X 65CM) - FORNECIMENTO E EXECUÇÃO</t>
  </si>
  <si>
    <t>GUARDA-CORPO H = 1,10M E CORRIMÃO EM TUBO FERRO GALVANIZADO, BARRAS SUPERIORES ALT=0,92M E 0,70M E BARRA INFERIOR, DIAM= 1.1/2", BARRAS VERTICAIS D=3/4" ACADA 0,11M, CURVAS DE AÇO CARBONO. REV 02</t>
  </si>
  <si>
    <t>BANCADA EM GRANITO SÃO GABRIEL, E=2CM</t>
  </si>
  <si>
    <t>RODAPÉ CERÂMICO 9 X 45 CM, LINHA COLORI NATURAL, PORCELANATO, CECRISA/PORTINARI OU SIMILAR, APLICADO COM ARGAMASSA INDUSTRIALIZADA AC-I, REJUNTADO (OU SIMILAR)</t>
  </si>
  <si>
    <t>REMOÇÃO E REASSENTAMENTO DE PARALELEPÍPEDO SOBRE COLCHÃO DE AREIA</t>
  </si>
  <si>
    <t>REMOÇÃO E REPOSIÇÃO DE MEIO-FIO</t>
  </si>
  <si>
    <t>PISO TÁTIL DIRECIONAL E/OU ALERTA, DE CONCRETO, COLORIDO, P/DEFICIENTES VISUAIS, DIMENSÕES 25X25CM, APLICADO COM ARGAMASSA INDUSTRIALIZADA AC-II, REJUNTADO, EXCLUSIVE REGULARIZAÇÃO DE BASE</t>
  </si>
  <si>
    <t>REJUNTAMENTO DE REVESTIMENTOS CERÂMICOS 20CM X 20CM - REV 02_04/2022</t>
  </si>
  <si>
    <t>REVESTIMENTO CERÂMICO PARA PAREDE, 10 X 10 CM, TECNOGRES, LINHA BRILHANTE, REF. BR10060 OU SIMILAR, APLICADO COM ARGAMASSA INDUSTRIALIZADA AC-III, REJUNTADO, EXCLUSIVE REGULARIZAÇÃO DE BASE OU EMBOÇO - REV 04</t>
  </si>
  <si>
    <t>PINTURA DE ACABAMENTO COM LIXAMENTO, APLICAÇÃO DE 01 DEMÃO DE TINTA À BASE DEZARCÃO E 02 DEMÃOS DE TINTA ESMALTE</t>
  </si>
  <si>
    <t>CALHA EM CHAPA DE ALUMINIO, DESENVOLVIMENTO 80 CM</t>
  </si>
  <si>
    <t>FORNECIMENTO E INSTALAÇÃO DE CHAPAS DE POLICARBONATO, E=8MM EM TOLDO/COBERTURA/FECHAMENTO/ETC - REV 01</t>
  </si>
  <si>
    <t>MADEIRAMENTO EM MASSARANDUBA/MADEIRA DE LEI, PEÇA SERRADA 5CM X 11CM COM ABERTURA DE ENCAIXES</t>
  </si>
  <si>
    <t>FORNECIMENTO E ASSENTAMENTO DE RIPAS MASSARANDUBA 4 X1,5CM</t>
  </si>
  <si>
    <t>FORNECIMENTO E MONTAGEM DE TELA DE SOMBREAMENTO, EM POLIETIILENO DE ALTA DENSIDADE, PARA COBERTURA DE ESTACIONAMENTO</t>
  </si>
  <si>
    <t>REMOÇÃO E REASSENTAMENTO DE TELHA ONDULADA DE FIBRO-CIMENTO 4, 6, OU 8MM</t>
  </si>
  <si>
    <t>CUMEEIRA NORMAL EM FIBROCIMENTO PARA TELHA DE 8MM</t>
  </si>
  <si>
    <t>BOTOEIRA DE DESTRAVE DE FECHADURA ELETROMAGNETICA PARA CONTROLE DE ACESSO</t>
  </si>
  <si>
    <t>FORNECIMENTO DE CADEADO 40MM</t>
  </si>
  <si>
    <t>FORNECIMENTO DE CADEADO 50MM</t>
  </si>
  <si>
    <t>FORNECIMENTO E INSTALAÇÃO DE JANELA EM VIDRO TEMPERADO FUMÊ 8MM, INCLUSIVE PERFIS E FERRAGENS</t>
  </si>
  <si>
    <t>PELÍCULA INSULFILM APLICADA OU SIMILAR</t>
  </si>
  <si>
    <t>JANELA EM ALUMÍNIO, COR N/P/B, TIPO MOLDURA-VIDRO, DE CORRER, EXCLUSIVE VIDRO</t>
  </si>
  <si>
    <t>GRADIL DE FERRO 1/2"X1/2"ESPAÇAMENTO 10CM-MONTANTES DE TUBO DE AÇO GALV. Ø 2"ESPAÇAMENTO 3M INCLUSIVE ASSENTAMENTO - REV 03_12/2021</t>
  </si>
  <si>
    <t>PONTO DE ESGOTO COM TUBO DE PVC RÍGIDO SOLDÁVEL DE Ø 100 MM (VASO SANITÁRIO)</t>
  </si>
  <si>
    <t>PONTO DE ESGOTO COM TUBO DE PVC RÍGIDO SOLDÁVEL DE  Ø 40 MM (LAVATÓRIOS, MICTÓRIOS, RALOS SIFONADOS, ETC...)</t>
  </si>
  <si>
    <t>PONTO DE ESGOTO COM TUBO DE PVC RÍGIDO SOLDÁVEL DE  Ø 50 MM (PIAS DE COZINHA,MÁQUINAS DE LAVAR, ETC...)</t>
  </si>
  <si>
    <t>LIMPEZA DE FOSSA ACIMA DE 5M3</t>
  </si>
  <si>
    <t>TAMPA DE CONCRETO PARA CAIXAS DE PASSAGEM 0,60X0,60MX0,07M</t>
  </si>
  <si>
    <t>LUMINÁRIA TUBULAR COM LÂMPADA LED DE 2 X 18/20 W / BIVOLT</t>
  </si>
  <si>
    <t>LAMPADA LED TUBULAR T8 BIVOLT 18/20 W, BASE G13</t>
  </si>
  <si>
    <t>REFLETOR SLIM  LED 50W DE POTÊNCIA, BRANCO FRIO, 6500K, AUTOVOLT, MARCA G-LIGHT OU SIMILAR</t>
  </si>
  <si>
    <t>REFLETOR SLIM LED 200W DE POTÊNCIA, BRANCO FRIO, 6500K, AUTOVOLT, MARCA G-LIGHT OU SIMILAR</t>
  </si>
  <si>
    <t>QUADRO DE DISTRIBUIÇÃO DE SOBREPOR, EM RESINA TERMOPLÁSTICA, PARA ATÉ 08 DISJUNTORES, SEM BARRAMENTO, PADRÃO DIN, EXCLUSIVE DISJUNTORES</t>
  </si>
  <si>
    <t>POSTE CIRCULAR DE CONCRETO  7/150 - FORNECIMENTO E ASSENTAMENTO</t>
  </si>
  <si>
    <t>CANALETA PLÁSTICA 25MM X 25MM, SCHNEIDER OU SIMILAR</t>
  </si>
  <si>
    <t>CABO DE COBRE PP CORDPLAST 4 X 1,5 MM2, 450/750V - FORNECIMENTO E INSTALAÇÃO</t>
  </si>
  <si>
    <t>CABO DE COBRE PP CORDPLAST 4 X 2,5 MM2, 450/750V - FORNECIMENTO E INSTALAÇÃO</t>
  </si>
  <si>
    <t>CABO DE COBRE PP CORDPLAST 2 X 1,5 MM2, 450/750V</t>
  </si>
  <si>
    <t>TOMADA PARA USO GERAL, 2P + T, ABNT, DE SOBREPOR, 20 A, COM CAIXA, "SISTEMA X"</t>
  </si>
  <si>
    <t>TOMADA PARA USO GERAL, 2P + T, ABNT, DE SOBREPOR, 10 A, COM CAIXA, "SISTEMA X".</t>
  </si>
  <si>
    <t>FORNECIMENTO E IMPLANTAÇÃO DE RELÉ FOTO-ELÉTRICO EM POSTE</t>
  </si>
  <si>
    <t>PLACA CEGA PARA CAIXA DE PVC 4" X 2", PARA TOMADAS E INTERRUPTORES</t>
  </si>
  <si>
    <t>PLACA CEGA PARA CAIXA DE PVC 4"X 4", P/ELETRODUTO</t>
  </si>
  <si>
    <t>FORNECIMENTO E COLOCAÇÃO DE CONCERTINAS EM ESPIRAL D=450MM</t>
  </si>
  <si>
    <t>LIMPEZA GERAL</t>
  </si>
  <si>
    <t>CHUMBADOR PARABOLT INOX 3/8" X 5", FORNECIMENTO</t>
  </si>
  <si>
    <t>TOTAL DE BDI PARA FORNECIMENTOS (19,75%)</t>
  </si>
  <si>
    <t xml:space="preserve"> 1.12 </t>
  </si>
  <si>
    <t xml:space="preserve"> 14825 </t>
  </si>
  <si>
    <t xml:space="preserve"> 1.13 </t>
  </si>
  <si>
    <t xml:space="preserve"> 14827 </t>
  </si>
  <si>
    <t xml:space="preserve"> 1.14 </t>
  </si>
  <si>
    <t xml:space="preserve"> 14821 </t>
  </si>
  <si>
    <t xml:space="preserve"> 1.15 </t>
  </si>
  <si>
    <t xml:space="preserve"> 14335 </t>
  </si>
  <si>
    <t xml:space="preserve"> 1.16 </t>
  </si>
  <si>
    <t xml:space="preserve"> 14817 </t>
  </si>
  <si>
    <t xml:space="preserve"> 1.17 </t>
  </si>
  <si>
    <t xml:space="preserve"> 14831 </t>
  </si>
  <si>
    <t xml:space="preserve"> 1.18 </t>
  </si>
  <si>
    <t xml:space="preserve"> 7102 </t>
  </si>
  <si>
    <t xml:space="preserve"> 1.19 </t>
  </si>
  <si>
    <t xml:space="preserve"> 14345 </t>
  </si>
  <si>
    <t xml:space="preserve"> 1.20 </t>
  </si>
  <si>
    <t xml:space="preserve"> 14816 </t>
  </si>
  <si>
    <t xml:space="preserve"> 1.21 </t>
  </si>
  <si>
    <t>MOBILIZAÇÃO E DESMOBILIZAÇÃO DE EQUIPE, MATERIAL E EQUIPAMENTOS ATÉ 25 KM</t>
  </si>
  <si>
    <t xml:space="preserve"> 001 - STU JOP-MANUT </t>
  </si>
  <si>
    <t xml:space="preserve"> 002 - STU JOP-MANUT </t>
  </si>
  <si>
    <t xml:space="preserve"> 1.11 </t>
  </si>
  <si>
    <t xml:space="preserve"> 000103 </t>
  </si>
  <si>
    <t>PROJETO DE ARQUITETURA</t>
  </si>
  <si>
    <t xml:space="preserve"> 3.1.8 </t>
  </si>
  <si>
    <t xml:space="preserve"> 003-STU JOP-MANUT </t>
  </si>
  <si>
    <t>TRANSPORTE HORIZONTAL DE MATERIAIS DIVERSOS ATÉ 100M</t>
  </si>
  <si>
    <t>SINAPI - 07/2025 - Paraíba
SBC - 08/2025 - Paraíba
ORSE - 06/2025 - Sergipe
SEDOP - 02/2025 - Pará
SEINFRA - 028 - Ceará
SETOP - 04/2025 - Minas Gerais
SUDECAP - 04/2025 - Minas Gerais
CPOS/CDHU - 06/2025 - São Paulo
FDE - 04/2025 - São Paulo
COMPESA - 07/2024 - Pernambuco</t>
  </si>
  <si>
    <t>PROJETO DRENAGEM PLUVIAL SIMPLES PARA EDIFICAÇÕES EM GERAL, EDIFÍCIOS HOSPITALARES E DE SAÚDE, PENITENCIÁRIAS E PRESÍDIOS, TEATROS, AUDITÓRIOS E CENTROS DE CONVENÇÕES</t>
  </si>
  <si>
    <t>PROJETO ELÉTRICO - EDIFICAÇÕES EM GERAL</t>
  </si>
  <si>
    <t>PROJETO ESGOTO SANITÁRIO - EDIFICAÇÕES EM GERAL</t>
  </si>
  <si>
    <t>PROJETO ESTRUTURAL - RECUPERAÇÃO ESTRUTURAL COM REFORÇO. OBSERVAÇÃO: CÁLCULO BASEADO NA ÁREA TRABALHADA</t>
  </si>
  <si>
    <t>PROJETO HIDRÁULICO - EDIFICAÇÕES EM GERAL</t>
  </si>
  <si>
    <t>PROJETO DE CABEAMENTO ESTRUTURADO - EDIFICAÇÕES EM GERAL</t>
  </si>
  <si>
    <t>PROJETO ESTRUTURAL INCLUINDO FUNDAÇÕES CONCRETO ARMADO, ATÉ 500M². OBSERVAÇÃO: O CÁLCULO DA ÁREA EQUIVALE À ÁREA CONSTRUÍDA ACRESCIDA DA ÁREA DE COBERTURA(PARA COMPENSAR A FUNDAÇÃO).</t>
  </si>
  <si>
    <t>PROJETO DE PREVENÇÃO E COMBATE A INCÊNDIO E PÂNICO - EXTINTOR. OBSERVAÇÃO: APROVADO NO CORPO DE BOMBEIROS.</t>
  </si>
  <si>
    <t>PROJETO ESTRUTURAL - ESTRUTURA METÁLICA/MADEIRA ESPACIAL PARA EDIFICAÇÕES EM GERAL, EDIFÍCIOS HOSPITALARES E DE SAÚDE, PENITÊNCIÁRIAS E PRESÍDIOS, TEATROS, AUDITÓRIOS E CENTRO DE CONVENÇÕES</t>
  </si>
  <si>
    <t>CUSTO DIRETO DE MÃO DE OBRA</t>
  </si>
  <si>
    <t>CUSTO DIRETO TOTAL</t>
  </si>
  <si>
    <t>TAXA MO/TOTAL:</t>
  </si>
  <si>
    <t>Diferenciado: 19,75 %
Serviços  25,23 %</t>
  </si>
  <si>
    <t>TOTAL DE BDI PARA SERVIÇOS (25,23%)</t>
  </si>
  <si>
    <t>PLANILHA ORÇAMENTÁRIA RESUMO</t>
  </si>
  <si>
    <t>CLASSIFICAÇÃO</t>
  </si>
  <si>
    <t>A</t>
  </si>
  <si>
    <t>C</t>
  </si>
  <si>
    <t>B</t>
  </si>
  <si>
    <t>* ISS CALCULADO TENDO-SE COMO REFERÊNCIA A ALÍQUOTA DE JOÃO PESSOA (PB), SEDE DA EMPRESA, CONSIDERANDO-SE A PROPORCIONALIDADE ENTRE O CUSTO DIRETO TOTAL DE MÃO DE OBRA PARA O FUTURO CONTRATO (R$ 545.075,21) E O CUSTO DIRETO TOTAL PREVISTO (R$ 1.501.553,79)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</si>
</sst>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_(* #,##0.00_);_(* \(#,##0.00\);_(* &quot;-&quot;??_);_(@_)"/>
    <numFmt numFmtId="166" formatCode="&quot;R$&quot;\ #,##0.00"/>
    <numFmt numFmtId="167" formatCode="0.0000%"/>
    <numFmt numFmtId="170" formatCode="#,##0.0000\ %"/>
  </numFmts>
  <fonts count="26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Calibri"/>
      <family val="2"/>
    </font>
    <font>
      <sz val="4"/>
      <name val="Arial"/>
      <family val="2"/>
    </font>
    <font>
      <b/>
      <sz val="4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color rgb="FF000000"/>
      <name val="Arial"/>
      <family val="1"/>
    </font>
    <font>
      <b/>
      <sz val="6"/>
      <name val="Times New Roman"/>
      <family val="1"/>
    </font>
    <font>
      <b/>
      <sz val="11"/>
      <name val="Arial"/>
      <family val="2"/>
    </font>
    <font>
      <sz val="7"/>
      <name val="Arial"/>
      <family val="1"/>
    </font>
  </fonts>
  <fills count="2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D8ECF6"/>
      </patternFill>
    </fill>
    <fill>
      <patternFill patternType="solid">
        <fgColor rgb="FFF7F3DF"/>
        <bgColor rgb="FFF7F3DF"/>
      </patternFill>
    </fill>
    <fill>
      <patternFill patternType="solid">
        <fgColor theme="0"/>
        <bgColor rgb="FFDFF0D8"/>
      </patternFill>
    </fill>
    <fill>
      <patternFill patternType="solid">
        <fgColor theme="0"/>
        <bgColor rgb="FFD8ECF6"/>
      </patternFill>
    </fill>
    <fill>
      <patternFill patternType="solid">
        <fgColor theme="0" tint="-4.9989318521683403E-2"/>
        <bgColor rgb="FFD8EC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F0D8"/>
        <bgColor rgb="FFDFF0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FF0D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FF0D8"/>
      </patternFill>
    </fill>
  </fills>
  <borders count="6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9" fillId="0" borderId="0"/>
    <xf numFmtId="0" fontId="1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25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7" borderId="0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4" fillId="4" borderId="0" xfId="0" applyNumberFormat="1" applyFont="1" applyFill="1" applyBorder="1" applyAlignment="1">
      <alignment horizontal="left" vertical="top" wrapText="1"/>
    </xf>
    <xf numFmtId="11" fontId="10" fillId="10" borderId="16" xfId="1" applyNumberFormat="1" applyFont="1" applyFill="1" applyBorder="1" applyAlignment="1">
      <alignment horizontal="center" vertical="center"/>
    </xf>
    <xf numFmtId="0" fontId="10" fillId="10" borderId="19" xfId="1" applyNumberFormat="1" applyFont="1" applyFill="1" applyBorder="1" applyAlignment="1">
      <alignment horizontal="center" vertical="center"/>
    </xf>
    <xf numFmtId="11" fontId="15" fillId="0" borderId="20" xfId="1" applyNumberFormat="1" applyFont="1" applyFill="1" applyBorder="1" applyAlignment="1">
      <alignment horizontal="center" vertical="center"/>
    </xf>
    <xf numFmtId="0" fontId="15" fillId="0" borderId="21" xfId="1" applyNumberFormat="1" applyFont="1" applyFill="1" applyBorder="1" applyAlignment="1">
      <alignment horizontal="center" vertical="center"/>
    </xf>
    <xf numFmtId="0" fontId="15" fillId="0" borderId="22" xfId="1" applyNumberFormat="1" applyFont="1" applyFill="1" applyBorder="1" applyAlignment="1">
      <alignment horizontal="center" vertical="center"/>
    </xf>
    <xf numFmtId="0" fontId="10" fillId="11" borderId="16" xfId="1" applyNumberFormat="1" applyFont="1" applyFill="1" applyBorder="1" applyAlignment="1">
      <alignment horizontal="center" vertical="center"/>
    </xf>
    <xf numFmtId="0" fontId="17" fillId="0" borderId="16" xfId="1" applyNumberFormat="1" applyFont="1" applyFill="1" applyBorder="1" applyAlignment="1">
      <alignment horizontal="center" vertical="center"/>
    </xf>
    <xf numFmtId="0" fontId="14" fillId="0" borderId="24" xfId="1" applyNumberFormat="1" applyFont="1" applyFill="1" applyBorder="1" applyAlignment="1">
      <alignment horizontal="center" vertical="center"/>
    </xf>
    <xf numFmtId="0" fontId="14" fillId="0" borderId="25" xfId="1" applyNumberFormat="1" applyFont="1" applyFill="1" applyBorder="1" applyAlignment="1">
      <alignment horizontal="center" vertical="center"/>
    </xf>
    <xf numFmtId="165" fontId="14" fillId="0" borderId="25" xfId="1" applyNumberFormat="1" applyFont="1" applyFill="1" applyBorder="1" applyAlignment="1">
      <alignment vertical="center"/>
    </xf>
    <xf numFmtId="0" fontId="10" fillId="11" borderId="26" xfId="1" applyNumberFormat="1" applyFont="1" applyFill="1" applyBorder="1" applyAlignment="1">
      <alignment horizontal="center" vertical="center"/>
    </xf>
    <xf numFmtId="0" fontId="10" fillId="11" borderId="27" xfId="1" applyNumberFormat="1" applyFont="1" applyFill="1" applyBorder="1" applyAlignment="1">
      <alignment horizontal="center" vertical="center"/>
    </xf>
    <xf numFmtId="0" fontId="14" fillId="0" borderId="13" xfId="1" applyNumberFormat="1" applyFont="1" applyFill="1" applyBorder="1" applyAlignment="1">
      <alignment horizontal="center" vertical="center"/>
    </xf>
    <xf numFmtId="0" fontId="14" fillId="0" borderId="14" xfId="1" applyNumberFormat="1" applyFont="1" applyFill="1" applyBorder="1" applyAlignment="1">
      <alignment horizontal="center" vertical="center"/>
    </xf>
    <xf numFmtId="165" fontId="14" fillId="0" borderId="14" xfId="1" applyNumberFormat="1" applyFont="1" applyFill="1" applyBorder="1" applyAlignment="1">
      <alignment vertical="center"/>
    </xf>
    <xf numFmtId="0" fontId="15" fillId="0" borderId="5" xfId="1" applyNumberFormat="1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10" fontId="0" fillId="0" borderId="0" xfId="0" applyNumberFormat="1"/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vertical="center"/>
    </xf>
    <xf numFmtId="166" fontId="2" fillId="0" borderId="8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8" xfId="0" applyFont="1" applyBorder="1"/>
    <xf numFmtId="10" fontId="3" fillId="0" borderId="0" xfId="0" applyNumberFormat="1" applyFont="1" applyAlignment="1">
      <alignment horizontal="center" vertical="center"/>
    </xf>
    <xf numFmtId="0" fontId="0" fillId="0" borderId="0" xfId="0"/>
    <xf numFmtId="0" fontId="6" fillId="8" borderId="5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2" fontId="6" fillId="8" borderId="0" xfId="0" applyNumberFormat="1" applyFont="1" applyFill="1" applyBorder="1" applyAlignment="1">
      <alignment horizontal="center" vertical="center" wrapText="1"/>
    </xf>
    <xf numFmtId="44" fontId="6" fillId="8" borderId="0" xfId="0" applyNumberFormat="1" applyFont="1" applyFill="1" applyBorder="1" applyAlignment="1">
      <alignment horizontal="center" vertical="center" wrapText="1"/>
    </xf>
    <xf numFmtId="44" fontId="3" fillId="0" borderId="0" xfId="0" applyNumberFormat="1" applyFont="1"/>
    <xf numFmtId="10" fontId="6" fillId="8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0" fontId="10" fillId="11" borderId="19" xfId="3" applyNumberFormat="1" applyFont="1" applyFill="1" applyBorder="1" applyAlignment="1">
      <alignment horizontal="center" vertical="center"/>
    </xf>
    <xf numFmtId="10" fontId="17" fillId="0" borderId="23" xfId="3" applyNumberFormat="1" applyFont="1" applyFill="1" applyBorder="1" applyAlignment="1">
      <alignment horizontal="center" vertical="center"/>
    </xf>
    <xf numFmtId="165" fontId="14" fillId="0" borderId="19" xfId="1" applyNumberFormat="1" applyFont="1" applyFill="1" applyBorder="1" applyAlignment="1">
      <alignment horizontal="center" vertical="center"/>
    </xf>
    <xf numFmtId="10" fontId="17" fillId="0" borderId="23" xfId="1" applyNumberFormat="1" applyFont="1" applyFill="1" applyBorder="1" applyAlignment="1">
      <alignment horizontal="center" vertical="center"/>
    </xf>
    <xf numFmtId="10" fontId="17" fillId="12" borderId="23" xfId="3" applyNumberFormat="1" applyFont="1" applyFill="1" applyBorder="1" applyAlignment="1">
      <alignment horizontal="center" vertical="center"/>
    </xf>
    <xf numFmtId="165" fontId="14" fillId="0" borderId="15" xfId="1" applyNumberFormat="1" applyFont="1" applyFill="1" applyBorder="1" applyAlignment="1">
      <alignment horizontal="center" vertical="center"/>
    </xf>
    <xf numFmtId="10" fontId="15" fillId="0" borderId="6" xfId="1" applyNumberFormat="1" applyFont="1" applyFill="1" applyBorder="1" applyAlignment="1">
      <alignment horizontal="center" vertical="center"/>
    </xf>
    <xf numFmtId="10" fontId="10" fillId="0" borderId="32" xfId="4" applyNumberFormat="1" applyFont="1" applyFill="1" applyBorder="1" applyAlignment="1">
      <alignment horizontal="center" vertical="center"/>
    </xf>
    <xf numFmtId="44" fontId="0" fillId="0" borderId="0" xfId="0" applyNumberFormat="1"/>
    <xf numFmtId="0" fontId="8" fillId="4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6" fillId="8" borderId="0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/>
    </xf>
    <xf numFmtId="0" fontId="3" fillId="8" borderId="0" xfId="0" applyFont="1" applyFill="1"/>
    <xf numFmtId="0" fontId="2" fillId="9" borderId="3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2" fontId="2" fillId="9" borderId="34" xfId="0" applyNumberFormat="1" applyFont="1" applyFill="1" applyBorder="1" applyAlignment="1">
      <alignment horizontal="center" vertical="center" wrapText="1"/>
    </xf>
    <xf numFmtId="44" fontId="2" fillId="9" borderId="34" xfId="0" applyNumberFormat="1" applyFont="1" applyFill="1" applyBorder="1" applyAlignment="1">
      <alignment horizontal="center" vertical="center" wrapText="1"/>
    </xf>
    <xf numFmtId="10" fontId="2" fillId="9" borderId="35" xfId="0" applyNumberFormat="1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5" fillId="13" borderId="37" xfId="0" applyFont="1" applyFill="1" applyBorder="1" applyAlignment="1">
      <alignment horizontal="center" vertical="center" wrapText="1"/>
    </xf>
    <xf numFmtId="0" fontId="5" fillId="13" borderId="37" xfId="0" applyFont="1" applyFill="1" applyBorder="1" applyAlignment="1">
      <alignment horizontal="left" vertical="center" wrapText="1"/>
    </xf>
    <xf numFmtId="44" fontId="5" fillId="13" borderId="37" xfId="0" applyNumberFormat="1" applyFont="1" applyFill="1" applyBorder="1" applyAlignment="1">
      <alignment horizontal="center" vertical="center" wrapText="1"/>
    </xf>
    <xf numFmtId="0" fontId="6" fillId="15" borderId="36" xfId="0" applyFont="1" applyFill="1" applyBorder="1" applyAlignment="1">
      <alignment horizontal="center" vertical="center" wrapText="1"/>
    </xf>
    <xf numFmtId="0" fontId="6" fillId="15" borderId="37" xfId="0" applyFont="1" applyFill="1" applyBorder="1" applyAlignment="1">
      <alignment horizontal="center" vertical="center" wrapText="1"/>
    </xf>
    <xf numFmtId="0" fontId="6" fillId="15" borderId="37" xfId="0" applyFont="1" applyFill="1" applyBorder="1" applyAlignment="1">
      <alignment horizontal="left" vertical="center" wrapText="1"/>
    </xf>
    <xf numFmtId="44" fontId="6" fillId="15" borderId="37" xfId="0" applyNumberFormat="1" applyFont="1" applyFill="1" applyBorder="1" applyAlignment="1">
      <alignment horizontal="center" vertical="center" wrapText="1"/>
    </xf>
    <xf numFmtId="0" fontId="6" fillId="14" borderId="36" xfId="0" applyFont="1" applyFill="1" applyBorder="1" applyAlignment="1">
      <alignment horizontal="center" vertical="center" wrapText="1"/>
    </xf>
    <xf numFmtId="0" fontId="6" fillId="14" borderId="37" xfId="0" applyFont="1" applyFill="1" applyBorder="1" applyAlignment="1">
      <alignment horizontal="center" vertical="center" wrapText="1"/>
    </xf>
    <xf numFmtId="0" fontId="6" fillId="14" borderId="37" xfId="0" applyFont="1" applyFill="1" applyBorder="1" applyAlignment="1">
      <alignment horizontal="left" vertical="center" wrapText="1"/>
    </xf>
    <xf numFmtId="44" fontId="6" fillId="14" borderId="37" xfId="0" applyNumberFormat="1" applyFont="1" applyFill="1" applyBorder="1" applyAlignment="1">
      <alignment horizontal="center" vertical="center" wrapText="1"/>
    </xf>
    <xf numFmtId="0" fontId="6" fillId="13" borderId="36" xfId="0" applyFont="1" applyFill="1" applyBorder="1" applyAlignment="1">
      <alignment horizontal="center" vertical="center" wrapText="1"/>
    </xf>
    <xf numFmtId="0" fontId="6" fillId="13" borderId="37" xfId="0" applyFont="1" applyFill="1" applyBorder="1" applyAlignment="1">
      <alignment horizontal="center" vertical="center" wrapText="1"/>
    </xf>
    <xf numFmtId="0" fontId="6" fillId="13" borderId="37" xfId="0" applyFont="1" applyFill="1" applyBorder="1" applyAlignment="1">
      <alignment horizontal="left" vertical="center" wrapText="1"/>
    </xf>
    <xf numFmtId="44" fontId="6" fillId="13" borderId="37" xfId="0" applyNumberFormat="1" applyFont="1" applyFill="1" applyBorder="1" applyAlignment="1">
      <alignment horizontal="center" vertical="center" wrapText="1"/>
    </xf>
    <xf numFmtId="164" fontId="6" fillId="13" borderId="38" xfId="0" applyNumberFormat="1" applyFont="1" applyFill="1" applyBorder="1" applyAlignment="1">
      <alignment horizontal="center" vertical="center" wrapText="1"/>
    </xf>
    <xf numFmtId="0" fontId="5" fillId="16" borderId="36" xfId="0" applyFont="1" applyFill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left" vertical="center" wrapText="1"/>
    </xf>
    <xf numFmtId="0" fontId="5" fillId="17" borderId="36" xfId="0" applyFont="1" applyFill="1" applyBorder="1" applyAlignment="1">
      <alignment horizontal="center" vertical="center" wrapText="1"/>
    </xf>
    <xf numFmtId="0" fontId="5" fillId="17" borderId="37" xfId="0" applyFont="1" applyFill="1" applyBorder="1" applyAlignment="1">
      <alignment horizontal="center" vertical="center" wrapText="1"/>
    </xf>
    <xf numFmtId="0" fontId="5" fillId="17" borderId="37" xfId="0" applyFont="1" applyFill="1" applyBorder="1" applyAlignment="1">
      <alignment horizontal="left" vertical="center" wrapText="1"/>
    </xf>
    <xf numFmtId="0" fontId="3" fillId="18" borderId="0" xfId="0" applyFont="1" applyFill="1" applyAlignment="1">
      <alignment horizontal="left" vertical="center"/>
    </xf>
    <xf numFmtId="0" fontId="3" fillId="18" borderId="0" xfId="0" applyFont="1" applyFill="1"/>
    <xf numFmtId="0" fontId="6" fillId="16" borderId="36" xfId="0" applyFont="1" applyFill="1" applyBorder="1" applyAlignment="1">
      <alignment horizontal="center" vertical="center" wrapText="1"/>
    </xf>
    <xf numFmtId="0" fontId="6" fillId="16" borderId="37" xfId="0" applyFont="1" applyFill="1" applyBorder="1" applyAlignment="1">
      <alignment horizontal="center" vertical="center" wrapText="1"/>
    </xf>
    <xf numFmtId="0" fontId="6" fillId="16" borderId="37" xfId="0" applyFont="1" applyFill="1" applyBorder="1" applyAlignment="1">
      <alignment horizontal="left" vertical="center" wrapText="1"/>
    </xf>
    <xf numFmtId="44" fontId="6" fillId="16" borderId="37" xfId="0" applyNumberFormat="1" applyFont="1" applyFill="1" applyBorder="1" applyAlignment="1">
      <alignment horizontal="center" vertical="center" wrapText="1"/>
    </xf>
    <xf numFmtId="164" fontId="6" fillId="16" borderId="38" xfId="0" applyNumberFormat="1" applyFont="1" applyFill="1" applyBorder="1" applyAlignment="1">
      <alignment horizontal="center" vertical="center" wrapText="1"/>
    </xf>
    <xf numFmtId="4" fontId="5" fillId="13" borderId="37" xfId="0" applyNumberFormat="1" applyFont="1" applyFill="1" applyBorder="1" applyAlignment="1">
      <alignment horizontal="center" vertical="center" wrapText="1"/>
    </xf>
    <xf numFmtId="4" fontId="6" fillId="15" borderId="37" xfId="0" applyNumberFormat="1" applyFont="1" applyFill="1" applyBorder="1" applyAlignment="1">
      <alignment horizontal="center" vertical="center" wrapText="1"/>
    </xf>
    <xf numFmtId="4" fontId="6" fillId="14" borderId="37" xfId="0" applyNumberFormat="1" applyFont="1" applyFill="1" applyBorder="1" applyAlignment="1">
      <alignment horizontal="center" vertical="center" wrapText="1"/>
    </xf>
    <xf numFmtId="4" fontId="6" fillId="13" borderId="37" xfId="0" applyNumberFormat="1" applyFont="1" applyFill="1" applyBorder="1" applyAlignment="1">
      <alignment horizontal="center" vertical="center" wrapText="1"/>
    </xf>
    <xf numFmtId="4" fontId="5" fillId="17" borderId="37" xfId="0" applyNumberFormat="1" applyFont="1" applyFill="1" applyBorder="1" applyAlignment="1">
      <alignment horizontal="center" vertical="center" wrapText="1"/>
    </xf>
    <xf numFmtId="4" fontId="5" fillId="16" borderId="37" xfId="0" applyNumberFormat="1" applyFont="1" applyFill="1" applyBorder="1" applyAlignment="1">
      <alignment horizontal="center" vertical="center" wrapText="1"/>
    </xf>
    <xf numFmtId="4" fontId="6" fillId="16" borderId="37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64" fontId="22" fillId="14" borderId="1" xfId="0" applyNumberFormat="1" applyFont="1" applyFill="1" applyBorder="1" applyAlignment="1">
      <alignment horizontal="right" vertical="top" wrapText="1"/>
    </xf>
    <xf numFmtId="164" fontId="22" fillId="19" borderId="1" xfId="0" applyNumberFormat="1" applyFont="1" applyFill="1" applyBorder="1" applyAlignment="1">
      <alignment horizontal="right" vertical="top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24" fillId="0" borderId="0" xfId="0" applyFont="1"/>
    <xf numFmtId="10" fontId="24" fillId="0" borderId="0" xfId="0" applyNumberFormat="1" applyFont="1"/>
    <xf numFmtId="2" fontId="7" fillId="7" borderId="39" xfId="0" applyNumberFormat="1" applyFont="1" applyFill="1" applyBorder="1" applyAlignment="1">
      <alignment vertical="center" wrapText="1"/>
    </xf>
    <xf numFmtId="2" fontId="7" fillId="7" borderId="42" xfId="0" applyNumberFormat="1" applyFont="1" applyFill="1" applyBorder="1" applyAlignment="1">
      <alignment vertical="center" wrapText="1"/>
    </xf>
    <xf numFmtId="0" fontId="7" fillId="4" borderId="42" xfId="0" applyFont="1" applyFill="1" applyBorder="1" applyAlignment="1">
      <alignment vertical="center" wrapText="1"/>
    </xf>
    <xf numFmtId="0" fontId="20" fillId="9" borderId="45" xfId="0" applyFont="1" applyFill="1" applyBorder="1" applyAlignment="1">
      <alignment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167" fontId="2" fillId="8" borderId="37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Border="1" applyAlignment="1">
      <alignment vertical="center"/>
    </xf>
    <xf numFmtId="0" fontId="2" fillId="20" borderId="36" xfId="0" applyFont="1" applyFill="1" applyBorder="1" applyAlignment="1">
      <alignment horizontal="center" vertical="center" wrapText="1"/>
    </xf>
    <xf numFmtId="0" fontId="6" fillId="21" borderId="37" xfId="0" applyFont="1" applyFill="1" applyBorder="1" applyAlignment="1">
      <alignment horizontal="center" vertical="center" wrapText="1"/>
    </xf>
    <xf numFmtId="0" fontId="6" fillId="21" borderId="37" xfId="0" applyFont="1" applyFill="1" applyBorder="1" applyAlignment="1">
      <alignment horizontal="left" vertical="center" wrapText="1"/>
    </xf>
    <xf numFmtId="4" fontId="6" fillId="21" borderId="37" xfId="0" applyNumberFormat="1" applyFont="1" applyFill="1" applyBorder="1" applyAlignment="1">
      <alignment horizontal="center" vertical="center" wrapText="1"/>
    </xf>
    <xf numFmtId="44" fontId="6" fillId="21" borderId="37" xfId="0" applyNumberFormat="1" applyFont="1" applyFill="1" applyBorder="1" applyAlignment="1">
      <alignment horizontal="center" vertical="center" wrapText="1"/>
    </xf>
    <xf numFmtId="167" fontId="2" fillId="20" borderId="37" xfId="0" applyNumberFormat="1" applyFont="1" applyFill="1" applyBorder="1" applyAlignment="1">
      <alignment horizontal="center" vertical="center" wrapText="1"/>
    </xf>
    <xf numFmtId="0" fontId="3" fillId="20" borderId="3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/>
    <xf numFmtId="2" fontId="3" fillId="0" borderId="0" xfId="0" applyNumberFormat="1" applyFont="1" applyAlignment="1">
      <alignment horizontal="left" vertical="center"/>
    </xf>
    <xf numFmtId="2" fontId="3" fillId="18" borderId="0" xfId="0" applyNumberFormat="1" applyFont="1" applyFill="1" applyAlignment="1">
      <alignment horizontal="left" vertical="center"/>
    </xf>
    <xf numFmtId="2" fontId="3" fillId="8" borderId="0" xfId="0" applyNumberFormat="1" applyFont="1" applyFill="1" applyAlignment="1">
      <alignment horizontal="left" vertical="center"/>
    </xf>
    <xf numFmtId="44" fontId="19" fillId="7" borderId="48" xfId="0" applyNumberFormat="1" applyFont="1" applyFill="1" applyBorder="1" applyAlignment="1">
      <alignment vertical="center" wrapText="1"/>
    </xf>
    <xf numFmtId="44" fontId="19" fillId="7" borderId="49" xfId="0" applyNumberFormat="1" applyFont="1" applyFill="1" applyBorder="1" applyAlignment="1">
      <alignment vertical="center" wrapText="1"/>
    </xf>
    <xf numFmtId="0" fontId="19" fillId="0" borderId="6" xfId="0" applyFont="1" applyBorder="1" applyAlignment="1">
      <alignment vertical="center"/>
    </xf>
    <xf numFmtId="0" fontId="2" fillId="2" borderId="3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left" vertical="center" wrapText="1"/>
    </xf>
    <xf numFmtId="44" fontId="2" fillId="7" borderId="3" xfId="0" applyNumberFormat="1" applyFont="1" applyFill="1" applyBorder="1" applyAlignment="1">
      <alignment horizontal="center" vertical="center" wrapText="1"/>
    </xf>
    <xf numFmtId="10" fontId="4" fillId="7" borderId="0" xfId="0" applyNumberFormat="1" applyFont="1" applyFill="1" applyBorder="1" applyAlignment="1">
      <alignment horizontal="center" vertical="top" wrapText="1"/>
    </xf>
    <xf numFmtId="44" fontId="19" fillId="7" borderId="49" xfId="0" applyNumberFormat="1" applyFont="1" applyFill="1" applyBorder="1" applyAlignment="1">
      <alignment vertical="center"/>
    </xf>
    <xf numFmtId="44" fontId="20" fillId="7" borderId="50" xfId="0" applyNumberFormat="1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top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2" fillId="9" borderId="3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22" borderId="36" xfId="0" applyFont="1" applyFill="1" applyBorder="1" applyAlignment="1">
      <alignment horizontal="center" vertical="center" wrapText="1"/>
    </xf>
    <xf numFmtId="0" fontId="6" fillId="23" borderId="37" xfId="0" applyFont="1" applyFill="1" applyBorder="1" applyAlignment="1">
      <alignment horizontal="center" vertical="center" wrapText="1"/>
    </xf>
    <xf numFmtId="0" fontId="6" fillId="23" borderId="37" xfId="0" applyFont="1" applyFill="1" applyBorder="1" applyAlignment="1">
      <alignment horizontal="left" vertical="center" wrapText="1"/>
    </xf>
    <xf numFmtId="4" fontId="6" fillId="23" borderId="37" xfId="0" applyNumberFormat="1" applyFont="1" applyFill="1" applyBorder="1" applyAlignment="1">
      <alignment horizontal="center" vertical="center" wrapText="1"/>
    </xf>
    <xf numFmtId="44" fontId="6" fillId="23" borderId="37" xfId="0" applyNumberFormat="1" applyFont="1" applyFill="1" applyBorder="1" applyAlignment="1">
      <alignment horizontal="center" vertical="center" wrapText="1"/>
    </xf>
    <xf numFmtId="167" fontId="2" fillId="22" borderId="37" xfId="0" applyNumberFormat="1" applyFont="1" applyFill="1" applyBorder="1" applyAlignment="1">
      <alignment horizontal="center" vertical="center" wrapText="1"/>
    </xf>
    <xf numFmtId="0" fontId="3" fillId="22" borderId="38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left" vertical="center"/>
    </xf>
    <xf numFmtId="10" fontId="2" fillId="9" borderId="52" xfId="0" applyNumberFormat="1" applyFont="1" applyFill="1" applyBorder="1" applyAlignment="1">
      <alignment horizontal="center" vertical="center" wrapText="1"/>
    </xf>
    <xf numFmtId="164" fontId="5" fillId="13" borderId="53" xfId="0" applyNumberFormat="1" applyFont="1" applyFill="1" applyBorder="1" applyAlignment="1">
      <alignment horizontal="center" vertical="center" wrapText="1"/>
    </xf>
    <xf numFmtId="170" fontId="6" fillId="15" borderId="53" xfId="0" applyNumberFormat="1" applyFont="1" applyFill="1" applyBorder="1" applyAlignment="1">
      <alignment horizontal="center" vertical="center" wrapText="1"/>
    </xf>
    <xf numFmtId="170" fontId="6" fillId="14" borderId="53" xfId="0" applyNumberFormat="1" applyFont="1" applyFill="1" applyBorder="1" applyAlignment="1">
      <alignment horizontal="center" vertical="center" wrapText="1"/>
    </xf>
    <xf numFmtId="170" fontId="5" fillId="13" borderId="53" xfId="0" applyNumberFormat="1" applyFont="1" applyFill="1" applyBorder="1" applyAlignment="1">
      <alignment horizontal="center" vertical="center" wrapText="1"/>
    </xf>
    <xf numFmtId="170" fontId="6" fillId="13" borderId="53" xfId="0" applyNumberFormat="1" applyFont="1" applyFill="1" applyBorder="1" applyAlignment="1">
      <alignment horizontal="center" vertical="center" wrapText="1"/>
    </xf>
    <xf numFmtId="170" fontId="5" fillId="17" borderId="53" xfId="0" applyNumberFormat="1" applyFont="1" applyFill="1" applyBorder="1" applyAlignment="1">
      <alignment horizontal="center" vertical="center" wrapText="1"/>
    </xf>
    <xf numFmtId="170" fontId="5" fillId="16" borderId="53" xfId="0" applyNumberFormat="1" applyFont="1" applyFill="1" applyBorder="1" applyAlignment="1">
      <alignment horizontal="center" vertical="center" wrapText="1"/>
    </xf>
    <xf numFmtId="170" fontId="6" fillId="16" borderId="53" xfId="0" applyNumberFormat="1" applyFont="1" applyFill="1" applyBorder="1" applyAlignment="1">
      <alignment horizontal="center" vertical="center" wrapText="1"/>
    </xf>
    <xf numFmtId="4" fontId="6" fillId="13" borderId="60" xfId="0" applyNumberFormat="1" applyFont="1" applyFill="1" applyBorder="1" applyAlignment="1">
      <alignment horizontal="center" vertical="center" wrapText="1"/>
    </xf>
    <xf numFmtId="44" fontId="2" fillId="9" borderId="35" xfId="0" applyNumberFormat="1" applyFont="1" applyFill="1" applyBorder="1" applyAlignment="1">
      <alignment horizontal="center" vertical="center" wrapText="1"/>
    </xf>
    <xf numFmtId="44" fontId="5" fillId="13" borderId="38" xfId="0" applyNumberFormat="1" applyFont="1" applyFill="1" applyBorder="1" applyAlignment="1">
      <alignment horizontal="center" vertical="center" wrapText="1"/>
    </xf>
    <xf numFmtId="44" fontId="6" fillId="15" borderId="38" xfId="0" applyNumberFormat="1" applyFont="1" applyFill="1" applyBorder="1" applyAlignment="1">
      <alignment horizontal="center" vertical="center" wrapText="1"/>
    </xf>
    <xf numFmtId="44" fontId="6" fillId="14" borderId="38" xfId="0" applyNumberFormat="1" applyFont="1" applyFill="1" applyBorder="1" applyAlignment="1">
      <alignment horizontal="center" vertical="center" wrapText="1"/>
    </xf>
    <xf numFmtId="4" fontId="5" fillId="13" borderId="38" xfId="0" applyNumberFormat="1" applyFont="1" applyFill="1" applyBorder="1" applyAlignment="1">
      <alignment horizontal="center" vertical="center" wrapText="1"/>
    </xf>
    <xf numFmtId="4" fontId="6" fillId="13" borderId="38" xfId="0" applyNumberFormat="1" applyFont="1" applyFill="1" applyBorder="1" applyAlignment="1">
      <alignment horizontal="center" vertical="center" wrapText="1"/>
    </xf>
    <xf numFmtId="4" fontId="5" fillId="17" borderId="38" xfId="0" applyNumberFormat="1" applyFont="1" applyFill="1" applyBorder="1" applyAlignment="1">
      <alignment horizontal="center" vertical="center" wrapText="1"/>
    </xf>
    <xf numFmtId="44" fontId="6" fillId="8" borderId="6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44" fontId="20" fillId="6" borderId="46" xfId="0" applyNumberFormat="1" applyFont="1" applyFill="1" applyBorder="1" applyAlignment="1">
      <alignment horizontal="center" vertical="center" wrapText="1"/>
    </xf>
    <xf numFmtId="44" fontId="20" fillId="6" borderId="47" xfId="0" applyNumberFormat="1" applyFont="1" applyFill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4" fontId="19" fillId="7" borderId="43" xfId="0" applyNumberFormat="1" applyFont="1" applyFill="1" applyBorder="1" applyAlignment="1">
      <alignment horizontal="center" vertical="center" wrapText="1"/>
    </xf>
    <xf numFmtId="44" fontId="19" fillId="7" borderId="44" xfId="0" applyNumberFormat="1" applyFont="1" applyFill="1" applyBorder="1" applyAlignment="1">
      <alignment horizontal="center" vertical="center" wrapText="1"/>
    </xf>
    <xf numFmtId="44" fontId="19" fillId="6" borderId="43" xfId="0" applyNumberFormat="1" applyFont="1" applyFill="1" applyBorder="1" applyAlignment="1">
      <alignment horizontal="center" vertical="center"/>
    </xf>
    <xf numFmtId="44" fontId="19" fillId="6" borderId="4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4" fontId="19" fillId="7" borderId="40" xfId="0" applyNumberFormat="1" applyFont="1" applyFill="1" applyBorder="1" applyAlignment="1">
      <alignment horizontal="center" vertical="center" wrapText="1"/>
    </xf>
    <xf numFmtId="44" fontId="19" fillId="7" borderId="41" xfId="0" applyNumberFormat="1" applyFont="1" applyFill="1" applyBorder="1" applyAlignment="1">
      <alignment horizontal="center" vertical="center" wrapText="1"/>
    </xf>
    <xf numFmtId="44" fontId="21" fillId="0" borderId="5" xfId="0" applyNumberFormat="1" applyFont="1" applyBorder="1" applyAlignment="1">
      <alignment horizontal="left" vertical="center"/>
    </xf>
    <xf numFmtId="2" fontId="7" fillId="7" borderId="56" xfId="0" applyNumberFormat="1" applyFont="1" applyFill="1" applyBorder="1" applyAlignment="1">
      <alignment horizontal="right" vertical="center" wrapText="1"/>
    </xf>
    <xf numFmtId="2" fontId="7" fillId="7" borderId="57" xfId="0" applyNumberFormat="1" applyFont="1" applyFill="1" applyBorder="1" applyAlignment="1">
      <alignment horizontal="right" vertical="center" wrapText="1"/>
    </xf>
    <xf numFmtId="2" fontId="7" fillId="7" borderId="53" xfId="0" applyNumberFormat="1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7" fillId="7" borderId="56" xfId="0" applyFont="1" applyFill="1" applyBorder="1" applyAlignment="1">
      <alignment horizontal="right" vertical="center" wrapText="1"/>
    </xf>
    <xf numFmtId="0" fontId="7" fillId="7" borderId="57" xfId="0" applyFont="1" applyFill="1" applyBorder="1" applyAlignment="1">
      <alignment horizontal="right" vertical="center" wrapText="1"/>
    </xf>
    <xf numFmtId="0" fontId="7" fillId="7" borderId="53" xfId="0" applyFont="1" applyFill="1" applyBorder="1" applyAlignment="1">
      <alignment horizontal="right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3" fillId="7" borderId="0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20" fillId="9" borderId="58" xfId="0" applyFont="1" applyFill="1" applyBorder="1" applyAlignment="1">
      <alignment horizontal="right" vertical="center" wrapText="1"/>
    </xf>
    <xf numFmtId="0" fontId="20" fillId="9" borderId="59" xfId="0" applyFont="1" applyFill="1" applyBorder="1" applyAlignment="1">
      <alignment horizontal="right" vertical="center" wrapText="1"/>
    </xf>
    <xf numFmtId="0" fontId="20" fillId="9" borderId="54" xfId="0" applyFont="1" applyFill="1" applyBorder="1" applyAlignment="1">
      <alignment horizontal="right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2" fontId="7" fillId="7" borderId="51" xfId="0" applyNumberFormat="1" applyFont="1" applyFill="1" applyBorder="1" applyAlignment="1">
      <alignment horizontal="right" vertical="center" wrapText="1"/>
    </xf>
    <xf numFmtId="2" fontId="7" fillId="7" borderId="55" xfId="0" applyNumberFormat="1" applyFont="1" applyFill="1" applyBorder="1" applyAlignment="1">
      <alignment horizontal="right" vertical="center" wrapText="1"/>
    </xf>
    <xf numFmtId="2" fontId="7" fillId="7" borderId="52" xfId="0" applyNumberFormat="1" applyFont="1" applyFill="1" applyBorder="1" applyAlignment="1">
      <alignment horizontal="right" vertical="center" wrapText="1"/>
    </xf>
    <xf numFmtId="0" fontId="17" fillId="0" borderId="28" xfId="1" applyNumberFormat="1" applyFont="1" applyFill="1" applyBorder="1" applyAlignment="1">
      <alignment vertical="center"/>
    </xf>
    <xf numFmtId="0" fontId="10" fillId="11" borderId="17" xfId="1" applyNumberFormat="1" applyFont="1" applyFill="1" applyBorder="1" applyAlignment="1">
      <alignment horizontal="left" vertical="center" wrapText="1"/>
    </xf>
    <xf numFmtId="0" fontId="10" fillId="11" borderId="18" xfId="1" applyNumberFormat="1" applyFont="1" applyFill="1" applyBorder="1" applyAlignment="1">
      <alignment horizontal="left" vertical="center" wrapText="1"/>
    </xf>
    <xf numFmtId="0" fontId="17" fillId="0" borderId="17" xfId="1" applyNumberFormat="1" applyFont="1" applyFill="1" applyBorder="1" applyAlignment="1">
      <alignment horizontal="left" vertical="center"/>
    </xf>
    <xf numFmtId="0" fontId="17" fillId="0" borderId="18" xfId="1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8" fillId="0" borderId="29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0" fontId="18" fillId="0" borderId="31" xfId="1" applyFont="1" applyFill="1" applyBorder="1" applyAlignment="1">
      <alignment horizontal="center" vertical="center" wrapText="1"/>
    </xf>
    <xf numFmtId="0" fontId="10" fillId="11" borderId="17" xfId="1" applyNumberFormat="1" applyFont="1" applyFill="1" applyBorder="1" applyAlignment="1">
      <alignment horizontal="left" vertical="center"/>
    </xf>
    <xf numFmtId="0" fontId="10" fillId="11" borderId="18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18" fillId="0" borderId="3" xfId="1" applyFont="1" applyFill="1" applyBorder="1" applyAlignment="1">
      <alignment horizontal="right" vertical="center" wrapText="1"/>
    </xf>
    <xf numFmtId="0" fontId="18" fillId="0" borderId="0" xfId="1" applyFont="1" applyFill="1" applyBorder="1" applyAlignment="1">
      <alignment horizontal="right" vertical="center" wrapText="1"/>
    </xf>
    <xf numFmtId="0" fontId="18" fillId="0" borderId="3" xfId="1" applyFont="1" applyFill="1" applyBorder="1" applyAlignment="1">
      <alignment vertical="center" wrapText="1"/>
    </xf>
    <xf numFmtId="0" fontId="18" fillId="0" borderId="4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vertical="center" wrapText="1"/>
    </xf>
    <xf numFmtId="0" fontId="18" fillId="0" borderId="6" xfId="1" applyFont="1" applyFill="1" applyBorder="1" applyAlignment="1">
      <alignment vertical="center" wrapText="1"/>
    </xf>
    <xf numFmtId="4" fontId="12" fillId="10" borderId="10" xfId="2" applyNumberFormat="1" applyFont="1" applyFill="1" applyBorder="1" applyAlignment="1">
      <alignment horizontal="center" vertical="center"/>
    </xf>
    <xf numFmtId="0" fontId="13" fillId="10" borderId="11" xfId="1" applyFont="1" applyFill="1" applyBorder="1"/>
    <xf numFmtId="0" fontId="13" fillId="10" borderId="12" xfId="1" applyFont="1" applyFill="1" applyBorder="1"/>
    <xf numFmtId="0" fontId="14" fillId="0" borderId="13" xfId="1" applyFont="1" applyFill="1" applyBorder="1" applyAlignment="1">
      <alignment horizontal="center" vertical="top" wrapText="1"/>
    </xf>
    <xf numFmtId="0" fontId="14" fillId="0" borderId="14" xfId="1" applyFont="1" applyFill="1" applyBorder="1" applyAlignment="1">
      <alignment horizontal="center" vertical="top" wrapText="1"/>
    </xf>
    <xf numFmtId="0" fontId="14" fillId="0" borderId="15" xfId="1" applyFont="1" applyFill="1" applyBorder="1" applyAlignment="1">
      <alignment horizontal="center" vertical="top" wrapText="1"/>
    </xf>
    <xf numFmtId="0" fontId="10" fillId="10" borderId="17" xfId="1" applyNumberFormat="1" applyFont="1" applyFill="1" applyBorder="1" applyAlignment="1">
      <alignment horizontal="center" vertical="center"/>
    </xf>
    <xf numFmtId="0" fontId="10" fillId="10" borderId="18" xfId="1" applyNumberFormat="1" applyFont="1" applyFill="1" applyBorder="1" applyAlignment="1">
      <alignment horizontal="center" vertical="center"/>
    </xf>
    <xf numFmtId="0" fontId="10" fillId="11" borderId="17" xfId="1" applyNumberFormat="1" applyFont="1" applyFill="1" applyBorder="1" applyAlignment="1">
      <alignment horizontal="center" vertical="center" wrapText="1"/>
    </xf>
    <xf numFmtId="0" fontId="10" fillId="11" borderId="18" xfId="1" applyNumberFormat="1" applyFont="1" applyFill="1" applyBorder="1" applyAlignment="1">
      <alignment horizontal="center" vertical="center" wrapText="1"/>
    </xf>
    <xf numFmtId="0" fontId="10" fillId="11" borderId="17" xfId="1" applyNumberFormat="1" applyFont="1" applyFill="1" applyBorder="1" applyAlignment="1">
      <alignment horizontal="left" vertical="top" wrapText="1"/>
    </xf>
    <xf numFmtId="0" fontId="10" fillId="11" borderId="18" xfId="1" applyNumberFormat="1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</cellXfs>
  <cellStyles count="6">
    <cellStyle name="Normal" xfId="0" builtinId="0"/>
    <cellStyle name="Normal 2" xfId="5"/>
    <cellStyle name="Normal 2 2" xfId="2"/>
    <cellStyle name="Normal 5" xfId="1"/>
    <cellStyle name="Porcentagem 3" xfId="4"/>
    <cellStyle name="Separador de milhares 2" xfId="3"/>
  </cellStyles>
  <dxfs count="0"/>
  <tableStyles count="0" defaultTableStyle="TableStyleMedium9" defaultPivotStyle="PivotStyleLight16"/>
  <colors>
    <mruColors>
      <color rgb="FFFF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sng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CURVA ABC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'CURVA ABC'!$A$5:$A$452</c:f>
              <c:numCache>
                <c:formatCode>General</c:formatCode>
                <c:ptCount val="4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</c:numCache>
            </c:numRef>
          </c:xVal>
          <c:yVal>
            <c:numRef>
              <c:f>'CURVA ABC'!$H$5:$H$452</c:f>
              <c:numCache>
                <c:formatCode>0.0000%</c:formatCode>
                <c:ptCount val="4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EEE-44B8-865B-91E92049E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588192"/>
        <c:axId val="212915264"/>
      </c:scatterChart>
      <c:valAx>
        <c:axId val="150588192"/>
        <c:scaling>
          <c:orientation val="minMax"/>
          <c:max val="448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SERVIÇOS EM ORDEM DECRESCENTE DE VALOR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2915264"/>
        <c:crosses val="autoZero"/>
        <c:crossBetween val="midCat"/>
        <c:majorUnit val="20"/>
        <c:minorUnit val="3"/>
      </c:valAx>
      <c:valAx>
        <c:axId val="212915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PORCENTAGENS ACUMULADAS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5881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348343</xdr:colOff>
      <xdr:row>1</xdr:row>
      <xdr:rowOff>183696</xdr:rowOff>
    </xdr:from>
    <xdr:to>
      <xdr:col>4</xdr:col>
      <xdr:colOff>796017</xdr:colOff>
      <xdr:row>1</xdr:row>
      <xdr:rowOff>586603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307" y="374196"/>
          <a:ext cx="1713139" cy="4029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76200</xdr:rowOff>
    </xdr:from>
    <xdr:to>
      <xdr:col>3</xdr:col>
      <xdr:colOff>200025</xdr:colOff>
      <xdr:row>1</xdr:row>
      <xdr:rowOff>479107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66700"/>
          <a:ext cx="1714500" cy="4029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333921</xdr:colOff>
      <xdr:row>0</xdr:row>
      <xdr:rowOff>75268</xdr:rowOff>
    </xdr:from>
    <xdr:to>
      <xdr:col>1</xdr:col>
      <xdr:colOff>1738312</xdr:colOff>
      <xdr:row>1</xdr:row>
      <xdr:rowOff>328502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171" y="75268"/>
          <a:ext cx="1404391" cy="4357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333921</xdr:colOff>
      <xdr:row>0</xdr:row>
      <xdr:rowOff>75268</xdr:rowOff>
    </xdr:from>
    <xdr:to>
      <xdr:col>1</xdr:col>
      <xdr:colOff>1738312</xdr:colOff>
      <xdr:row>1</xdr:row>
      <xdr:rowOff>328502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346" y="75268"/>
          <a:ext cx="1404391" cy="4342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123825</xdr:rowOff>
    </xdr:from>
    <xdr:to>
      <xdr:col>1</xdr:col>
      <xdr:colOff>723899</xdr:colOff>
      <xdr:row>2</xdr:row>
      <xdr:rowOff>39465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49" y="123825"/>
          <a:ext cx="1724025" cy="620490"/>
        </a:xfrm>
        <a:prstGeom prst="rect">
          <a:avLst/>
        </a:prstGeom>
      </xdr:spPr>
    </xdr:pic>
    <xdr:clientData/>
  </xdr:twoCellAnchor>
  <xdr:twoCellAnchor>
    <xdr:from>
      <xdr:col>2</xdr:col>
      <xdr:colOff>1076325</xdr:colOff>
      <xdr:row>453</xdr:row>
      <xdr:rowOff>19050</xdr:rowOff>
    </xdr:from>
    <xdr:to>
      <xdr:col>5</xdr:col>
      <xdr:colOff>1524000</xdr:colOff>
      <xdr:row>478</xdr:row>
      <xdr:rowOff>19050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xmlns="" id="{00000000-0008-0000-0200-0000E71C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0.14147</cdr:x>
      <cdr:y>0.518</cdr:y>
    </cdr:from>
    <cdr:to>
      <cdr:x>0.14147</cdr:x>
      <cdr:y>0.876</cdr:y>
    </cdr:to>
    <cdr:cxnSp macro="">
      <cdr:nvCxnSpPr>
        <cdr:cNvPr id="2" name="Conector reto 1">
          <a:extLst xmlns:a="http://schemas.openxmlformats.org/drawingml/2006/main">
            <a:ext uri="{FF2B5EF4-FFF2-40B4-BE49-F238E27FC236}">
              <a16:creationId xmlns:a16="http://schemas.microsoft.com/office/drawing/2014/main" xmlns="" id="{BA8979D6-9446-4603-AE31-0CFBA39B9D85}"/>
            </a:ext>
          </a:extLst>
        </cdr:cNvPr>
        <cdr:cNvCxnSpPr/>
      </cdr:nvCxnSpPr>
      <cdr:spPr>
        <a:xfrm xmlns:a="http://schemas.openxmlformats.org/drawingml/2006/main">
          <a:off x="1123846" y="2466975"/>
          <a:ext cx="0" cy="17049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0.2683</cdr:x>
      <cdr:y>0.2699</cdr:y>
    </cdr:from>
    <cdr:to>
      <cdr:x>0.2683</cdr:x>
      <cdr:y>0.872</cdr:y>
    </cdr:to>
    <cdr:cxnSp macro="">
      <cdr:nvCxnSpPr>
        <cdr:cNvPr id="5" name="Conector reto 4">
          <a:extLst xmlns:a="http://schemas.openxmlformats.org/drawingml/2006/main">
            <a:ext uri="{FF2B5EF4-FFF2-40B4-BE49-F238E27FC236}">
              <a16:creationId xmlns:a16="http://schemas.microsoft.com/office/drawing/2014/main" xmlns="" id="{AE05C831-57A1-4484-A37C-6CCC3A4D15E9}"/>
            </a:ext>
          </a:extLst>
        </cdr:cNvPr>
        <cdr:cNvCxnSpPr/>
      </cdr:nvCxnSpPr>
      <cdr:spPr>
        <a:xfrm xmlns:a="http://schemas.openxmlformats.org/drawingml/2006/main">
          <a:off x="2131307" y="1285399"/>
          <a:ext cx="0" cy="2867501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0.97105</cdr:x>
      <cdr:y>0.12063</cdr:y>
    </cdr:from>
    <cdr:to>
      <cdr:x>0.97105</cdr:x>
      <cdr:y>0.878</cdr:y>
    </cdr:to>
    <cdr:cxnSp macro="">
      <cdr:nvCxnSpPr>
        <cdr:cNvPr id="8" name="Conector reto 7">
          <a:extLst xmlns:a="http://schemas.openxmlformats.org/drawingml/2006/main">
            <a:ext uri="{FF2B5EF4-FFF2-40B4-BE49-F238E27FC236}">
              <a16:creationId xmlns:a16="http://schemas.microsoft.com/office/drawing/2014/main" xmlns="" id="{68BCA4AC-F9B8-49EC-BE54-934B81392B9A}"/>
            </a:ext>
          </a:extLst>
        </cdr:cNvPr>
        <cdr:cNvCxnSpPr/>
      </cdr:nvCxnSpPr>
      <cdr:spPr>
        <a:xfrm xmlns:a="http://schemas.openxmlformats.org/drawingml/2006/main">
          <a:off x="7713898" y="574500"/>
          <a:ext cx="0" cy="36069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0.1122</cdr:x>
      <cdr:y>0.76337</cdr:y>
    </cdr:from>
    <cdr:to>
      <cdr:x>0.14829</cdr:x>
      <cdr:y>0.85848</cdr:y>
    </cdr:to>
    <cdr:sp macro="" textlink="">
      <cdr:nvSpPr>
        <cdr:cNvPr id="11" name="CaixaDeTexto 1"/>
        <cdr:cNvSpPr txBox="1"/>
      </cdr:nvSpPr>
      <cdr:spPr>
        <a:xfrm xmlns:a="http://schemas.openxmlformats.org/drawingml/2006/main">
          <a:off x="891322" y="3635550"/>
          <a:ext cx="286693" cy="452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>
              <a:solidFill>
                <a:srgbClr val="FF0000"/>
              </a:solidFill>
            </a:rPr>
            <a:t>A</a:t>
          </a:r>
        </a:p>
      </cdr:txBody>
    </cdr:sp>
  </cdr:relSizeAnchor>
  <cdr:relSizeAnchor xmlns:cdr="http://schemas.openxmlformats.org/drawingml/2006/chartDrawing">
    <cdr:from>
      <cdr:x>0.18742</cdr:x>
      <cdr:y>0.52745</cdr:y>
    </cdr:from>
    <cdr:to>
      <cdr:x>0.21197</cdr:x>
      <cdr:y>0.61353</cdr:y>
    </cdr:to>
    <cdr:sp macro="" textlink="">
      <cdr:nvSpPr>
        <cdr:cNvPr id="12" name="CaixaDeTexto 1"/>
        <cdr:cNvSpPr txBox="1"/>
      </cdr:nvSpPr>
      <cdr:spPr>
        <a:xfrm xmlns:a="http://schemas.openxmlformats.org/drawingml/2006/main">
          <a:off x="1488873" y="2511981"/>
          <a:ext cx="195022" cy="409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6000" b="1">
              <a:solidFill>
                <a:srgbClr val="00B050"/>
              </a:solidFill>
            </a:rPr>
            <a:t>B</a:t>
          </a:r>
        </a:p>
      </cdr:txBody>
    </cdr:sp>
  </cdr:relSizeAnchor>
  <cdr:relSizeAnchor xmlns:cdr="http://schemas.openxmlformats.org/drawingml/2006/chartDrawing">
    <cdr:from>
      <cdr:x>0.51258</cdr:x>
      <cdr:y>0.38463</cdr:y>
    </cdr:from>
    <cdr:to>
      <cdr:x>0.63886</cdr:x>
      <cdr:y>0.54806</cdr:y>
    </cdr:to>
    <cdr:sp macro="" textlink="">
      <cdr:nvSpPr>
        <cdr:cNvPr id="13" name="CaixaDeTexto 1"/>
        <cdr:cNvSpPr txBox="1"/>
      </cdr:nvSpPr>
      <cdr:spPr>
        <a:xfrm xmlns:a="http://schemas.openxmlformats.org/drawingml/2006/main">
          <a:off x="3468079" y="1564358"/>
          <a:ext cx="854401" cy="664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7200" b="1">
              <a:solidFill>
                <a:schemeClr val="accent6"/>
              </a:solidFill>
            </a:rPr>
            <a:t>C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1"/>
  <sheetViews>
    <sheetView showGridLines="0" showOutlineSymbols="0" showWhiteSpace="0" view="pageBreakPreview" zoomScale="140" zoomScaleNormal="110" zoomScaleSheetLayoutView="140" workbookViewId="0">
      <pane ySplit="4" topLeftCell="A5" activePane="bottomLeft" state="frozen"/>
      <selection pane="bottomLeft" activeCell="D5" sqref="D5"/>
    </sheetView>
  </sheetViews>
  <sheetFormatPr defaultRowHeight="15" x14ac:dyDescent="0.25"/>
  <cols>
    <col min="1" max="1" width="3" style="1" customWidth="1"/>
    <col min="2" max="2" width="13.25" style="7" customWidth="1"/>
    <col min="3" max="3" width="47.875" style="42" customWidth="1"/>
    <col min="4" max="4" width="16.625" style="55" customWidth="1"/>
    <col min="5" max="5" width="13" style="34" bestFit="1" customWidth="1"/>
    <col min="6" max="6" width="19.25" style="1" customWidth="1"/>
    <col min="7" max="7" width="9.5" style="1" bestFit="1" customWidth="1"/>
    <col min="8" max="16384" width="9" style="1"/>
  </cols>
  <sheetData>
    <row r="1" spans="2:6" x14ac:dyDescent="0.25">
      <c r="B1" s="5"/>
      <c r="C1" s="53" t="s">
        <v>0</v>
      </c>
      <c r="D1" s="191"/>
      <c r="E1" s="192"/>
    </row>
    <row r="2" spans="2:6" ht="57" customHeight="1" x14ac:dyDescent="0.25">
      <c r="B2" s="6"/>
      <c r="C2" s="149" t="s">
        <v>221</v>
      </c>
      <c r="D2" s="193"/>
      <c r="E2" s="194"/>
    </row>
    <row r="3" spans="2:6" ht="24.75" customHeight="1" thickBot="1" x14ac:dyDescent="0.3">
      <c r="B3" s="195" t="s">
        <v>1426</v>
      </c>
      <c r="C3" s="196"/>
      <c r="D3" s="196"/>
      <c r="E3" s="197"/>
    </row>
    <row r="4" spans="2:6" ht="30" customHeight="1" x14ac:dyDescent="0.25">
      <c r="B4" s="59" t="s">
        <v>25</v>
      </c>
      <c r="C4" s="60" t="s">
        <v>28</v>
      </c>
      <c r="D4" s="62" t="s">
        <v>203</v>
      </c>
      <c r="E4" s="63" t="s">
        <v>31</v>
      </c>
    </row>
    <row r="5" spans="2:6" ht="24" customHeight="1" x14ac:dyDescent="0.25">
      <c r="B5" s="64" t="s">
        <v>2</v>
      </c>
      <c r="C5" s="66" t="s">
        <v>226</v>
      </c>
      <c r="D5" s="79"/>
      <c r="E5" s="80" t="e">
        <f>D5/$F$37</f>
        <v>#DIV/0!</v>
      </c>
      <c r="F5" s="42"/>
    </row>
    <row r="6" spans="2:6" ht="20.25" customHeight="1" x14ac:dyDescent="0.25">
      <c r="B6" s="64" t="s">
        <v>14</v>
      </c>
      <c r="C6" s="66" t="s">
        <v>238</v>
      </c>
      <c r="D6" s="67"/>
      <c r="E6" s="80"/>
      <c r="F6" s="42"/>
    </row>
    <row r="7" spans="2:6" ht="20.25" customHeight="1" x14ac:dyDescent="0.25">
      <c r="B7" s="89" t="s">
        <v>67</v>
      </c>
      <c r="C7" s="91" t="s">
        <v>239</v>
      </c>
      <c r="D7" s="92"/>
      <c r="E7" s="93" t="e">
        <f t="shared" ref="E7:E22" si="0">D7/$F$37</f>
        <v>#DIV/0!</v>
      </c>
      <c r="F7" s="42"/>
    </row>
    <row r="8" spans="2:6" ht="24" customHeight="1" x14ac:dyDescent="0.25">
      <c r="B8" s="89" t="s">
        <v>68</v>
      </c>
      <c r="C8" s="91" t="s">
        <v>284</v>
      </c>
      <c r="D8" s="92"/>
      <c r="E8" s="93" t="e">
        <f t="shared" si="0"/>
        <v>#DIV/0!</v>
      </c>
      <c r="F8" s="42"/>
    </row>
    <row r="9" spans="2:6" ht="24" customHeight="1" x14ac:dyDescent="0.25">
      <c r="B9" s="89" t="s">
        <v>15</v>
      </c>
      <c r="C9" s="91" t="s">
        <v>308</v>
      </c>
      <c r="D9" s="92"/>
      <c r="E9" s="93" t="e">
        <f t="shared" si="0"/>
        <v>#DIV/0!</v>
      </c>
      <c r="F9" s="42"/>
    </row>
    <row r="10" spans="2:6" ht="24" customHeight="1" x14ac:dyDescent="0.25">
      <c r="B10" s="89" t="s">
        <v>70</v>
      </c>
      <c r="C10" s="91" t="s">
        <v>336</v>
      </c>
      <c r="D10" s="92"/>
      <c r="E10" s="93" t="e">
        <f t="shared" si="0"/>
        <v>#DIV/0!</v>
      </c>
      <c r="F10" s="42"/>
    </row>
    <row r="11" spans="2:6" ht="24" customHeight="1" x14ac:dyDescent="0.25">
      <c r="B11" s="89" t="s">
        <v>71</v>
      </c>
      <c r="C11" s="91" t="s">
        <v>360</v>
      </c>
      <c r="D11" s="92"/>
      <c r="E11" s="93" t="e">
        <f t="shared" si="0"/>
        <v>#DIV/0!</v>
      </c>
      <c r="F11" s="42"/>
    </row>
    <row r="12" spans="2:6" ht="24" customHeight="1" x14ac:dyDescent="0.25">
      <c r="B12" s="89" t="s">
        <v>73</v>
      </c>
      <c r="C12" s="91" t="s">
        <v>384</v>
      </c>
      <c r="D12" s="92"/>
      <c r="E12" s="93" t="e">
        <f t="shared" si="0"/>
        <v>#DIV/0!</v>
      </c>
      <c r="F12" s="42"/>
    </row>
    <row r="13" spans="2:6" ht="24" customHeight="1" x14ac:dyDescent="0.25">
      <c r="B13" s="89" t="s">
        <v>76</v>
      </c>
      <c r="C13" s="91" t="s">
        <v>408</v>
      </c>
      <c r="D13" s="92"/>
      <c r="E13" s="93" t="e">
        <f t="shared" si="0"/>
        <v>#DIV/0!</v>
      </c>
      <c r="F13" s="42"/>
    </row>
    <row r="14" spans="2:6" ht="24" customHeight="1" x14ac:dyDescent="0.25">
      <c r="B14" s="89" t="s">
        <v>77</v>
      </c>
      <c r="C14" s="91" t="s">
        <v>430</v>
      </c>
      <c r="D14" s="92"/>
      <c r="E14" s="93" t="e">
        <f t="shared" si="0"/>
        <v>#DIV/0!</v>
      </c>
      <c r="F14" s="42"/>
    </row>
    <row r="15" spans="2:6" ht="24" customHeight="1" x14ac:dyDescent="0.25">
      <c r="B15" s="89" t="s">
        <v>454</v>
      </c>
      <c r="C15" s="91" t="s">
        <v>455</v>
      </c>
      <c r="D15" s="92"/>
      <c r="E15" s="93" t="e">
        <f t="shared" si="0"/>
        <v>#DIV/0!</v>
      </c>
      <c r="F15" s="42"/>
    </row>
    <row r="16" spans="2:6" ht="24" customHeight="1" x14ac:dyDescent="0.25">
      <c r="B16" s="89" t="s">
        <v>479</v>
      </c>
      <c r="C16" s="91" t="s">
        <v>480</v>
      </c>
      <c r="D16" s="92"/>
      <c r="E16" s="93" t="e">
        <f t="shared" si="0"/>
        <v>#DIV/0!</v>
      </c>
      <c r="F16" s="42"/>
    </row>
    <row r="17" spans="2:6" ht="24" customHeight="1" x14ac:dyDescent="0.25">
      <c r="B17" s="89" t="s">
        <v>504</v>
      </c>
      <c r="C17" s="91" t="s">
        <v>505</v>
      </c>
      <c r="D17" s="92"/>
      <c r="E17" s="93" t="e">
        <f t="shared" si="0"/>
        <v>#DIV/0!</v>
      </c>
      <c r="F17" s="42"/>
    </row>
    <row r="18" spans="2:6" ht="24" customHeight="1" x14ac:dyDescent="0.25">
      <c r="B18" s="89" t="s">
        <v>529</v>
      </c>
      <c r="C18" s="91" t="s">
        <v>530</v>
      </c>
      <c r="D18" s="92"/>
      <c r="E18" s="93" t="e">
        <f t="shared" si="0"/>
        <v>#DIV/0!</v>
      </c>
      <c r="F18" s="42"/>
    </row>
    <row r="19" spans="2:6" ht="24" customHeight="1" x14ac:dyDescent="0.25">
      <c r="B19" s="89" t="s">
        <v>554</v>
      </c>
      <c r="C19" s="91" t="s">
        <v>555</v>
      </c>
      <c r="D19" s="92"/>
      <c r="E19" s="93" t="e">
        <f t="shared" si="0"/>
        <v>#DIV/0!</v>
      </c>
      <c r="F19" s="42"/>
    </row>
    <row r="20" spans="2:6" ht="24" customHeight="1" x14ac:dyDescent="0.25">
      <c r="B20" s="89" t="s">
        <v>579</v>
      </c>
      <c r="C20" s="91" t="s">
        <v>580</v>
      </c>
      <c r="D20" s="92"/>
      <c r="E20" s="93" t="e">
        <f t="shared" si="0"/>
        <v>#DIV/0!</v>
      </c>
      <c r="F20" s="42"/>
    </row>
    <row r="21" spans="2:6" ht="24" customHeight="1" x14ac:dyDescent="0.25">
      <c r="B21" s="89" t="s">
        <v>604</v>
      </c>
      <c r="C21" s="91" t="s">
        <v>605</v>
      </c>
      <c r="D21" s="92"/>
      <c r="E21" s="93" t="e">
        <f t="shared" si="0"/>
        <v>#DIV/0!</v>
      </c>
      <c r="F21" s="42"/>
    </row>
    <row r="22" spans="2:6" ht="24" customHeight="1" x14ac:dyDescent="0.25">
      <c r="B22" s="89" t="s">
        <v>629</v>
      </c>
      <c r="C22" s="91" t="s">
        <v>630</v>
      </c>
      <c r="D22" s="92"/>
      <c r="E22" s="93" t="e">
        <f t="shared" si="0"/>
        <v>#DIV/0!</v>
      </c>
      <c r="F22" s="42"/>
    </row>
    <row r="23" spans="2:6" ht="24" customHeight="1" x14ac:dyDescent="0.25">
      <c r="B23" s="64" t="s">
        <v>17</v>
      </c>
      <c r="C23" s="66" t="s">
        <v>654</v>
      </c>
      <c r="D23" s="67"/>
      <c r="E23" s="80"/>
      <c r="F23" s="42"/>
    </row>
    <row r="24" spans="2:6" ht="24" customHeight="1" x14ac:dyDescent="0.25">
      <c r="B24" s="89" t="s">
        <v>78</v>
      </c>
      <c r="C24" s="91" t="s">
        <v>655</v>
      </c>
      <c r="D24" s="92"/>
      <c r="E24" s="93" t="e">
        <f t="shared" ref="E24:E35" si="1">D24/$F$37</f>
        <v>#DIV/0!</v>
      </c>
      <c r="F24" s="42"/>
    </row>
    <row r="25" spans="2:6" ht="21" customHeight="1" x14ac:dyDescent="0.25">
      <c r="B25" s="89" t="s">
        <v>81</v>
      </c>
      <c r="C25" s="91" t="s">
        <v>673</v>
      </c>
      <c r="D25" s="92"/>
      <c r="E25" s="93" t="e">
        <f t="shared" si="1"/>
        <v>#DIV/0!</v>
      </c>
      <c r="F25" s="42"/>
    </row>
    <row r="26" spans="2:6" ht="21" customHeight="1" x14ac:dyDescent="0.25">
      <c r="B26" s="89" t="s">
        <v>84</v>
      </c>
      <c r="C26" s="91" t="s">
        <v>790</v>
      </c>
      <c r="D26" s="92"/>
      <c r="E26" s="93" t="e">
        <f t="shared" si="1"/>
        <v>#DIV/0!</v>
      </c>
      <c r="F26" s="42"/>
    </row>
    <row r="27" spans="2:6" ht="21" customHeight="1" x14ac:dyDescent="0.25">
      <c r="B27" s="89" t="s">
        <v>85</v>
      </c>
      <c r="C27" s="91" t="s">
        <v>799</v>
      </c>
      <c r="D27" s="92"/>
      <c r="E27" s="93" t="e">
        <f t="shared" si="1"/>
        <v>#DIV/0!</v>
      </c>
      <c r="F27" s="42"/>
    </row>
    <row r="28" spans="2:6" ht="24" customHeight="1" x14ac:dyDescent="0.25">
      <c r="B28" s="89" t="s">
        <v>90</v>
      </c>
      <c r="C28" s="91" t="s">
        <v>831</v>
      </c>
      <c r="D28" s="92"/>
      <c r="E28" s="93" t="e">
        <f t="shared" si="1"/>
        <v>#DIV/0!</v>
      </c>
      <c r="F28" s="42"/>
    </row>
    <row r="29" spans="2:6" ht="24" customHeight="1" x14ac:dyDescent="0.25">
      <c r="B29" s="89" t="s">
        <v>94</v>
      </c>
      <c r="C29" s="91" t="s">
        <v>845</v>
      </c>
      <c r="D29" s="92"/>
      <c r="E29" s="93" t="e">
        <f t="shared" si="1"/>
        <v>#DIV/0!</v>
      </c>
      <c r="F29" s="42"/>
    </row>
    <row r="30" spans="2:6" ht="29.25" customHeight="1" x14ac:dyDescent="0.25">
      <c r="B30" s="89" t="s">
        <v>95</v>
      </c>
      <c r="C30" s="91" t="s">
        <v>881</v>
      </c>
      <c r="D30" s="92"/>
      <c r="E30" s="93" t="e">
        <f t="shared" si="1"/>
        <v>#DIV/0!</v>
      </c>
      <c r="F30" s="42"/>
    </row>
    <row r="31" spans="2:6" ht="29.25" customHeight="1" x14ac:dyDescent="0.25">
      <c r="B31" s="89" t="s">
        <v>96</v>
      </c>
      <c r="C31" s="91" t="s">
        <v>123</v>
      </c>
      <c r="D31" s="92"/>
      <c r="E31" s="93" t="e">
        <f t="shared" si="1"/>
        <v>#DIV/0!</v>
      </c>
      <c r="F31" s="42"/>
    </row>
    <row r="32" spans="2:6" ht="29.25" customHeight="1" x14ac:dyDescent="0.25">
      <c r="B32" s="89" t="s">
        <v>97</v>
      </c>
      <c r="C32" s="91" t="s">
        <v>136</v>
      </c>
      <c r="D32" s="92"/>
      <c r="E32" s="93" t="e">
        <f t="shared" si="1"/>
        <v>#DIV/0!</v>
      </c>
      <c r="F32" s="42"/>
    </row>
    <row r="33" spans="2:6" ht="29.25" customHeight="1" x14ac:dyDescent="0.25">
      <c r="B33" s="89" t="s">
        <v>100</v>
      </c>
      <c r="C33" s="91" t="s">
        <v>1101</v>
      </c>
      <c r="D33" s="92"/>
      <c r="E33" s="93" t="e">
        <f t="shared" si="1"/>
        <v>#DIV/0!</v>
      </c>
      <c r="F33" s="42"/>
    </row>
    <row r="34" spans="2:6" ht="29.25" customHeight="1" x14ac:dyDescent="0.25">
      <c r="B34" s="89" t="s">
        <v>103</v>
      </c>
      <c r="C34" s="91" t="s">
        <v>169</v>
      </c>
      <c r="D34" s="92"/>
      <c r="E34" s="93" t="e">
        <f t="shared" si="1"/>
        <v>#DIV/0!</v>
      </c>
      <c r="F34" s="42"/>
    </row>
    <row r="35" spans="2:6" ht="21.75" customHeight="1" x14ac:dyDescent="0.25">
      <c r="B35" s="89" t="s">
        <v>106</v>
      </c>
      <c r="C35" s="91" t="s">
        <v>1276</v>
      </c>
      <c r="D35" s="92"/>
      <c r="E35" s="93" t="e">
        <f t="shared" si="1"/>
        <v>#DIV/0!</v>
      </c>
      <c r="F35" s="42"/>
    </row>
    <row r="36" spans="2:6" ht="24" customHeight="1" thickBot="1" x14ac:dyDescent="0.3">
      <c r="B36" s="36"/>
      <c r="C36" s="56"/>
      <c r="D36" s="39"/>
      <c r="E36" s="41"/>
    </row>
    <row r="37" spans="2:6" ht="32.25" customHeight="1" x14ac:dyDescent="0.25">
      <c r="B37" s="4"/>
      <c r="C37" s="111" t="s">
        <v>200</v>
      </c>
      <c r="D37" s="198"/>
      <c r="E37" s="199"/>
      <c r="F37" s="185"/>
    </row>
    <row r="38" spans="2:6" ht="33" customHeight="1" x14ac:dyDescent="0.25">
      <c r="B38" s="4"/>
      <c r="C38" s="112" t="s">
        <v>201</v>
      </c>
      <c r="D38" s="187"/>
      <c r="E38" s="188"/>
      <c r="F38" s="186"/>
    </row>
    <row r="39" spans="2:6" s="2" customFormat="1" ht="38.25" customHeight="1" x14ac:dyDescent="0.25">
      <c r="B39" s="105"/>
      <c r="C39" s="113" t="s">
        <v>1382</v>
      </c>
      <c r="D39" s="189"/>
      <c r="E39" s="190"/>
      <c r="F39" s="1"/>
    </row>
    <row r="40" spans="2:6" s="2" customFormat="1" ht="32.25" customHeight="1" x14ac:dyDescent="0.25">
      <c r="B40" s="105"/>
      <c r="C40" s="113" t="s">
        <v>1425</v>
      </c>
      <c r="D40" s="189"/>
      <c r="E40" s="190"/>
      <c r="F40" s="1"/>
    </row>
    <row r="41" spans="2:6" ht="30" customHeight="1" thickBot="1" x14ac:dyDescent="0.3">
      <c r="B41" s="104"/>
      <c r="C41" s="114" t="s">
        <v>32</v>
      </c>
      <c r="D41" s="183"/>
      <c r="E41" s="184"/>
    </row>
  </sheetData>
  <autoFilter ref="B1:B47"/>
  <mergeCells count="9">
    <mergeCell ref="D41:E41"/>
    <mergeCell ref="F37:F38"/>
    <mergeCell ref="D38:E38"/>
    <mergeCell ref="D39:E39"/>
    <mergeCell ref="D1:E1"/>
    <mergeCell ref="D2:E2"/>
    <mergeCell ref="B3:E3"/>
    <mergeCell ref="D37:E37"/>
    <mergeCell ref="D40:E40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68" orientation="portrait" r:id="rId1"/>
  <headerFooter>
    <oddFooter>Página &amp;P de &amp;N</oddFooter>
  </headerFooter>
  <rowBreaks count="2" manualBreakCount="2">
    <brk id="22" min="1" max="9" man="1"/>
    <brk id="35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04"/>
  <sheetViews>
    <sheetView showGridLines="0" tabSelected="1" showOutlineSymbols="0" showWhiteSpace="0" view="pageBreakPreview" zoomScale="90" zoomScaleNormal="110" zoomScaleSheetLayoutView="90" workbookViewId="0">
      <pane ySplit="4" topLeftCell="A5" activePane="bottomLeft" state="frozen"/>
      <selection pane="bottomLeft" activeCell="H6" sqref="H6"/>
    </sheetView>
  </sheetViews>
  <sheetFormatPr defaultRowHeight="15" x14ac:dyDescent="0.25"/>
  <cols>
    <col min="1" max="1" width="3.625" style="1" customWidth="1"/>
    <col min="2" max="2" width="10.375" style="7" customWidth="1"/>
    <col min="3" max="3" width="14" style="7" customWidth="1"/>
    <col min="4" max="4" width="10.25" style="7" customWidth="1"/>
    <col min="5" max="5" width="79.125" style="42" customWidth="1"/>
    <col min="6" max="6" width="11.25" style="7" customWidth="1"/>
    <col min="7" max="7" width="13.875" style="54" customWidth="1"/>
    <col min="8" max="8" width="19.875" style="55" customWidth="1"/>
    <col min="9" max="9" width="23.625" style="55" customWidth="1"/>
    <col min="10" max="10" width="13" style="34" hidden="1" customWidth="1"/>
    <col min="11" max="11" width="19.25" style="1" hidden="1" customWidth="1"/>
    <col min="12" max="12" width="17.75" style="130" customWidth="1"/>
    <col min="13" max="16384" width="9" style="1"/>
  </cols>
  <sheetData>
    <row r="1" spans="2:12" ht="30.75" customHeight="1" x14ac:dyDescent="0.25">
      <c r="B1" s="137"/>
      <c r="C1" s="147"/>
      <c r="D1" s="147"/>
      <c r="E1" s="138" t="s">
        <v>0</v>
      </c>
      <c r="F1" s="209" t="s">
        <v>214</v>
      </c>
      <c r="G1" s="209"/>
      <c r="H1" s="139" t="s">
        <v>224</v>
      </c>
      <c r="I1" s="143" t="s">
        <v>222</v>
      </c>
      <c r="J1" s="143"/>
    </row>
    <row r="2" spans="2:12" ht="89.25" customHeight="1" x14ac:dyDescent="0.25">
      <c r="B2" s="145"/>
      <c r="C2" s="146"/>
      <c r="D2" s="146"/>
      <c r="E2" s="148" t="s">
        <v>221</v>
      </c>
      <c r="F2" s="210" t="s">
        <v>1411</v>
      </c>
      <c r="G2" s="210"/>
      <c r="H2" s="140" t="s">
        <v>1424</v>
      </c>
      <c r="I2" s="144" t="s">
        <v>223</v>
      </c>
      <c r="J2" s="144"/>
    </row>
    <row r="3" spans="2:12" ht="27" customHeight="1" thickBot="1" x14ac:dyDescent="0.3">
      <c r="B3" s="216" t="s">
        <v>204</v>
      </c>
      <c r="C3" s="217"/>
      <c r="D3" s="217"/>
      <c r="E3" s="217"/>
      <c r="F3" s="217"/>
      <c r="G3" s="217"/>
      <c r="H3" s="217"/>
      <c r="I3" s="218"/>
      <c r="J3" s="135"/>
    </row>
    <row r="4" spans="2:12" ht="30" customHeight="1" x14ac:dyDescent="0.25">
      <c r="B4" s="59" t="s">
        <v>25</v>
      </c>
      <c r="C4" s="60" t="s">
        <v>26</v>
      </c>
      <c r="D4" s="60" t="s">
        <v>27</v>
      </c>
      <c r="E4" s="60" t="s">
        <v>28</v>
      </c>
      <c r="F4" s="60" t="s">
        <v>29</v>
      </c>
      <c r="G4" s="61" t="s">
        <v>30</v>
      </c>
      <c r="H4" s="62" t="s">
        <v>202</v>
      </c>
      <c r="I4" s="173" t="s">
        <v>203</v>
      </c>
      <c r="J4" s="163" t="s">
        <v>31</v>
      </c>
    </row>
    <row r="5" spans="2:12" ht="24" customHeight="1" x14ac:dyDescent="0.25">
      <c r="B5" s="64" t="s">
        <v>2</v>
      </c>
      <c r="C5" s="65" t="s">
        <v>225</v>
      </c>
      <c r="D5" s="65"/>
      <c r="E5" s="66" t="s">
        <v>226</v>
      </c>
      <c r="F5" s="65"/>
      <c r="G5" s="94"/>
      <c r="H5" s="67" t="s">
        <v>24</v>
      </c>
      <c r="I5" s="174"/>
      <c r="J5" s="164"/>
      <c r="K5" s="42"/>
    </row>
    <row r="6" spans="2:12" ht="24" customHeight="1" x14ac:dyDescent="0.25">
      <c r="B6" s="68" t="s">
        <v>3</v>
      </c>
      <c r="C6" s="69" t="s">
        <v>1403</v>
      </c>
      <c r="D6" s="69" t="s">
        <v>4</v>
      </c>
      <c r="E6" s="70" t="s">
        <v>227</v>
      </c>
      <c r="F6" s="69" t="s">
        <v>6</v>
      </c>
      <c r="G6" s="95">
        <v>1</v>
      </c>
      <c r="H6" s="71"/>
      <c r="I6" s="175"/>
      <c r="J6" s="165" t="e">
        <f>#REF!/$K$698</f>
        <v>#REF!</v>
      </c>
      <c r="K6" s="101" t="e">
        <f>#REF!/K698</f>
        <v>#REF!</v>
      </c>
      <c r="L6" s="101"/>
    </row>
    <row r="7" spans="2:12" ht="32.25" customHeight="1" x14ac:dyDescent="0.25">
      <c r="B7" s="68" t="s">
        <v>5</v>
      </c>
      <c r="C7" s="69" t="s">
        <v>79</v>
      </c>
      <c r="D7" s="69" t="s">
        <v>16</v>
      </c>
      <c r="E7" s="70" t="s">
        <v>80</v>
      </c>
      <c r="F7" s="69" t="s">
        <v>18</v>
      </c>
      <c r="G7" s="95">
        <v>2</v>
      </c>
      <c r="H7" s="71"/>
      <c r="I7" s="175"/>
      <c r="J7" s="165" t="e">
        <f>#REF!/$K$698</f>
        <v>#REF!</v>
      </c>
      <c r="K7" s="42"/>
    </row>
    <row r="8" spans="2:12" ht="24" customHeight="1" x14ac:dyDescent="0.25">
      <c r="B8" s="72" t="s">
        <v>7</v>
      </c>
      <c r="C8" s="73" t="s">
        <v>8</v>
      </c>
      <c r="D8" s="73" t="s">
        <v>9</v>
      </c>
      <c r="E8" s="74" t="s">
        <v>228</v>
      </c>
      <c r="F8" s="73" t="s">
        <v>10</v>
      </c>
      <c r="G8" s="96">
        <v>1</v>
      </c>
      <c r="H8" s="75"/>
      <c r="I8" s="176"/>
      <c r="J8" s="166" t="e">
        <f>#REF!/$K$698</f>
        <v>#REF!</v>
      </c>
      <c r="K8" s="42"/>
    </row>
    <row r="9" spans="2:12" ht="24" customHeight="1" x14ac:dyDescent="0.25">
      <c r="B9" s="72" t="s">
        <v>11</v>
      </c>
      <c r="C9" s="73" t="s">
        <v>12</v>
      </c>
      <c r="D9" s="73" t="s">
        <v>9</v>
      </c>
      <c r="E9" s="74" t="s">
        <v>229</v>
      </c>
      <c r="F9" s="73" t="s">
        <v>10</v>
      </c>
      <c r="G9" s="96">
        <v>1</v>
      </c>
      <c r="H9" s="75"/>
      <c r="I9" s="176"/>
      <c r="J9" s="166" t="e">
        <f>#REF!/$K$698</f>
        <v>#REF!</v>
      </c>
      <c r="K9" s="42"/>
    </row>
    <row r="10" spans="2:12" ht="24" customHeight="1" x14ac:dyDescent="0.25">
      <c r="B10" s="68" t="s">
        <v>230</v>
      </c>
      <c r="C10" s="69" t="s">
        <v>231</v>
      </c>
      <c r="D10" s="69" t="s">
        <v>9</v>
      </c>
      <c r="E10" s="70" t="s">
        <v>1296</v>
      </c>
      <c r="F10" s="69" t="s">
        <v>207</v>
      </c>
      <c r="G10" s="95">
        <v>16</v>
      </c>
      <c r="H10" s="71"/>
      <c r="I10" s="175"/>
      <c r="J10" s="165" t="e">
        <f>#REF!/$K$698</f>
        <v>#REF!</v>
      </c>
      <c r="K10" s="42"/>
    </row>
    <row r="11" spans="2:12" ht="24" customHeight="1" x14ac:dyDescent="0.25">
      <c r="B11" s="68" t="s">
        <v>232</v>
      </c>
      <c r="C11" s="69" t="s">
        <v>86</v>
      </c>
      <c r="D11" s="69" t="s">
        <v>9</v>
      </c>
      <c r="E11" s="70" t="s">
        <v>1297</v>
      </c>
      <c r="F11" s="69" t="s">
        <v>87</v>
      </c>
      <c r="G11" s="95">
        <v>5760</v>
      </c>
      <c r="H11" s="71"/>
      <c r="I11" s="175"/>
      <c r="J11" s="165" t="e">
        <f>#REF!/$K$698</f>
        <v>#REF!</v>
      </c>
      <c r="K11" s="42"/>
    </row>
    <row r="12" spans="2:12" ht="24" customHeight="1" x14ac:dyDescent="0.25">
      <c r="B12" s="72" t="s">
        <v>233</v>
      </c>
      <c r="C12" s="73" t="s">
        <v>234</v>
      </c>
      <c r="D12" s="73" t="s">
        <v>117</v>
      </c>
      <c r="E12" s="74" t="s">
        <v>1298</v>
      </c>
      <c r="F12" s="73" t="s">
        <v>6</v>
      </c>
      <c r="G12" s="96">
        <v>1</v>
      </c>
      <c r="H12" s="75"/>
      <c r="I12" s="176"/>
      <c r="J12" s="166" t="e">
        <f>#REF!/$K$698</f>
        <v>#REF!</v>
      </c>
      <c r="K12" s="42"/>
    </row>
    <row r="13" spans="2:12" ht="27.75" customHeight="1" x14ac:dyDescent="0.25">
      <c r="B13" s="68" t="s">
        <v>235</v>
      </c>
      <c r="C13" s="69" t="s">
        <v>88</v>
      </c>
      <c r="D13" s="69" t="s">
        <v>16</v>
      </c>
      <c r="E13" s="70" t="s">
        <v>89</v>
      </c>
      <c r="F13" s="69" t="s">
        <v>72</v>
      </c>
      <c r="G13" s="95">
        <v>768</v>
      </c>
      <c r="H13" s="71"/>
      <c r="I13" s="175"/>
      <c r="J13" s="165" t="e">
        <f>#REF!/$K$698</f>
        <v>#REF!</v>
      </c>
      <c r="K13" s="42"/>
    </row>
    <row r="14" spans="2:12" ht="24" customHeight="1" x14ac:dyDescent="0.25">
      <c r="B14" s="68" t="s">
        <v>236</v>
      </c>
      <c r="C14" s="69" t="s">
        <v>198</v>
      </c>
      <c r="D14" s="69" t="s">
        <v>9</v>
      </c>
      <c r="E14" s="70" t="s">
        <v>1299</v>
      </c>
      <c r="F14" s="69" t="s">
        <v>93</v>
      </c>
      <c r="G14" s="95">
        <v>360</v>
      </c>
      <c r="H14" s="71"/>
      <c r="I14" s="175"/>
      <c r="J14" s="165" t="e">
        <f>#REF!/$K$698</f>
        <v>#REF!</v>
      </c>
      <c r="K14" s="42">
        <f>G14/30</f>
        <v>12</v>
      </c>
    </row>
    <row r="15" spans="2:12" ht="33" customHeight="1" x14ac:dyDescent="0.25">
      <c r="B15" s="68" t="s">
        <v>237</v>
      </c>
      <c r="C15" s="69" t="s">
        <v>199</v>
      </c>
      <c r="D15" s="69" t="s">
        <v>9</v>
      </c>
      <c r="E15" s="70" t="s">
        <v>1300</v>
      </c>
      <c r="F15" s="69" t="s">
        <v>10</v>
      </c>
      <c r="G15" s="95">
        <v>72</v>
      </c>
      <c r="H15" s="71"/>
      <c r="I15" s="175"/>
      <c r="J15" s="165" t="e">
        <f>#REF!/$K$698</f>
        <v>#REF!</v>
      </c>
      <c r="K15" s="42"/>
    </row>
    <row r="16" spans="2:12" ht="22.5" customHeight="1" x14ac:dyDescent="0.25">
      <c r="B16" s="68" t="s">
        <v>1405</v>
      </c>
      <c r="C16" s="69" t="s">
        <v>1406</v>
      </c>
      <c r="D16" s="69" t="s">
        <v>117</v>
      </c>
      <c r="E16" s="70" t="s">
        <v>1407</v>
      </c>
      <c r="F16" s="69" t="s">
        <v>18</v>
      </c>
      <c r="G16" s="95">
        <v>400</v>
      </c>
      <c r="H16" s="71"/>
      <c r="I16" s="175"/>
      <c r="J16" s="165" t="e">
        <f>#REF!/$K$698</f>
        <v>#REF!</v>
      </c>
      <c r="K16" s="42"/>
    </row>
    <row r="17" spans="2:12" ht="45.75" customHeight="1" x14ac:dyDescent="0.25">
      <c r="B17" s="72" t="s">
        <v>1383</v>
      </c>
      <c r="C17" s="73" t="s">
        <v>1384</v>
      </c>
      <c r="D17" s="73" t="s">
        <v>9</v>
      </c>
      <c r="E17" s="74" t="s">
        <v>1412</v>
      </c>
      <c r="F17" s="73" t="s">
        <v>18</v>
      </c>
      <c r="G17" s="96">
        <v>400</v>
      </c>
      <c r="H17" s="75"/>
      <c r="I17" s="176"/>
      <c r="J17" s="166" t="e">
        <f>#REF!/$K$698</f>
        <v>#REF!</v>
      </c>
      <c r="K17" s="102">
        <v>5.3535563281201313E-4</v>
      </c>
    </row>
    <row r="18" spans="2:12" ht="33" customHeight="1" x14ac:dyDescent="0.25">
      <c r="B18" s="72" t="s">
        <v>1385</v>
      </c>
      <c r="C18" s="73" t="s">
        <v>1386</v>
      </c>
      <c r="D18" s="73" t="s">
        <v>9</v>
      </c>
      <c r="E18" s="74" t="s">
        <v>1413</v>
      </c>
      <c r="F18" s="73" t="s">
        <v>18</v>
      </c>
      <c r="G18" s="96">
        <v>400</v>
      </c>
      <c r="H18" s="75"/>
      <c r="I18" s="176"/>
      <c r="J18" s="166" t="e">
        <f>#REF!/$K$698</f>
        <v>#REF!</v>
      </c>
      <c r="K18" s="102">
        <v>2.2752614394510556E-3</v>
      </c>
    </row>
    <row r="19" spans="2:12" ht="33" customHeight="1" x14ac:dyDescent="0.25">
      <c r="B19" s="72" t="s">
        <v>1387</v>
      </c>
      <c r="C19" s="73" t="s">
        <v>1388</v>
      </c>
      <c r="D19" s="73" t="s">
        <v>9</v>
      </c>
      <c r="E19" s="74" t="s">
        <v>1414</v>
      </c>
      <c r="F19" s="73" t="s">
        <v>18</v>
      </c>
      <c r="G19" s="96">
        <v>400</v>
      </c>
      <c r="H19" s="75"/>
      <c r="I19" s="176"/>
      <c r="J19" s="166" t="e">
        <f>#REF!/$K$698</f>
        <v>#REF!</v>
      </c>
      <c r="K19" s="102">
        <v>9.6364013906162364E-4</v>
      </c>
    </row>
    <row r="20" spans="2:12" ht="33" customHeight="1" x14ac:dyDescent="0.25">
      <c r="B20" s="72" t="s">
        <v>1389</v>
      </c>
      <c r="C20" s="73" t="s">
        <v>1390</v>
      </c>
      <c r="D20" s="73" t="s">
        <v>9</v>
      </c>
      <c r="E20" s="74" t="s">
        <v>1415</v>
      </c>
      <c r="F20" s="73" t="s">
        <v>18</v>
      </c>
      <c r="G20" s="96">
        <v>200</v>
      </c>
      <c r="H20" s="75"/>
      <c r="I20" s="176"/>
      <c r="J20" s="166" t="e">
        <f>#REF!/$K$698</f>
        <v>#REF!</v>
      </c>
      <c r="K20" s="102">
        <v>2.000891677634899E-3</v>
      </c>
    </row>
    <row r="21" spans="2:12" ht="33" customHeight="1" x14ac:dyDescent="0.25">
      <c r="B21" s="72" t="s">
        <v>1391</v>
      </c>
      <c r="C21" s="73" t="s">
        <v>1392</v>
      </c>
      <c r="D21" s="73" t="s">
        <v>9</v>
      </c>
      <c r="E21" s="74" t="s">
        <v>1416</v>
      </c>
      <c r="F21" s="73" t="s">
        <v>18</v>
      </c>
      <c r="G21" s="96">
        <v>400</v>
      </c>
      <c r="H21" s="75"/>
      <c r="I21" s="176"/>
      <c r="J21" s="166" t="e">
        <f>#REF!/$K$698</f>
        <v>#REF!</v>
      </c>
      <c r="K21" s="102">
        <v>9.6364013906162364E-4</v>
      </c>
    </row>
    <row r="22" spans="2:12" ht="33" customHeight="1" x14ac:dyDescent="0.25">
      <c r="B22" s="72" t="s">
        <v>1393</v>
      </c>
      <c r="C22" s="73" t="s">
        <v>1394</v>
      </c>
      <c r="D22" s="73" t="s">
        <v>9</v>
      </c>
      <c r="E22" s="74" t="s">
        <v>1417</v>
      </c>
      <c r="F22" s="73" t="s">
        <v>18</v>
      </c>
      <c r="G22" s="96">
        <v>400</v>
      </c>
      <c r="H22" s="75"/>
      <c r="I22" s="176"/>
      <c r="J22" s="166" t="e">
        <f>#REF!/$K$698</f>
        <v>#REF!</v>
      </c>
      <c r="K22" s="102">
        <v>9.3687235742102295E-4</v>
      </c>
    </row>
    <row r="23" spans="2:12" ht="52.5" customHeight="1" x14ac:dyDescent="0.25">
      <c r="B23" s="72" t="s">
        <v>1395</v>
      </c>
      <c r="C23" s="73" t="s">
        <v>1396</v>
      </c>
      <c r="D23" s="73" t="s">
        <v>9</v>
      </c>
      <c r="E23" s="74" t="s">
        <v>1418</v>
      </c>
      <c r="F23" s="73" t="s">
        <v>18</v>
      </c>
      <c r="G23" s="96">
        <v>400</v>
      </c>
      <c r="H23" s="75"/>
      <c r="I23" s="176"/>
      <c r="J23" s="166" t="e">
        <f>#REF!/$K$698</f>
        <v>#REF!</v>
      </c>
      <c r="K23" s="102">
        <v>2.6848084985522458E-3</v>
      </c>
    </row>
    <row r="24" spans="2:12" ht="33.75" customHeight="1" x14ac:dyDescent="0.25">
      <c r="B24" s="72" t="s">
        <v>1397</v>
      </c>
      <c r="C24" s="73" t="s">
        <v>1398</v>
      </c>
      <c r="D24" s="73" t="s">
        <v>9</v>
      </c>
      <c r="E24" s="74" t="s">
        <v>1419</v>
      </c>
      <c r="F24" s="73" t="s">
        <v>18</v>
      </c>
      <c r="G24" s="96">
        <v>400</v>
      </c>
      <c r="H24" s="75"/>
      <c r="I24" s="176"/>
      <c r="J24" s="166" t="e">
        <f>#REF!/$K$698</f>
        <v>#REF!</v>
      </c>
      <c r="K24" s="102">
        <v>7.4949788593681838E-4</v>
      </c>
    </row>
    <row r="25" spans="2:12" ht="47.25" customHeight="1" x14ac:dyDescent="0.25">
      <c r="B25" s="72" t="s">
        <v>1399</v>
      </c>
      <c r="C25" s="73" t="s">
        <v>1400</v>
      </c>
      <c r="D25" s="73" t="s">
        <v>9</v>
      </c>
      <c r="E25" s="74" t="s">
        <v>1420</v>
      </c>
      <c r="F25" s="73" t="s">
        <v>18</v>
      </c>
      <c r="G25" s="96">
        <v>400</v>
      </c>
      <c r="H25" s="75"/>
      <c r="I25" s="176"/>
      <c r="J25" s="166" t="e">
        <f>#REF!/$K$698</f>
        <v>#REF!</v>
      </c>
      <c r="K25" s="102">
        <v>2.7570815089818677E-3</v>
      </c>
    </row>
    <row r="26" spans="2:12" ht="28.5" customHeight="1" x14ac:dyDescent="0.25">
      <c r="B26" s="68" t="s">
        <v>1401</v>
      </c>
      <c r="C26" s="69" t="s">
        <v>1404</v>
      </c>
      <c r="D26" s="69" t="s">
        <v>4</v>
      </c>
      <c r="E26" s="70" t="s">
        <v>1402</v>
      </c>
      <c r="F26" s="69" t="s">
        <v>6</v>
      </c>
      <c r="G26" s="95">
        <v>180</v>
      </c>
      <c r="H26" s="71"/>
      <c r="I26" s="175"/>
      <c r="J26" s="165" t="e">
        <f>#REF!/$K$698</f>
        <v>#REF!</v>
      </c>
      <c r="K26" s="103">
        <v>8.6113291926894348E-3</v>
      </c>
    </row>
    <row r="27" spans="2:12" ht="20.25" customHeight="1" x14ac:dyDescent="0.25">
      <c r="B27" s="64" t="s">
        <v>14</v>
      </c>
      <c r="C27" s="65" t="s">
        <v>225</v>
      </c>
      <c r="D27" s="65"/>
      <c r="E27" s="66" t="s">
        <v>238</v>
      </c>
      <c r="F27" s="65"/>
      <c r="G27" s="94"/>
      <c r="H27" s="94"/>
      <c r="I27" s="177"/>
      <c r="J27" s="167"/>
      <c r="K27" s="42"/>
    </row>
    <row r="28" spans="2:12" ht="20.25" customHeight="1" x14ac:dyDescent="0.25">
      <c r="B28" s="76" t="s">
        <v>67</v>
      </c>
      <c r="C28" s="77" t="s">
        <v>225</v>
      </c>
      <c r="D28" s="77"/>
      <c r="E28" s="78" t="s">
        <v>239</v>
      </c>
      <c r="F28" s="77"/>
      <c r="G28" s="97"/>
      <c r="H28" s="97"/>
      <c r="I28" s="178"/>
      <c r="J28" s="168"/>
      <c r="K28" s="42"/>
    </row>
    <row r="29" spans="2:12" s="88" customFormat="1" ht="24" customHeight="1" x14ac:dyDescent="0.25">
      <c r="B29" s="84" t="s">
        <v>240</v>
      </c>
      <c r="C29" s="85" t="s">
        <v>225</v>
      </c>
      <c r="D29" s="85"/>
      <c r="E29" s="86" t="s">
        <v>241</v>
      </c>
      <c r="F29" s="85"/>
      <c r="G29" s="98">
        <v>0</v>
      </c>
      <c r="H29" s="98"/>
      <c r="I29" s="179"/>
      <c r="J29" s="169"/>
      <c r="K29" s="87"/>
      <c r="L29" s="131"/>
    </row>
    <row r="30" spans="2:12" s="58" customFormat="1" ht="24" customHeight="1" x14ac:dyDescent="0.25">
      <c r="B30" s="81" t="s">
        <v>242</v>
      </c>
      <c r="C30" s="82" t="s">
        <v>225</v>
      </c>
      <c r="D30" s="82"/>
      <c r="E30" s="83" t="s">
        <v>243</v>
      </c>
      <c r="F30" s="82"/>
      <c r="G30" s="99">
        <v>0</v>
      </c>
      <c r="H30" s="99"/>
      <c r="I30" s="175"/>
      <c r="J30" s="170"/>
      <c r="K30" s="57"/>
      <c r="L30" s="132"/>
    </row>
    <row r="31" spans="2:12" ht="24" customHeight="1" x14ac:dyDescent="0.25">
      <c r="B31" s="68" t="s">
        <v>244</v>
      </c>
      <c r="C31" s="69" t="s">
        <v>245</v>
      </c>
      <c r="D31" s="69" t="s">
        <v>4</v>
      </c>
      <c r="E31" s="70" t="s">
        <v>246</v>
      </c>
      <c r="F31" s="69" t="s">
        <v>6</v>
      </c>
      <c r="G31" s="95">
        <v>8</v>
      </c>
      <c r="H31" s="71"/>
      <c r="I31" s="175"/>
      <c r="J31" s="165" t="e">
        <f>#REF!/$K$698</f>
        <v>#REF!</v>
      </c>
      <c r="K31" s="42"/>
    </row>
    <row r="32" spans="2:12" s="58" customFormat="1" ht="24" customHeight="1" x14ac:dyDescent="0.25">
      <c r="B32" s="81" t="s">
        <v>247</v>
      </c>
      <c r="C32" s="82" t="s">
        <v>225</v>
      </c>
      <c r="D32" s="82"/>
      <c r="E32" s="83" t="s">
        <v>248</v>
      </c>
      <c r="F32" s="82"/>
      <c r="G32" s="99">
        <v>0</v>
      </c>
      <c r="H32" s="99"/>
      <c r="I32" s="175"/>
      <c r="J32" s="170"/>
      <c r="K32" s="57"/>
      <c r="L32" s="132"/>
    </row>
    <row r="33" spans="2:12" s="58" customFormat="1" ht="24" customHeight="1" x14ac:dyDescent="0.25">
      <c r="B33" s="89" t="s">
        <v>249</v>
      </c>
      <c r="C33" s="90" t="s">
        <v>225</v>
      </c>
      <c r="D33" s="90"/>
      <c r="E33" s="91" t="s">
        <v>123</v>
      </c>
      <c r="F33" s="90"/>
      <c r="G33" s="100">
        <v>0</v>
      </c>
      <c r="H33" s="100"/>
      <c r="I33" s="175"/>
      <c r="J33" s="171"/>
      <c r="K33" s="57"/>
      <c r="L33" s="132"/>
    </row>
    <row r="34" spans="2:12" ht="24" customHeight="1" x14ac:dyDescent="0.25">
      <c r="B34" s="68" t="s">
        <v>250</v>
      </c>
      <c r="C34" s="69" t="s">
        <v>251</v>
      </c>
      <c r="D34" s="69" t="s">
        <v>206</v>
      </c>
      <c r="E34" s="70" t="s">
        <v>252</v>
      </c>
      <c r="F34" s="69" t="s">
        <v>69</v>
      </c>
      <c r="G34" s="95">
        <v>168</v>
      </c>
      <c r="H34" s="71"/>
      <c r="I34" s="175"/>
      <c r="J34" s="165" t="e">
        <f>#REF!/$K$698</f>
        <v>#REF!</v>
      </c>
      <c r="K34" s="42"/>
    </row>
    <row r="35" spans="2:12" s="58" customFormat="1" ht="24" customHeight="1" x14ac:dyDescent="0.25">
      <c r="B35" s="89" t="s">
        <v>253</v>
      </c>
      <c r="C35" s="90" t="s">
        <v>225</v>
      </c>
      <c r="D35" s="90"/>
      <c r="E35" s="91" t="s">
        <v>136</v>
      </c>
      <c r="F35" s="90"/>
      <c r="G35" s="100">
        <v>0</v>
      </c>
      <c r="H35" s="71"/>
      <c r="I35" s="175"/>
      <c r="J35" s="171"/>
      <c r="K35" s="57"/>
      <c r="L35" s="132"/>
    </row>
    <row r="36" spans="2:12" ht="24" customHeight="1" x14ac:dyDescent="0.25">
      <c r="B36" s="68" t="s">
        <v>254</v>
      </c>
      <c r="C36" s="69" t="s">
        <v>255</v>
      </c>
      <c r="D36" s="69" t="s">
        <v>9</v>
      </c>
      <c r="E36" s="70" t="s">
        <v>1301</v>
      </c>
      <c r="F36" s="69" t="s">
        <v>10</v>
      </c>
      <c r="G36" s="95">
        <v>79</v>
      </c>
      <c r="H36" s="71"/>
      <c r="I36" s="175"/>
      <c r="J36" s="165" t="e">
        <f>#REF!/$K$698</f>
        <v>#REF!</v>
      </c>
      <c r="K36" s="42"/>
    </row>
    <row r="37" spans="2:12" ht="24" customHeight="1" x14ac:dyDescent="0.25">
      <c r="B37" s="68" t="s">
        <v>256</v>
      </c>
      <c r="C37" s="69" t="s">
        <v>257</v>
      </c>
      <c r="D37" s="69" t="s">
        <v>9</v>
      </c>
      <c r="E37" s="70" t="s">
        <v>1302</v>
      </c>
      <c r="F37" s="69" t="s">
        <v>10</v>
      </c>
      <c r="G37" s="95">
        <v>79</v>
      </c>
      <c r="H37" s="71"/>
      <c r="I37" s="175"/>
      <c r="J37" s="165" t="e">
        <f>#REF!/$K$698</f>
        <v>#REF!</v>
      </c>
      <c r="K37" s="42"/>
    </row>
    <row r="38" spans="2:12" s="58" customFormat="1" ht="24" customHeight="1" x14ac:dyDescent="0.25">
      <c r="B38" s="89" t="s">
        <v>258</v>
      </c>
      <c r="C38" s="90" t="s">
        <v>225</v>
      </c>
      <c r="D38" s="90"/>
      <c r="E38" s="91" t="s">
        <v>156</v>
      </c>
      <c r="F38" s="90"/>
      <c r="G38" s="100">
        <v>0</v>
      </c>
      <c r="H38" s="71"/>
      <c r="I38" s="175"/>
      <c r="J38" s="171"/>
      <c r="K38" s="57"/>
      <c r="L38" s="132"/>
    </row>
    <row r="39" spans="2:12" s="58" customFormat="1" ht="24" customHeight="1" x14ac:dyDescent="0.25">
      <c r="B39" s="68" t="s">
        <v>259</v>
      </c>
      <c r="C39" s="69" t="s">
        <v>260</v>
      </c>
      <c r="D39" s="69" t="s">
        <v>4</v>
      </c>
      <c r="E39" s="70" t="s">
        <v>261</v>
      </c>
      <c r="F39" s="69" t="s">
        <v>6</v>
      </c>
      <c r="G39" s="95">
        <v>3</v>
      </c>
      <c r="H39" s="71"/>
      <c r="I39" s="175"/>
      <c r="J39" s="165" t="e">
        <f>#REF!/$K$698</f>
        <v>#REF!</v>
      </c>
      <c r="K39" s="57"/>
      <c r="L39" s="132"/>
    </row>
    <row r="40" spans="2:12" s="58" customFormat="1" ht="24" customHeight="1" x14ac:dyDescent="0.25">
      <c r="B40" s="81" t="s">
        <v>262</v>
      </c>
      <c r="C40" s="82" t="s">
        <v>225</v>
      </c>
      <c r="D40" s="82"/>
      <c r="E40" s="83" t="s">
        <v>263</v>
      </c>
      <c r="F40" s="82"/>
      <c r="G40" s="99">
        <v>0</v>
      </c>
      <c r="H40" s="71"/>
      <c r="I40" s="175"/>
      <c r="J40" s="170"/>
      <c r="K40" s="57"/>
      <c r="L40" s="132"/>
    </row>
    <row r="41" spans="2:12" s="58" customFormat="1" ht="24" customHeight="1" x14ac:dyDescent="0.25">
      <c r="B41" s="89" t="s">
        <v>264</v>
      </c>
      <c r="C41" s="90" t="s">
        <v>225</v>
      </c>
      <c r="D41" s="90"/>
      <c r="E41" s="91" t="s">
        <v>131</v>
      </c>
      <c r="F41" s="90"/>
      <c r="G41" s="100">
        <v>0</v>
      </c>
      <c r="H41" s="71"/>
      <c r="I41" s="175"/>
      <c r="J41" s="171"/>
      <c r="K41" s="57"/>
      <c r="L41" s="132"/>
    </row>
    <row r="42" spans="2:12" s="58" customFormat="1" ht="24" customHeight="1" x14ac:dyDescent="0.25">
      <c r="B42" s="68" t="s">
        <v>265</v>
      </c>
      <c r="C42" s="69" t="s">
        <v>266</v>
      </c>
      <c r="D42" s="69" t="s">
        <v>4</v>
      </c>
      <c r="E42" s="70" t="s">
        <v>267</v>
      </c>
      <c r="F42" s="69" t="s">
        <v>6</v>
      </c>
      <c r="G42" s="95">
        <v>2</v>
      </c>
      <c r="H42" s="71"/>
      <c r="I42" s="175"/>
      <c r="J42" s="165" t="e">
        <f>#REF!/$K$698</f>
        <v>#REF!</v>
      </c>
      <c r="K42" s="57"/>
      <c r="L42" s="132"/>
    </row>
    <row r="43" spans="2:12" s="58" customFormat="1" ht="24" customHeight="1" x14ac:dyDescent="0.25">
      <c r="B43" s="89" t="s">
        <v>268</v>
      </c>
      <c r="C43" s="90" t="s">
        <v>225</v>
      </c>
      <c r="D43" s="90"/>
      <c r="E43" s="91" t="s">
        <v>169</v>
      </c>
      <c r="F43" s="90"/>
      <c r="G43" s="100">
        <v>0</v>
      </c>
      <c r="H43" s="71"/>
      <c r="I43" s="175"/>
      <c r="J43" s="171"/>
      <c r="K43" s="57"/>
      <c r="L43" s="132"/>
    </row>
    <row r="44" spans="2:12" s="58" customFormat="1" ht="24" customHeight="1" x14ac:dyDescent="0.25">
      <c r="B44" s="68" t="s">
        <v>269</v>
      </c>
      <c r="C44" s="69" t="s">
        <v>270</v>
      </c>
      <c r="D44" s="69" t="s">
        <v>4</v>
      </c>
      <c r="E44" s="70" t="s">
        <v>271</v>
      </c>
      <c r="F44" s="69" t="s">
        <v>6</v>
      </c>
      <c r="G44" s="95">
        <v>2</v>
      </c>
      <c r="H44" s="71"/>
      <c r="I44" s="175"/>
      <c r="J44" s="165" t="e">
        <f>#REF!/$K$698</f>
        <v>#REF!</v>
      </c>
      <c r="K44" s="57"/>
      <c r="L44" s="132"/>
    </row>
    <row r="45" spans="2:12" s="58" customFormat="1" ht="24" customHeight="1" x14ac:dyDescent="0.25">
      <c r="B45" s="81" t="s">
        <v>272</v>
      </c>
      <c r="C45" s="82" t="s">
        <v>225</v>
      </c>
      <c r="D45" s="82"/>
      <c r="E45" s="83" t="s">
        <v>273</v>
      </c>
      <c r="F45" s="82"/>
      <c r="G45" s="99">
        <v>0</v>
      </c>
      <c r="H45" s="71"/>
      <c r="I45" s="175"/>
      <c r="J45" s="170"/>
      <c r="K45" s="57"/>
      <c r="L45" s="132"/>
    </row>
    <row r="46" spans="2:12" s="58" customFormat="1" ht="24" customHeight="1" x14ac:dyDescent="0.25">
      <c r="B46" s="89" t="s">
        <v>274</v>
      </c>
      <c r="C46" s="90" t="s">
        <v>225</v>
      </c>
      <c r="D46" s="90"/>
      <c r="E46" s="91" t="s">
        <v>131</v>
      </c>
      <c r="F46" s="90"/>
      <c r="G46" s="100">
        <v>0</v>
      </c>
      <c r="H46" s="71"/>
      <c r="I46" s="175"/>
      <c r="J46" s="171"/>
      <c r="K46" s="57"/>
      <c r="L46" s="132"/>
    </row>
    <row r="47" spans="2:12" s="58" customFormat="1" ht="24" customHeight="1" x14ac:dyDescent="0.25">
      <c r="B47" s="68" t="s">
        <v>275</v>
      </c>
      <c r="C47" s="69" t="s">
        <v>276</v>
      </c>
      <c r="D47" s="69" t="s">
        <v>9</v>
      </c>
      <c r="E47" s="70" t="s">
        <v>1303</v>
      </c>
      <c r="F47" s="69" t="s">
        <v>69</v>
      </c>
      <c r="G47" s="95">
        <v>125.56</v>
      </c>
      <c r="H47" s="71"/>
      <c r="I47" s="175"/>
      <c r="J47" s="165" t="e">
        <f>#REF!/$K$698</f>
        <v>#REF!</v>
      </c>
      <c r="K47" s="57"/>
      <c r="L47" s="132"/>
    </row>
    <row r="48" spans="2:12" s="58" customFormat="1" ht="24" customHeight="1" x14ac:dyDescent="0.25">
      <c r="B48" s="89" t="s">
        <v>277</v>
      </c>
      <c r="C48" s="90" t="s">
        <v>225</v>
      </c>
      <c r="D48" s="90"/>
      <c r="E48" s="91" t="s">
        <v>138</v>
      </c>
      <c r="F48" s="90"/>
      <c r="G48" s="100">
        <v>0</v>
      </c>
      <c r="H48" s="71"/>
      <c r="I48" s="175"/>
      <c r="J48" s="171"/>
      <c r="K48" s="57"/>
      <c r="L48" s="132"/>
    </row>
    <row r="49" spans="2:12" s="58" customFormat="1" ht="24" customHeight="1" x14ac:dyDescent="0.25">
      <c r="B49" s="68" t="s">
        <v>278</v>
      </c>
      <c r="C49" s="69" t="s">
        <v>279</v>
      </c>
      <c r="D49" s="69" t="s">
        <v>16</v>
      </c>
      <c r="E49" s="70" t="s">
        <v>280</v>
      </c>
      <c r="F49" s="69" t="s">
        <v>18</v>
      </c>
      <c r="G49" s="95">
        <v>349.13600000000002</v>
      </c>
      <c r="H49" s="71"/>
      <c r="I49" s="175"/>
      <c r="J49" s="165" t="e">
        <f>#REF!/$K$698</f>
        <v>#REF!</v>
      </c>
      <c r="K49" s="57"/>
      <c r="L49" s="132"/>
    </row>
    <row r="50" spans="2:12" s="58" customFormat="1" ht="24" customHeight="1" x14ac:dyDescent="0.25">
      <c r="B50" s="89" t="s">
        <v>281</v>
      </c>
      <c r="C50" s="90" t="s">
        <v>225</v>
      </c>
      <c r="D50" s="90"/>
      <c r="E50" s="91" t="s">
        <v>156</v>
      </c>
      <c r="F50" s="90"/>
      <c r="G50" s="100">
        <v>0</v>
      </c>
      <c r="H50" s="71"/>
      <c r="I50" s="175"/>
      <c r="J50" s="171"/>
      <c r="K50" s="57"/>
      <c r="L50" s="132"/>
    </row>
    <row r="51" spans="2:12" s="58" customFormat="1" ht="24" customHeight="1" x14ac:dyDescent="0.25">
      <c r="B51" s="68" t="s">
        <v>282</v>
      </c>
      <c r="C51" s="69" t="s">
        <v>283</v>
      </c>
      <c r="D51" s="69" t="s">
        <v>9</v>
      </c>
      <c r="E51" s="70" t="s">
        <v>1304</v>
      </c>
      <c r="F51" s="69" t="s">
        <v>10</v>
      </c>
      <c r="G51" s="95">
        <v>8</v>
      </c>
      <c r="H51" s="71"/>
      <c r="I51" s="175"/>
      <c r="J51" s="165" t="e">
        <f>#REF!/$K$698</f>
        <v>#REF!</v>
      </c>
      <c r="K51" s="57"/>
      <c r="L51" s="132"/>
    </row>
    <row r="52" spans="2:12" ht="24" customHeight="1" x14ac:dyDescent="0.25">
      <c r="B52" s="76" t="s">
        <v>68</v>
      </c>
      <c r="C52" s="77" t="s">
        <v>225</v>
      </c>
      <c r="D52" s="77"/>
      <c r="E52" s="78" t="s">
        <v>284</v>
      </c>
      <c r="F52" s="77"/>
      <c r="G52" s="97"/>
      <c r="H52" s="97"/>
      <c r="I52" s="178"/>
      <c r="J52" s="168"/>
      <c r="K52" s="42"/>
    </row>
    <row r="53" spans="2:12" s="88" customFormat="1" ht="24" customHeight="1" x14ac:dyDescent="0.25">
      <c r="B53" s="84" t="s">
        <v>285</v>
      </c>
      <c r="C53" s="85" t="s">
        <v>225</v>
      </c>
      <c r="D53" s="85"/>
      <c r="E53" s="86" t="s">
        <v>241</v>
      </c>
      <c r="F53" s="85"/>
      <c r="G53" s="98">
        <v>0</v>
      </c>
      <c r="H53" s="98"/>
      <c r="I53" s="179"/>
      <c r="J53" s="169"/>
      <c r="K53" s="87"/>
      <c r="L53" s="131"/>
    </row>
    <row r="54" spans="2:12" s="58" customFormat="1" ht="24" customHeight="1" x14ac:dyDescent="0.25">
      <c r="B54" s="81" t="s">
        <v>286</v>
      </c>
      <c r="C54" s="82" t="s">
        <v>225</v>
      </c>
      <c r="D54" s="82"/>
      <c r="E54" s="83" t="s">
        <v>243</v>
      </c>
      <c r="F54" s="82"/>
      <c r="G54" s="99">
        <v>0</v>
      </c>
      <c r="H54" s="71"/>
      <c r="I54" s="175"/>
      <c r="J54" s="170"/>
      <c r="K54" s="57"/>
      <c r="L54" s="132"/>
    </row>
    <row r="55" spans="2:12" s="58" customFormat="1" ht="24" customHeight="1" x14ac:dyDescent="0.25">
      <c r="B55" s="68" t="s">
        <v>287</v>
      </c>
      <c r="C55" s="69" t="s">
        <v>245</v>
      </c>
      <c r="D55" s="69" t="s">
        <v>4</v>
      </c>
      <c r="E55" s="70" t="s">
        <v>246</v>
      </c>
      <c r="F55" s="69" t="s">
        <v>6</v>
      </c>
      <c r="G55" s="95">
        <v>8</v>
      </c>
      <c r="H55" s="71"/>
      <c r="I55" s="175"/>
      <c r="J55" s="165" t="e">
        <f>#REF!/$K$698</f>
        <v>#REF!</v>
      </c>
      <c r="K55" s="57"/>
      <c r="L55" s="132"/>
    </row>
    <row r="56" spans="2:12" s="58" customFormat="1" ht="24" customHeight="1" x14ac:dyDescent="0.25">
      <c r="B56" s="81" t="s">
        <v>288</v>
      </c>
      <c r="C56" s="82" t="s">
        <v>225</v>
      </c>
      <c r="D56" s="82"/>
      <c r="E56" s="83" t="s">
        <v>248</v>
      </c>
      <c r="F56" s="82"/>
      <c r="G56" s="99">
        <v>0</v>
      </c>
      <c r="H56" s="71"/>
      <c r="I56" s="175"/>
      <c r="J56" s="170"/>
      <c r="K56" s="57"/>
      <c r="L56" s="132"/>
    </row>
    <row r="57" spans="2:12" s="58" customFormat="1" ht="24" customHeight="1" x14ac:dyDescent="0.25">
      <c r="B57" s="89" t="s">
        <v>289</v>
      </c>
      <c r="C57" s="90" t="s">
        <v>225</v>
      </c>
      <c r="D57" s="90"/>
      <c r="E57" s="91" t="s">
        <v>123</v>
      </c>
      <c r="F57" s="90"/>
      <c r="G57" s="100">
        <v>0</v>
      </c>
      <c r="H57" s="71"/>
      <c r="I57" s="175"/>
      <c r="J57" s="171"/>
      <c r="K57" s="57"/>
      <c r="L57" s="132"/>
    </row>
    <row r="58" spans="2:12" s="58" customFormat="1" ht="24" customHeight="1" x14ac:dyDescent="0.25">
      <c r="B58" s="68" t="s">
        <v>290</v>
      </c>
      <c r="C58" s="69" t="s">
        <v>251</v>
      </c>
      <c r="D58" s="69" t="s">
        <v>206</v>
      </c>
      <c r="E58" s="70" t="s">
        <v>252</v>
      </c>
      <c r="F58" s="69" t="s">
        <v>69</v>
      </c>
      <c r="G58" s="95">
        <v>168</v>
      </c>
      <c r="H58" s="71"/>
      <c r="I58" s="175"/>
      <c r="J58" s="165" t="e">
        <f>#REF!/$K$698</f>
        <v>#REF!</v>
      </c>
      <c r="K58" s="57"/>
      <c r="L58" s="132"/>
    </row>
    <row r="59" spans="2:12" s="58" customFormat="1" ht="24" customHeight="1" x14ac:dyDescent="0.25">
      <c r="B59" s="89" t="s">
        <v>291</v>
      </c>
      <c r="C59" s="90" t="s">
        <v>225</v>
      </c>
      <c r="D59" s="90"/>
      <c r="E59" s="91" t="s">
        <v>136</v>
      </c>
      <c r="F59" s="90"/>
      <c r="G59" s="100">
        <v>0</v>
      </c>
      <c r="H59" s="71"/>
      <c r="I59" s="175"/>
      <c r="J59" s="171"/>
      <c r="K59" s="57"/>
      <c r="L59" s="132"/>
    </row>
    <row r="60" spans="2:12" s="58" customFormat="1" ht="24" customHeight="1" x14ac:dyDescent="0.25">
      <c r="B60" s="68" t="s">
        <v>292</v>
      </c>
      <c r="C60" s="69" t="s">
        <v>255</v>
      </c>
      <c r="D60" s="69" t="s">
        <v>9</v>
      </c>
      <c r="E60" s="70" t="s">
        <v>1301</v>
      </c>
      <c r="F60" s="69" t="s">
        <v>10</v>
      </c>
      <c r="G60" s="95">
        <v>79</v>
      </c>
      <c r="H60" s="71"/>
      <c r="I60" s="175"/>
      <c r="J60" s="165" t="e">
        <f>#REF!/$K$698</f>
        <v>#REF!</v>
      </c>
      <c r="K60" s="57"/>
      <c r="L60" s="132"/>
    </row>
    <row r="61" spans="2:12" s="58" customFormat="1" ht="24" customHeight="1" x14ac:dyDescent="0.25">
      <c r="B61" s="68" t="s">
        <v>293</v>
      </c>
      <c r="C61" s="69" t="s">
        <v>257</v>
      </c>
      <c r="D61" s="69" t="s">
        <v>9</v>
      </c>
      <c r="E61" s="70" t="s">
        <v>1302</v>
      </c>
      <c r="F61" s="69" t="s">
        <v>10</v>
      </c>
      <c r="G61" s="95">
        <v>79</v>
      </c>
      <c r="H61" s="71"/>
      <c r="I61" s="175"/>
      <c r="J61" s="165" t="e">
        <f>#REF!/$K$698</f>
        <v>#REF!</v>
      </c>
      <c r="K61" s="57"/>
      <c r="L61" s="132"/>
    </row>
    <row r="62" spans="2:12" s="58" customFormat="1" ht="24" customHeight="1" x14ac:dyDescent="0.25">
      <c r="B62" s="89" t="s">
        <v>294</v>
      </c>
      <c r="C62" s="90" t="s">
        <v>225</v>
      </c>
      <c r="D62" s="90"/>
      <c r="E62" s="91" t="s">
        <v>156</v>
      </c>
      <c r="F62" s="90"/>
      <c r="G62" s="100">
        <v>0</v>
      </c>
      <c r="H62" s="71"/>
      <c r="I62" s="175"/>
      <c r="J62" s="171"/>
      <c r="K62" s="57"/>
      <c r="L62" s="132"/>
    </row>
    <row r="63" spans="2:12" s="58" customFormat="1" ht="24" customHeight="1" x14ac:dyDescent="0.25">
      <c r="B63" s="68" t="s">
        <v>295</v>
      </c>
      <c r="C63" s="69" t="s">
        <v>260</v>
      </c>
      <c r="D63" s="69" t="s">
        <v>4</v>
      </c>
      <c r="E63" s="70" t="s">
        <v>261</v>
      </c>
      <c r="F63" s="69" t="s">
        <v>6</v>
      </c>
      <c r="G63" s="95">
        <v>3</v>
      </c>
      <c r="H63" s="71"/>
      <c r="I63" s="175"/>
      <c r="J63" s="165" t="e">
        <f>#REF!/$K$698</f>
        <v>#REF!</v>
      </c>
      <c r="K63" s="57"/>
      <c r="L63" s="132"/>
    </row>
    <row r="64" spans="2:12" s="58" customFormat="1" ht="24" customHeight="1" x14ac:dyDescent="0.25">
      <c r="B64" s="81" t="s">
        <v>296</v>
      </c>
      <c r="C64" s="82" t="s">
        <v>225</v>
      </c>
      <c r="D64" s="82"/>
      <c r="E64" s="83" t="s">
        <v>263</v>
      </c>
      <c r="F64" s="82"/>
      <c r="G64" s="99">
        <v>0</v>
      </c>
      <c r="H64" s="71"/>
      <c r="I64" s="175"/>
      <c r="J64" s="170"/>
      <c r="K64" s="57"/>
      <c r="L64" s="132"/>
    </row>
    <row r="65" spans="2:12" s="58" customFormat="1" ht="24" customHeight="1" x14ac:dyDescent="0.25">
      <c r="B65" s="89" t="s">
        <v>297</v>
      </c>
      <c r="C65" s="90" t="s">
        <v>225</v>
      </c>
      <c r="D65" s="90"/>
      <c r="E65" s="91" t="s">
        <v>131</v>
      </c>
      <c r="F65" s="90"/>
      <c r="G65" s="100">
        <v>0</v>
      </c>
      <c r="H65" s="71"/>
      <c r="I65" s="175"/>
      <c r="J65" s="171"/>
      <c r="K65" s="57"/>
      <c r="L65" s="132"/>
    </row>
    <row r="66" spans="2:12" s="58" customFormat="1" ht="24" customHeight="1" x14ac:dyDescent="0.25">
      <c r="B66" s="68" t="s">
        <v>298</v>
      </c>
      <c r="C66" s="69" t="s">
        <v>266</v>
      </c>
      <c r="D66" s="69" t="s">
        <v>4</v>
      </c>
      <c r="E66" s="70" t="s">
        <v>267</v>
      </c>
      <c r="F66" s="69" t="s">
        <v>6</v>
      </c>
      <c r="G66" s="95">
        <v>2</v>
      </c>
      <c r="H66" s="71"/>
      <c r="I66" s="175"/>
      <c r="J66" s="165" t="e">
        <f>#REF!/$K$698</f>
        <v>#REF!</v>
      </c>
      <c r="K66" s="57"/>
      <c r="L66" s="132"/>
    </row>
    <row r="67" spans="2:12" s="58" customFormat="1" ht="24" customHeight="1" x14ac:dyDescent="0.25">
      <c r="B67" s="89" t="s">
        <v>299</v>
      </c>
      <c r="C67" s="90" t="s">
        <v>225</v>
      </c>
      <c r="D67" s="90"/>
      <c r="E67" s="91" t="s">
        <v>169</v>
      </c>
      <c r="F67" s="90"/>
      <c r="G67" s="100">
        <v>0</v>
      </c>
      <c r="H67" s="71"/>
      <c r="I67" s="175"/>
      <c r="J67" s="171"/>
      <c r="K67" s="57"/>
      <c r="L67" s="132"/>
    </row>
    <row r="68" spans="2:12" s="58" customFormat="1" ht="24" customHeight="1" x14ac:dyDescent="0.25">
      <c r="B68" s="68" t="s">
        <v>300</v>
      </c>
      <c r="C68" s="69" t="s">
        <v>270</v>
      </c>
      <c r="D68" s="69" t="s">
        <v>4</v>
      </c>
      <c r="E68" s="70" t="s">
        <v>271</v>
      </c>
      <c r="F68" s="69" t="s">
        <v>6</v>
      </c>
      <c r="G68" s="95">
        <v>2</v>
      </c>
      <c r="H68" s="71"/>
      <c r="I68" s="175"/>
      <c r="J68" s="165" t="e">
        <f>#REF!/$K$698</f>
        <v>#REF!</v>
      </c>
      <c r="K68" s="57"/>
      <c r="L68" s="132"/>
    </row>
    <row r="69" spans="2:12" s="58" customFormat="1" ht="24" customHeight="1" x14ac:dyDescent="0.25">
      <c r="B69" s="81" t="s">
        <v>301</v>
      </c>
      <c r="C69" s="82" t="s">
        <v>225</v>
      </c>
      <c r="D69" s="82"/>
      <c r="E69" s="83" t="s">
        <v>273</v>
      </c>
      <c r="F69" s="82"/>
      <c r="G69" s="99">
        <v>0</v>
      </c>
      <c r="H69" s="71"/>
      <c r="I69" s="175"/>
      <c r="J69" s="170"/>
      <c r="K69" s="57"/>
      <c r="L69" s="132"/>
    </row>
    <row r="70" spans="2:12" s="58" customFormat="1" ht="24" customHeight="1" x14ac:dyDescent="0.25">
      <c r="B70" s="89" t="s">
        <v>302</v>
      </c>
      <c r="C70" s="90" t="s">
        <v>225</v>
      </c>
      <c r="D70" s="90"/>
      <c r="E70" s="91" t="s">
        <v>131</v>
      </c>
      <c r="F70" s="90"/>
      <c r="G70" s="100">
        <v>0</v>
      </c>
      <c r="H70" s="71"/>
      <c r="I70" s="175"/>
      <c r="J70" s="171"/>
      <c r="K70" s="57"/>
      <c r="L70" s="132"/>
    </row>
    <row r="71" spans="2:12" s="58" customFormat="1" ht="24" customHeight="1" x14ac:dyDescent="0.25">
      <c r="B71" s="68" t="s">
        <v>303</v>
      </c>
      <c r="C71" s="69" t="s">
        <v>276</v>
      </c>
      <c r="D71" s="69" t="s">
        <v>9</v>
      </c>
      <c r="E71" s="70" t="s">
        <v>1303</v>
      </c>
      <c r="F71" s="69" t="s">
        <v>69</v>
      </c>
      <c r="G71" s="95">
        <v>113.2</v>
      </c>
      <c r="H71" s="71"/>
      <c r="I71" s="175"/>
      <c r="J71" s="165" t="e">
        <f>#REF!/$K$698</f>
        <v>#REF!</v>
      </c>
      <c r="K71" s="57"/>
      <c r="L71" s="132"/>
    </row>
    <row r="72" spans="2:12" s="58" customFormat="1" ht="24" customHeight="1" x14ac:dyDescent="0.25">
      <c r="B72" s="89" t="s">
        <v>304</v>
      </c>
      <c r="C72" s="90" t="s">
        <v>225</v>
      </c>
      <c r="D72" s="90"/>
      <c r="E72" s="91" t="s">
        <v>138</v>
      </c>
      <c r="F72" s="90"/>
      <c r="G72" s="100">
        <v>0</v>
      </c>
      <c r="H72" s="71"/>
      <c r="I72" s="175"/>
      <c r="J72" s="171"/>
      <c r="K72" s="57"/>
      <c r="L72" s="132"/>
    </row>
    <row r="73" spans="2:12" s="58" customFormat="1" ht="24" customHeight="1" x14ac:dyDescent="0.25">
      <c r="B73" s="68" t="s">
        <v>305</v>
      </c>
      <c r="C73" s="69" t="s">
        <v>279</v>
      </c>
      <c r="D73" s="69" t="s">
        <v>16</v>
      </c>
      <c r="E73" s="70" t="s">
        <v>280</v>
      </c>
      <c r="F73" s="69" t="s">
        <v>18</v>
      </c>
      <c r="G73" s="95">
        <v>349.13600000000002</v>
      </c>
      <c r="H73" s="71"/>
      <c r="I73" s="175"/>
      <c r="J73" s="165" t="e">
        <f>#REF!/$K$698</f>
        <v>#REF!</v>
      </c>
      <c r="K73" s="57"/>
      <c r="L73" s="132"/>
    </row>
    <row r="74" spans="2:12" s="58" customFormat="1" ht="24" customHeight="1" x14ac:dyDescent="0.25">
      <c r="B74" s="89" t="s">
        <v>306</v>
      </c>
      <c r="C74" s="90" t="s">
        <v>225</v>
      </c>
      <c r="D74" s="90"/>
      <c r="E74" s="91" t="s">
        <v>156</v>
      </c>
      <c r="F74" s="90"/>
      <c r="G74" s="100">
        <v>0</v>
      </c>
      <c r="H74" s="71"/>
      <c r="I74" s="175"/>
      <c r="J74" s="171"/>
      <c r="K74" s="57"/>
      <c r="L74" s="132"/>
    </row>
    <row r="75" spans="2:12" s="58" customFormat="1" ht="24" customHeight="1" x14ac:dyDescent="0.25">
      <c r="B75" s="68" t="s">
        <v>307</v>
      </c>
      <c r="C75" s="69" t="s">
        <v>283</v>
      </c>
      <c r="D75" s="69" t="s">
        <v>9</v>
      </c>
      <c r="E75" s="70" t="s">
        <v>1304</v>
      </c>
      <c r="F75" s="69" t="s">
        <v>10</v>
      </c>
      <c r="G75" s="95">
        <v>11</v>
      </c>
      <c r="H75" s="71"/>
      <c r="I75" s="175"/>
      <c r="J75" s="165" t="e">
        <f>#REF!/$K$698</f>
        <v>#REF!</v>
      </c>
      <c r="K75" s="57"/>
      <c r="L75" s="132"/>
    </row>
    <row r="76" spans="2:12" ht="24" customHeight="1" x14ac:dyDescent="0.25">
      <c r="B76" s="76" t="s">
        <v>15</v>
      </c>
      <c r="C76" s="77" t="s">
        <v>225</v>
      </c>
      <c r="D76" s="77"/>
      <c r="E76" s="78" t="s">
        <v>308</v>
      </c>
      <c r="F76" s="77"/>
      <c r="G76" s="97"/>
      <c r="H76" s="97"/>
      <c r="I76" s="178"/>
      <c r="J76" s="168"/>
      <c r="K76" s="42"/>
    </row>
    <row r="77" spans="2:12" s="88" customFormat="1" ht="24" customHeight="1" x14ac:dyDescent="0.25">
      <c r="B77" s="84" t="s">
        <v>309</v>
      </c>
      <c r="C77" s="85" t="s">
        <v>225</v>
      </c>
      <c r="D77" s="85"/>
      <c r="E77" s="86" t="s">
        <v>241</v>
      </c>
      <c r="F77" s="85"/>
      <c r="G77" s="98">
        <v>0</v>
      </c>
      <c r="H77" s="98"/>
      <c r="I77" s="179"/>
      <c r="J77" s="169"/>
      <c r="K77" s="87"/>
      <c r="L77" s="131"/>
    </row>
    <row r="78" spans="2:12" s="58" customFormat="1" ht="24" customHeight="1" x14ac:dyDescent="0.25">
      <c r="B78" s="81" t="s">
        <v>310</v>
      </c>
      <c r="C78" s="82" t="s">
        <v>225</v>
      </c>
      <c r="D78" s="82"/>
      <c r="E78" s="83" t="s">
        <v>243</v>
      </c>
      <c r="F78" s="82"/>
      <c r="G78" s="99">
        <v>0</v>
      </c>
      <c r="H78" s="71"/>
      <c r="I78" s="175"/>
      <c r="J78" s="170"/>
      <c r="K78" s="57"/>
      <c r="L78" s="132"/>
    </row>
    <row r="79" spans="2:12" s="58" customFormat="1" ht="24" customHeight="1" x14ac:dyDescent="0.25">
      <c r="B79" s="68" t="s">
        <v>311</v>
      </c>
      <c r="C79" s="69" t="s">
        <v>245</v>
      </c>
      <c r="D79" s="69" t="s">
        <v>4</v>
      </c>
      <c r="E79" s="70" t="s">
        <v>246</v>
      </c>
      <c r="F79" s="69" t="s">
        <v>6</v>
      </c>
      <c r="G79" s="95">
        <v>12</v>
      </c>
      <c r="H79" s="71"/>
      <c r="I79" s="175"/>
      <c r="J79" s="165" t="e">
        <f>#REF!/$K$698</f>
        <v>#REF!</v>
      </c>
      <c r="K79" s="57"/>
      <c r="L79" s="132"/>
    </row>
    <row r="80" spans="2:12" s="58" customFormat="1" ht="24" customHeight="1" x14ac:dyDescent="0.25">
      <c r="B80" s="81" t="s">
        <v>312</v>
      </c>
      <c r="C80" s="82" t="s">
        <v>225</v>
      </c>
      <c r="D80" s="82"/>
      <c r="E80" s="83" t="s">
        <v>248</v>
      </c>
      <c r="F80" s="82"/>
      <c r="G80" s="99">
        <v>0</v>
      </c>
      <c r="H80" s="71"/>
      <c r="I80" s="175"/>
      <c r="J80" s="170"/>
      <c r="K80" s="57"/>
      <c r="L80" s="132"/>
    </row>
    <row r="81" spans="2:12" s="58" customFormat="1" ht="24" customHeight="1" x14ac:dyDescent="0.25">
      <c r="B81" s="89" t="s">
        <v>313</v>
      </c>
      <c r="C81" s="90" t="s">
        <v>225</v>
      </c>
      <c r="D81" s="90"/>
      <c r="E81" s="91" t="s">
        <v>123</v>
      </c>
      <c r="F81" s="90"/>
      <c r="G81" s="100">
        <v>0</v>
      </c>
      <c r="H81" s="71"/>
      <c r="I81" s="175"/>
      <c r="J81" s="171"/>
      <c r="K81" s="57"/>
      <c r="L81" s="132"/>
    </row>
    <row r="82" spans="2:12" s="58" customFormat="1" ht="24" customHeight="1" x14ac:dyDescent="0.25">
      <c r="B82" s="68" t="s">
        <v>314</v>
      </c>
      <c r="C82" s="69" t="s">
        <v>251</v>
      </c>
      <c r="D82" s="69" t="s">
        <v>206</v>
      </c>
      <c r="E82" s="70" t="s">
        <v>252</v>
      </c>
      <c r="F82" s="69" t="s">
        <v>69</v>
      </c>
      <c r="G82" s="95">
        <v>286.40000000000003</v>
      </c>
      <c r="H82" s="71"/>
      <c r="I82" s="175"/>
      <c r="J82" s="165" t="e">
        <f>#REF!/$K$698</f>
        <v>#REF!</v>
      </c>
      <c r="K82" s="57"/>
      <c r="L82" s="132"/>
    </row>
    <row r="83" spans="2:12" s="58" customFormat="1" ht="24" customHeight="1" x14ac:dyDescent="0.25">
      <c r="B83" s="89" t="s">
        <v>315</v>
      </c>
      <c r="C83" s="90" t="s">
        <v>225</v>
      </c>
      <c r="D83" s="90"/>
      <c r="E83" s="91" t="s">
        <v>136</v>
      </c>
      <c r="F83" s="90"/>
      <c r="G83" s="100">
        <v>0</v>
      </c>
      <c r="H83" s="71"/>
      <c r="I83" s="175"/>
      <c r="J83" s="171"/>
      <c r="K83" s="57"/>
      <c r="L83" s="132"/>
    </row>
    <row r="84" spans="2:12" s="58" customFormat="1" ht="24" customHeight="1" x14ac:dyDescent="0.25">
      <c r="B84" s="68" t="s">
        <v>316</v>
      </c>
      <c r="C84" s="69" t="s">
        <v>255</v>
      </c>
      <c r="D84" s="69" t="s">
        <v>9</v>
      </c>
      <c r="E84" s="70" t="s">
        <v>1301</v>
      </c>
      <c r="F84" s="69" t="s">
        <v>10</v>
      </c>
      <c r="G84" s="95">
        <v>79</v>
      </c>
      <c r="H84" s="71"/>
      <c r="I84" s="175"/>
      <c r="J84" s="165" t="e">
        <f>#REF!/$K$698</f>
        <v>#REF!</v>
      </c>
      <c r="K84" s="57"/>
      <c r="L84" s="132"/>
    </row>
    <row r="85" spans="2:12" s="58" customFormat="1" ht="24" customHeight="1" x14ac:dyDescent="0.25">
      <c r="B85" s="68" t="s">
        <v>317</v>
      </c>
      <c r="C85" s="69" t="s">
        <v>257</v>
      </c>
      <c r="D85" s="69" t="s">
        <v>9</v>
      </c>
      <c r="E85" s="70" t="s">
        <v>1302</v>
      </c>
      <c r="F85" s="69" t="s">
        <v>10</v>
      </c>
      <c r="G85" s="95">
        <v>79</v>
      </c>
      <c r="H85" s="71"/>
      <c r="I85" s="175"/>
      <c r="J85" s="165" t="e">
        <f>#REF!/$K$698</f>
        <v>#REF!</v>
      </c>
      <c r="K85" s="57"/>
      <c r="L85" s="132"/>
    </row>
    <row r="86" spans="2:12" s="58" customFormat="1" ht="24" customHeight="1" x14ac:dyDescent="0.25">
      <c r="B86" s="89" t="s">
        <v>318</v>
      </c>
      <c r="C86" s="90" t="s">
        <v>225</v>
      </c>
      <c r="D86" s="90"/>
      <c r="E86" s="91" t="s">
        <v>156</v>
      </c>
      <c r="F86" s="90"/>
      <c r="G86" s="100">
        <v>0</v>
      </c>
      <c r="H86" s="71"/>
      <c r="I86" s="175"/>
      <c r="J86" s="171"/>
      <c r="K86" s="57"/>
      <c r="L86" s="132"/>
    </row>
    <row r="87" spans="2:12" s="58" customFormat="1" ht="24" customHeight="1" x14ac:dyDescent="0.25">
      <c r="B87" s="68" t="s">
        <v>319</v>
      </c>
      <c r="C87" s="69" t="s">
        <v>260</v>
      </c>
      <c r="D87" s="69" t="s">
        <v>4</v>
      </c>
      <c r="E87" s="70" t="s">
        <v>261</v>
      </c>
      <c r="F87" s="69" t="s">
        <v>6</v>
      </c>
      <c r="G87" s="95">
        <v>4</v>
      </c>
      <c r="H87" s="71"/>
      <c r="I87" s="175"/>
      <c r="J87" s="165" t="e">
        <f>#REF!/$K$698</f>
        <v>#REF!</v>
      </c>
      <c r="K87" s="57"/>
      <c r="L87" s="132"/>
    </row>
    <row r="88" spans="2:12" s="58" customFormat="1" ht="24" customHeight="1" x14ac:dyDescent="0.25">
      <c r="B88" s="81" t="s">
        <v>320</v>
      </c>
      <c r="C88" s="82" t="s">
        <v>225</v>
      </c>
      <c r="D88" s="82"/>
      <c r="E88" s="83" t="s">
        <v>263</v>
      </c>
      <c r="F88" s="82"/>
      <c r="G88" s="99">
        <v>0</v>
      </c>
      <c r="H88" s="71"/>
      <c r="I88" s="175"/>
      <c r="J88" s="170"/>
      <c r="K88" s="57"/>
      <c r="L88" s="132"/>
    </row>
    <row r="89" spans="2:12" s="58" customFormat="1" ht="24" customHeight="1" x14ac:dyDescent="0.25">
      <c r="B89" s="89" t="s">
        <v>321</v>
      </c>
      <c r="C89" s="90" t="s">
        <v>225</v>
      </c>
      <c r="D89" s="90"/>
      <c r="E89" s="91" t="s">
        <v>131</v>
      </c>
      <c r="F89" s="90"/>
      <c r="G89" s="100">
        <v>0</v>
      </c>
      <c r="H89" s="71"/>
      <c r="I89" s="175"/>
      <c r="J89" s="171"/>
      <c r="K89" s="57"/>
      <c r="L89" s="132"/>
    </row>
    <row r="90" spans="2:12" s="58" customFormat="1" ht="24" customHeight="1" x14ac:dyDescent="0.25">
      <c r="B90" s="68" t="s">
        <v>322</v>
      </c>
      <c r="C90" s="69" t="s">
        <v>266</v>
      </c>
      <c r="D90" s="69" t="s">
        <v>4</v>
      </c>
      <c r="E90" s="70" t="s">
        <v>267</v>
      </c>
      <c r="F90" s="69" t="s">
        <v>6</v>
      </c>
      <c r="G90" s="95">
        <v>3</v>
      </c>
      <c r="H90" s="71"/>
      <c r="I90" s="175"/>
      <c r="J90" s="165" t="e">
        <f>#REF!/$K$698</f>
        <v>#REF!</v>
      </c>
      <c r="K90" s="57"/>
      <c r="L90" s="132"/>
    </row>
    <row r="91" spans="2:12" s="58" customFormat="1" ht="24" customHeight="1" x14ac:dyDescent="0.25">
      <c r="B91" s="89" t="s">
        <v>323</v>
      </c>
      <c r="C91" s="90" t="s">
        <v>225</v>
      </c>
      <c r="D91" s="90"/>
      <c r="E91" s="91" t="s">
        <v>169</v>
      </c>
      <c r="F91" s="90"/>
      <c r="G91" s="100">
        <v>0</v>
      </c>
      <c r="H91" s="71"/>
      <c r="I91" s="175"/>
      <c r="J91" s="171"/>
      <c r="K91" s="57"/>
      <c r="L91" s="132"/>
    </row>
    <row r="92" spans="2:12" s="58" customFormat="1" ht="24" customHeight="1" x14ac:dyDescent="0.25">
      <c r="B92" s="68" t="s">
        <v>324</v>
      </c>
      <c r="C92" s="69" t="s">
        <v>270</v>
      </c>
      <c r="D92" s="69" t="s">
        <v>4</v>
      </c>
      <c r="E92" s="70" t="s">
        <v>271</v>
      </c>
      <c r="F92" s="69" t="s">
        <v>6</v>
      </c>
      <c r="G92" s="95">
        <v>3</v>
      </c>
      <c r="H92" s="71"/>
      <c r="I92" s="175"/>
      <c r="J92" s="165" t="e">
        <f>#REF!/$K$698</f>
        <v>#REF!</v>
      </c>
      <c r="K92" s="57"/>
      <c r="L92" s="132"/>
    </row>
    <row r="93" spans="2:12" s="58" customFormat="1" ht="24" customHeight="1" x14ac:dyDescent="0.25">
      <c r="B93" s="81" t="s">
        <v>325</v>
      </c>
      <c r="C93" s="82" t="s">
        <v>225</v>
      </c>
      <c r="D93" s="82"/>
      <c r="E93" s="83" t="s">
        <v>273</v>
      </c>
      <c r="F93" s="82"/>
      <c r="G93" s="99">
        <v>0</v>
      </c>
      <c r="H93" s="71"/>
      <c r="I93" s="175"/>
      <c r="J93" s="170"/>
      <c r="K93" s="57"/>
      <c r="L93" s="132"/>
    </row>
    <row r="94" spans="2:12" s="58" customFormat="1" ht="24" customHeight="1" x14ac:dyDescent="0.25">
      <c r="B94" s="89" t="s">
        <v>326</v>
      </c>
      <c r="C94" s="90" t="s">
        <v>225</v>
      </c>
      <c r="D94" s="90"/>
      <c r="E94" s="91" t="s">
        <v>131</v>
      </c>
      <c r="F94" s="90"/>
      <c r="G94" s="100">
        <v>0</v>
      </c>
      <c r="H94" s="71"/>
      <c r="I94" s="175"/>
      <c r="J94" s="171"/>
      <c r="K94" s="57"/>
      <c r="L94" s="132"/>
    </row>
    <row r="95" spans="2:12" s="58" customFormat="1" ht="24" customHeight="1" x14ac:dyDescent="0.25">
      <c r="B95" s="68" t="s">
        <v>327</v>
      </c>
      <c r="C95" s="69" t="s">
        <v>276</v>
      </c>
      <c r="D95" s="69" t="s">
        <v>9</v>
      </c>
      <c r="E95" s="70" t="s">
        <v>1303</v>
      </c>
      <c r="F95" s="69" t="s">
        <v>69</v>
      </c>
      <c r="G95" s="95">
        <v>185.04000000000002</v>
      </c>
      <c r="H95" s="71"/>
      <c r="I95" s="175"/>
      <c r="J95" s="165" t="e">
        <f>#REF!/$K$698</f>
        <v>#REF!</v>
      </c>
      <c r="K95" s="57"/>
      <c r="L95" s="132"/>
    </row>
    <row r="96" spans="2:12" s="58" customFormat="1" ht="24" customHeight="1" x14ac:dyDescent="0.25">
      <c r="B96" s="89" t="s">
        <v>328</v>
      </c>
      <c r="C96" s="90" t="s">
        <v>225</v>
      </c>
      <c r="D96" s="90"/>
      <c r="E96" s="91" t="s">
        <v>138</v>
      </c>
      <c r="F96" s="90"/>
      <c r="G96" s="100">
        <v>0</v>
      </c>
      <c r="H96" s="71"/>
      <c r="I96" s="175"/>
      <c r="J96" s="171"/>
      <c r="K96" s="57"/>
      <c r="L96" s="132"/>
    </row>
    <row r="97" spans="2:12" s="58" customFormat="1" ht="24" customHeight="1" x14ac:dyDescent="0.25">
      <c r="B97" s="68" t="s">
        <v>329</v>
      </c>
      <c r="C97" s="69" t="s">
        <v>279</v>
      </c>
      <c r="D97" s="69" t="s">
        <v>16</v>
      </c>
      <c r="E97" s="70" t="s">
        <v>280</v>
      </c>
      <c r="F97" s="69" t="s">
        <v>18</v>
      </c>
      <c r="G97" s="95">
        <v>718.16000000000008</v>
      </c>
      <c r="H97" s="71"/>
      <c r="I97" s="175"/>
      <c r="J97" s="165" t="e">
        <f>#REF!/$K$698</f>
        <v>#REF!</v>
      </c>
      <c r="K97" s="57"/>
      <c r="L97" s="132"/>
    </row>
    <row r="98" spans="2:12" s="58" customFormat="1" ht="24" customHeight="1" x14ac:dyDescent="0.25">
      <c r="B98" s="89" t="s">
        <v>330</v>
      </c>
      <c r="C98" s="90" t="s">
        <v>225</v>
      </c>
      <c r="D98" s="90"/>
      <c r="E98" s="91" t="s">
        <v>156</v>
      </c>
      <c r="F98" s="90"/>
      <c r="G98" s="100">
        <v>0</v>
      </c>
      <c r="H98" s="71"/>
      <c r="I98" s="175"/>
      <c r="J98" s="171"/>
      <c r="K98" s="57"/>
      <c r="L98" s="132"/>
    </row>
    <row r="99" spans="2:12" s="58" customFormat="1" ht="24" customHeight="1" x14ac:dyDescent="0.25">
      <c r="B99" s="68" t="s">
        <v>331</v>
      </c>
      <c r="C99" s="69" t="s">
        <v>283</v>
      </c>
      <c r="D99" s="69" t="s">
        <v>9</v>
      </c>
      <c r="E99" s="70" t="s">
        <v>1304</v>
      </c>
      <c r="F99" s="69" t="s">
        <v>10</v>
      </c>
      <c r="G99" s="95">
        <v>12</v>
      </c>
      <c r="H99" s="71"/>
      <c r="I99" s="175"/>
      <c r="J99" s="165" t="e">
        <f>#REF!/$K$698</f>
        <v>#REF!</v>
      </c>
      <c r="K99" s="57"/>
      <c r="L99" s="132"/>
    </row>
    <row r="100" spans="2:12" s="58" customFormat="1" ht="24" customHeight="1" x14ac:dyDescent="0.25">
      <c r="B100" s="89" t="s">
        <v>332</v>
      </c>
      <c r="C100" s="90" t="s">
        <v>225</v>
      </c>
      <c r="D100" s="90"/>
      <c r="E100" s="91" t="s">
        <v>333</v>
      </c>
      <c r="F100" s="90"/>
      <c r="G100" s="100">
        <v>0</v>
      </c>
      <c r="H100" s="71"/>
      <c r="I100" s="175"/>
      <c r="J100" s="171"/>
      <c r="K100" s="57"/>
      <c r="L100" s="132"/>
    </row>
    <row r="101" spans="2:12" s="58" customFormat="1" ht="24" customHeight="1" x14ac:dyDescent="0.25">
      <c r="B101" s="68" t="s">
        <v>334</v>
      </c>
      <c r="C101" s="69" t="s">
        <v>335</v>
      </c>
      <c r="D101" s="69" t="s">
        <v>9</v>
      </c>
      <c r="E101" s="70" t="s">
        <v>1305</v>
      </c>
      <c r="F101" s="69" t="s">
        <v>10</v>
      </c>
      <c r="G101" s="95">
        <v>2</v>
      </c>
      <c r="H101" s="71"/>
      <c r="I101" s="175"/>
      <c r="J101" s="165" t="e">
        <f>#REF!/$K$698</f>
        <v>#REF!</v>
      </c>
      <c r="K101" s="57"/>
      <c r="L101" s="132"/>
    </row>
    <row r="102" spans="2:12" ht="24" customHeight="1" x14ac:dyDescent="0.25">
      <c r="B102" s="76" t="s">
        <v>70</v>
      </c>
      <c r="C102" s="77" t="s">
        <v>225</v>
      </c>
      <c r="D102" s="77"/>
      <c r="E102" s="78" t="s">
        <v>336</v>
      </c>
      <c r="F102" s="77"/>
      <c r="G102" s="97"/>
      <c r="H102" s="97"/>
      <c r="I102" s="178"/>
      <c r="J102" s="168"/>
      <c r="K102" s="42"/>
    </row>
    <row r="103" spans="2:12" s="88" customFormat="1" ht="24" customHeight="1" x14ac:dyDescent="0.25">
      <c r="B103" s="84" t="s">
        <v>337</v>
      </c>
      <c r="C103" s="85" t="s">
        <v>225</v>
      </c>
      <c r="D103" s="85"/>
      <c r="E103" s="86" t="s">
        <v>241</v>
      </c>
      <c r="F103" s="85"/>
      <c r="G103" s="98">
        <v>0</v>
      </c>
      <c r="H103" s="98"/>
      <c r="I103" s="179"/>
      <c r="J103" s="169"/>
      <c r="K103" s="87"/>
      <c r="L103" s="131"/>
    </row>
    <row r="104" spans="2:12" s="58" customFormat="1" ht="24" customHeight="1" x14ac:dyDescent="0.25">
      <c r="B104" s="81" t="s">
        <v>338</v>
      </c>
      <c r="C104" s="82" t="s">
        <v>225</v>
      </c>
      <c r="D104" s="82"/>
      <c r="E104" s="83" t="s">
        <v>243</v>
      </c>
      <c r="F104" s="82"/>
      <c r="G104" s="99">
        <v>0</v>
      </c>
      <c r="H104" s="71"/>
      <c r="I104" s="175"/>
      <c r="J104" s="170"/>
      <c r="K104" s="57"/>
      <c r="L104" s="132"/>
    </row>
    <row r="105" spans="2:12" s="58" customFormat="1" ht="24" customHeight="1" x14ac:dyDescent="0.25">
      <c r="B105" s="68" t="s">
        <v>339</v>
      </c>
      <c r="C105" s="69" t="s">
        <v>245</v>
      </c>
      <c r="D105" s="69" t="s">
        <v>4</v>
      </c>
      <c r="E105" s="70" t="s">
        <v>246</v>
      </c>
      <c r="F105" s="69" t="s">
        <v>6</v>
      </c>
      <c r="G105" s="95">
        <v>12</v>
      </c>
      <c r="H105" s="71"/>
      <c r="I105" s="175"/>
      <c r="J105" s="165" t="e">
        <f>#REF!/$K$698</f>
        <v>#REF!</v>
      </c>
      <c r="K105" s="57"/>
      <c r="L105" s="132"/>
    </row>
    <row r="106" spans="2:12" s="58" customFormat="1" ht="24" customHeight="1" x14ac:dyDescent="0.25">
      <c r="B106" s="81" t="s">
        <v>340</v>
      </c>
      <c r="C106" s="82" t="s">
        <v>225</v>
      </c>
      <c r="D106" s="82"/>
      <c r="E106" s="83" t="s">
        <v>248</v>
      </c>
      <c r="F106" s="82"/>
      <c r="G106" s="99">
        <v>0</v>
      </c>
      <c r="H106" s="71"/>
      <c r="I106" s="175"/>
      <c r="J106" s="170"/>
      <c r="K106" s="57"/>
      <c r="L106" s="132"/>
    </row>
    <row r="107" spans="2:12" s="58" customFormat="1" ht="24" customHeight="1" x14ac:dyDescent="0.25">
      <c r="B107" s="89" t="s">
        <v>341</v>
      </c>
      <c r="C107" s="90" t="s">
        <v>225</v>
      </c>
      <c r="D107" s="90"/>
      <c r="E107" s="91" t="s">
        <v>123</v>
      </c>
      <c r="F107" s="90"/>
      <c r="G107" s="100">
        <v>0</v>
      </c>
      <c r="H107" s="71"/>
      <c r="I107" s="175"/>
      <c r="J107" s="171"/>
      <c r="K107" s="57"/>
      <c r="L107" s="132"/>
    </row>
    <row r="108" spans="2:12" s="58" customFormat="1" ht="24" customHeight="1" x14ac:dyDescent="0.25">
      <c r="B108" s="68" t="s">
        <v>342</v>
      </c>
      <c r="C108" s="69" t="s">
        <v>251</v>
      </c>
      <c r="D108" s="69" t="s">
        <v>206</v>
      </c>
      <c r="E108" s="70" t="s">
        <v>252</v>
      </c>
      <c r="F108" s="69" t="s">
        <v>69</v>
      </c>
      <c r="G108" s="95">
        <v>286.40000000000003</v>
      </c>
      <c r="H108" s="71"/>
      <c r="I108" s="175"/>
      <c r="J108" s="165" t="e">
        <f>#REF!/$K$698</f>
        <v>#REF!</v>
      </c>
      <c r="K108" s="57"/>
      <c r="L108" s="132"/>
    </row>
    <row r="109" spans="2:12" s="58" customFormat="1" ht="24" customHeight="1" x14ac:dyDescent="0.25">
      <c r="B109" s="89" t="s">
        <v>343</v>
      </c>
      <c r="C109" s="90" t="s">
        <v>225</v>
      </c>
      <c r="D109" s="90"/>
      <c r="E109" s="91" t="s">
        <v>136</v>
      </c>
      <c r="F109" s="90"/>
      <c r="G109" s="100">
        <v>0</v>
      </c>
      <c r="H109" s="71"/>
      <c r="I109" s="175"/>
      <c r="J109" s="171"/>
      <c r="K109" s="57"/>
      <c r="L109" s="132"/>
    </row>
    <row r="110" spans="2:12" s="58" customFormat="1" ht="24" customHeight="1" x14ac:dyDescent="0.25">
      <c r="B110" s="68" t="s">
        <v>344</v>
      </c>
      <c r="C110" s="69" t="s">
        <v>255</v>
      </c>
      <c r="D110" s="69" t="s">
        <v>9</v>
      </c>
      <c r="E110" s="70" t="s">
        <v>1301</v>
      </c>
      <c r="F110" s="69" t="s">
        <v>10</v>
      </c>
      <c r="G110" s="95">
        <v>79</v>
      </c>
      <c r="H110" s="71"/>
      <c r="I110" s="175"/>
      <c r="J110" s="165" t="e">
        <f>#REF!/$K$698</f>
        <v>#REF!</v>
      </c>
      <c r="K110" s="57"/>
      <c r="L110" s="132"/>
    </row>
    <row r="111" spans="2:12" s="58" customFormat="1" ht="24" customHeight="1" x14ac:dyDescent="0.25">
      <c r="B111" s="68" t="s">
        <v>345</v>
      </c>
      <c r="C111" s="69" t="s">
        <v>257</v>
      </c>
      <c r="D111" s="69" t="s">
        <v>9</v>
      </c>
      <c r="E111" s="70" t="s">
        <v>1302</v>
      </c>
      <c r="F111" s="69" t="s">
        <v>10</v>
      </c>
      <c r="G111" s="95">
        <v>79</v>
      </c>
      <c r="H111" s="71"/>
      <c r="I111" s="175"/>
      <c r="J111" s="165" t="e">
        <f>#REF!/$K$698</f>
        <v>#REF!</v>
      </c>
      <c r="K111" s="57"/>
      <c r="L111" s="132"/>
    </row>
    <row r="112" spans="2:12" s="58" customFormat="1" ht="24" customHeight="1" x14ac:dyDescent="0.25">
      <c r="B112" s="89" t="s">
        <v>346</v>
      </c>
      <c r="C112" s="90" t="s">
        <v>225</v>
      </c>
      <c r="D112" s="90"/>
      <c r="E112" s="91" t="s">
        <v>156</v>
      </c>
      <c r="F112" s="90"/>
      <c r="G112" s="100">
        <v>0</v>
      </c>
      <c r="H112" s="71"/>
      <c r="I112" s="175"/>
      <c r="J112" s="171"/>
      <c r="K112" s="57"/>
      <c r="L112" s="132"/>
    </row>
    <row r="113" spans="2:12" s="58" customFormat="1" ht="24" customHeight="1" x14ac:dyDescent="0.25">
      <c r="B113" s="68" t="s">
        <v>347</v>
      </c>
      <c r="C113" s="69" t="s">
        <v>260</v>
      </c>
      <c r="D113" s="69" t="s">
        <v>4</v>
      </c>
      <c r="E113" s="70" t="s">
        <v>261</v>
      </c>
      <c r="F113" s="69" t="s">
        <v>6</v>
      </c>
      <c r="G113" s="95">
        <v>4</v>
      </c>
      <c r="H113" s="71"/>
      <c r="I113" s="175"/>
      <c r="J113" s="165" t="e">
        <f>#REF!/$K$698</f>
        <v>#REF!</v>
      </c>
      <c r="K113" s="57"/>
      <c r="L113" s="132"/>
    </row>
    <row r="114" spans="2:12" s="58" customFormat="1" ht="24" customHeight="1" x14ac:dyDescent="0.25">
      <c r="B114" s="81" t="s">
        <v>348</v>
      </c>
      <c r="C114" s="82" t="s">
        <v>225</v>
      </c>
      <c r="D114" s="82"/>
      <c r="E114" s="83" t="s">
        <v>263</v>
      </c>
      <c r="F114" s="82"/>
      <c r="G114" s="99">
        <v>0</v>
      </c>
      <c r="H114" s="71"/>
      <c r="I114" s="175"/>
      <c r="J114" s="170"/>
      <c r="K114" s="57"/>
      <c r="L114" s="132"/>
    </row>
    <row r="115" spans="2:12" s="58" customFormat="1" ht="24" customHeight="1" x14ac:dyDescent="0.25">
      <c r="B115" s="89" t="s">
        <v>349</v>
      </c>
      <c r="C115" s="90" t="s">
        <v>225</v>
      </c>
      <c r="D115" s="90"/>
      <c r="E115" s="91" t="s">
        <v>131</v>
      </c>
      <c r="F115" s="90"/>
      <c r="G115" s="100">
        <v>0</v>
      </c>
      <c r="H115" s="71"/>
      <c r="I115" s="175"/>
      <c r="J115" s="171"/>
      <c r="K115" s="57"/>
      <c r="L115" s="132"/>
    </row>
    <row r="116" spans="2:12" s="58" customFormat="1" ht="24" customHeight="1" x14ac:dyDescent="0.25">
      <c r="B116" s="68" t="s">
        <v>350</v>
      </c>
      <c r="C116" s="69" t="s">
        <v>266</v>
      </c>
      <c r="D116" s="69" t="s">
        <v>4</v>
      </c>
      <c r="E116" s="70" t="s">
        <v>267</v>
      </c>
      <c r="F116" s="69" t="s">
        <v>6</v>
      </c>
      <c r="G116" s="95">
        <v>3</v>
      </c>
      <c r="H116" s="71"/>
      <c r="I116" s="175"/>
      <c r="J116" s="165" t="e">
        <f>#REF!/$K$698</f>
        <v>#REF!</v>
      </c>
      <c r="K116" s="57"/>
      <c r="L116" s="132"/>
    </row>
    <row r="117" spans="2:12" s="58" customFormat="1" ht="24" customHeight="1" x14ac:dyDescent="0.25">
      <c r="B117" s="89" t="s">
        <v>351</v>
      </c>
      <c r="C117" s="90" t="s">
        <v>225</v>
      </c>
      <c r="D117" s="90"/>
      <c r="E117" s="91" t="s">
        <v>169</v>
      </c>
      <c r="F117" s="90"/>
      <c r="G117" s="100">
        <v>0</v>
      </c>
      <c r="H117" s="71"/>
      <c r="I117" s="175"/>
      <c r="J117" s="171"/>
      <c r="K117" s="57"/>
      <c r="L117" s="132"/>
    </row>
    <row r="118" spans="2:12" s="58" customFormat="1" ht="24" customHeight="1" x14ac:dyDescent="0.25">
      <c r="B118" s="68" t="s">
        <v>352</v>
      </c>
      <c r="C118" s="69" t="s">
        <v>270</v>
      </c>
      <c r="D118" s="69" t="s">
        <v>4</v>
      </c>
      <c r="E118" s="70" t="s">
        <v>271</v>
      </c>
      <c r="F118" s="69" t="s">
        <v>6</v>
      </c>
      <c r="G118" s="95">
        <v>3</v>
      </c>
      <c r="H118" s="71"/>
      <c r="I118" s="175"/>
      <c r="J118" s="165" t="e">
        <f>#REF!/$K$698</f>
        <v>#REF!</v>
      </c>
      <c r="K118" s="57"/>
      <c r="L118" s="132"/>
    </row>
    <row r="119" spans="2:12" s="58" customFormat="1" ht="24" customHeight="1" x14ac:dyDescent="0.25">
      <c r="B119" s="81" t="s">
        <v>353</v>
      </c>
      <c r="C119" s="82" t="s">
        <v>225</v>
      </c>
      <c r="D119" s="82"/>
      <c r="E119" s="83" t="s">
        <v>273</v>
      </c>
      <c r="F119" s="82"/>
      <c r="G119" s="99">
        <v>0</v>
      </c>
      <c r="H119" s="71"/>
      <c r="I119" s="175"/>
      <c r="J119" s="170"/>
      <c r="K119" s="57"/>
      <c r="L119" s="132"/>
    </row>
    <row r="120" spans="2:12" s="58" customFormat="1" ht="24" customHeight="1" x14ac:dyDescent="0.25">
      <c r="B120" s="89" t="s">
        <v>354</v>
      </c>
      <c r="C120" s="90" t="s">
        <v>225</v>
      </c>
      <c r="D120" s="90"/>
      <c r="E120" s="91" t="s">
        <v>131</v>
      </c>
      <c r="F120" s="90"/>
      <c r="G120" s="100">
        <v>0</v>
      </c>
      <c r="H120" s="71"/>
      <c r="I120" s="175"/>
      <c r="J120" s="171"/>
      <c r="K120" s="57"/>
      <c r="L120" s="132"/>
    </row>
    <row r="121" spans="2:12" s="58" customFormat="1" ht="24" customHeight="1" x14ac:dyDescent="0.25">
      <c r="B121" s="68" t="s">
        <v>355</v>
      </c>
      <c r="C121" s="69" t="s">
        <v>276</v>
      </c>
      <c r="D121" s="69" t="s">
        <v>9</v>
      </c>
      <c r="E121" s="70" t="s">
        <v>1303</v>
      </c>
      <c r="F121" s="69" t="s">
        <v>69</v>
      </c>
      <c r="G121" s="95">
        <v>185.42400000000001</v>
      </c>
      <c r="H121" s="71"/>
      <c r="I121" s="175"/>
      <c r="J121" s="165" t="e">
        <f>#REF!/$K$698</f>
        <v>#REF!</v>
      </c>
      <c r="K121" s="57"/>
      <c r="L121" s="132"/>
    </row>
    <row r="122" spans="2:12" s="58" customFormat="1" ht="24" customHeight="1" x14ac:dyDescent="0.25">
      <c r="B122" s="89" t="s">
        <v>356</v>
      </c>
      <c r="C122" s="90" t="s">
        <v>225</v>
      </c>
      <c r="D122" s="90"/>
      <c r="E122" s="91" t="s">
        <v>138</v>
      </c>
      <c r="F122" s="90"/>
      <c r="G122" s="100">
        <v>0</v>
      </c>
      <c r="H122" s="71"/>
      <c r="I122" s="175"/>
      <c r="J122" s="171"/>
      <c r="K122" s="57"/>
      <c r="L122" s="132"/>
    </row>
    <row r="123" spans="2:12" s="58" customFormat="1" ht="24" customHeight="1" x14ac:dyDescent="0.25">
      <c r="B123" s="68" t="s">
        <v>357</v>
      </c>
      <c r="C123" s="69" t="s">
        <v>279</v>
      </c>
      <c r="D123" s="69" t="s">
        <v>16</v>
      </c>
      <c r="E123" s="70" t="s">
        <v>280</v>
      </c>
      <c r="F123" s="69" t="s">
        <v>18</v>
      </c>
      <c r="G123" s="95">
        <v>769.83600000000001</v>
      </c>
      <c r="H123" s="71"/>
      <c r="I123" s="175"/>
      <c r="J123" s="165" t="e">
        <f>#REF!/$K$698</f>
        <v>#REF!</v>
      </c>
      <c r="K123" s="57"/>
      <c r="L123" s="132"/>
    </row>
    <row r="124" spans="2:12" s="58" customFormat="1" ht="24" customHeight="1" x14ac:dyDescent="0.25">
      <c r="B124" s="89" t="s">
        <v>358</v>
      </c>
      <c r="C124" s="90" t="s">
        <v>225</v>
      </c>
      <c r="D124" s="90"/>
      <c r="E124" s="91" t="s">
        <v>156</v>
      </c>
      <c r="F124" s="90"/>
      <c r="G124" s="100">
        <v>0</v>
      </c>
      <c r="H124" s="71"/>
      <c r="I124" s="175"/>
      <c r="J124" s="171"/>
      <c r="K124" s="57"/>
      <c r="L124" s="132"/>
    </row>
    <row r="125" spans="2:12" s="58" customFormat="1" ht="24" customHeight="1" x14ac:dyDescent="0.25">
      <c r="B125" s="68" t="s">
        <v>359</v>
      </c>
      <c r="C125" s="69" t="s">
        <v>283</v>
      </c>
      <c r="D125" s="69" t="s">
        <v>9</v>
      </c>
      <c r="E125" s="70" t="s">
        <v>1304</v>
      </c>
      <c r="F125" s="69" t="s">
        <v>10</v>
      </c>
      <c r="G125" s="95">
        <v>8</v>
      </c>
      <c r="H125" s="71"/>
      <c r="I125" s="175"/>
      <c r="J125" s="165" t="e">
        <f>#REF!/$K$698</f>
        <v>#REF!</v>
      </c>
      <c r="K125" s="57"/>
      <c r="L125" s="132"/>
    </row>
    <row r="126" spans="2:12" ht="24" customHeight="1" x14ac:dyDescent="0.25">
      <c r="B126" s="76" t="s">
        <v>71</v>
      </c>
      <c r="C126" s="77" t="s">
        <v>225</v>
      </c>
      <c r="D126" s="77"/>
      <c r="E126" s="78" t="s">
        <v>360</v>
      </c>
      <c r="F126" s="77"/>
      <c r="G126" s="97"/>
      <c r="H126" s="97"/>
      <c r="I126" s="178"/>
      <c r="J126" s="168"/>
      <c r="K126" s="42"/>
    </row>
    <row r="127" spans="2:12" s="88" customFormat="1" ht="24" customHeight="1" x14ac:dyDescent="0.25">
      <c r="B127" s="84" t="s">
        <v>361</v>
      </c>
      <c r="C127" s="85" t="s">
        <v>225</v>
      </c>
      <c r="D127" s="85"/>
      <c r="E127" s="86" t="s">
        <v>241</v>
      </c>
      <c r="F127" s="85"/>
      <c r="G127" s="98">
        <v>0</v>
      </c>
      <c r="H127" s="98"/>
      <c r="I127" s="179"/>
      <c r="J127" s="169"/>
      <c r="K127" s="87"/>
      <c r="L127" s="131"/>
    </row>
    <row r="128" spans="2:12" s="58" customFormat="1" ht="24" customHeight="1" x14ac:dyDescent="0.25">
      <c r="B128" s="81" t="s">
        <v>362</v>
      </c>
      <c r="C128" s="82" t="s">
        <v>225</v>
      </c>
      <c r="D128" s="82"/>
      <c r="E128" s="83" t="s">
        <v>243</v>
      </c>
      <c r="F128" s="82"/>
      <c r="G128" s="99">
        <v>0</v>
      </c>
      <c r="H128" s="71"/>
      <c r="I128" s="175"/>
      <c r="J128" s="170"/>
      <c r="K128" s="57"/>
      <c r="L128" s="132"/>
    </row>
    <row r="129" spans="2:12" s="58" customFormat="1" ht="24" customHeight="1" x14ac:dyDescent="0.25">
      <c r="B129" s="68" t="s">
        <v>363</v>
      </c>
      <c r="C129" s="69" t="s">
        <v>245</v>
      </c>
      <c r="D129" s="69" t="s">
        <v>4</v>
      </c>
      <c r="E129" s="70" t="s">
        <v>246</v>
      </c>
      <c r="F129" s="69" t="s">
        <v>6</v>
      </c>
      <c r="G129" s="95">
        <v>8</v>
      </c>
      <c r="H129" s="71"/>
      <c r="I129" s="175"/>
      <c r="J129" s="165" t="e">
        <f>#REF!/$K$698</f>
        <v>#REF!</v>
      </c>
      <c r="K129" s="57"/>
      <c r="L129" s="132"/>
    </row>
    <row r="130" spans="2:12" s="58" customFormat="1" ht="24" customHeight="1" x14ac:dyDescent="0.25">
      <c r="B130" s="81" t="s">
        <v>364</v>
      </c>
      <c r="C130" s="82" t="s">
        <v>225</v>
      </c>
      <c r="D130" s="82"/>
      <c r="E130" s="83" t="s">
        <v>248</v>
      </c>
      <c r="F130" s="82"/>
      <c r="G130" s="99">
        <v>0</v>
      </c>
      <c r="H130" s="71"/>
      <c r="I130" s="175"/>
      <c r="J130" s="170"/>
      <c r="K130" s="57"/>
      <c r="L130" s="132"/>
    </row>
    <row r="131" spans="2:12" s="58" customFormat="1" ht="24" customHeight="1" x14ac:dyDescent="0.25">
      <c r="B131" s="89" t="s">
        <v>365</v>
      </c>
      <c r="C131" s="90" t="s">
        <v>225</v>
      </c>
      <c r="D131" s="90"/>
      <c r="E131" s="91" t="s">
        <v>123</v>
      </c>
      <c r="F131" s="90"/>
      <c r="G131" s="100">
        <v>0</v>
      </c>
      <c r="H131" s="71"/>
      <c r="I131" s="175"/>
      <c r="J131" s="171"/>
      <c r="K131" s="57"/>
      <c r="L131" s="132"/>
    </row>
    <row r="132" spans="2:12" s="58" customFormat="1" ht="24" customHeight="1" x14ac:dyDescent="0.25">
      <c r="B132" s="68" t="s">
        <v>366</v>
      </c>
      <c r="C132" s="69" t="s">
        <v>251</v>
      </c>
      <c r="D132" s="69" t="s">
        <v>206</v>
      </c>
      <c r="E132" s="70" t="s">
        <v>252</v>
      </c>
      <c r="F132" s="69" t="s">
        <v>69</v>
      </c>
      <c r="G132" s="95">
        <v>198.10000000000002</v>
      </c>
      <c r="H132" s="71"/>
      <c r="I132" s="175"/>
      <c r="J132" s="165" t="e">
        <f>#REF!/$K$698</f>
        <v>#REF!</v>
      </c>
      <c r="K132" s="57"/>
      <c r="L132" s="132"/>
    </row>
    <row r="133" spans="2:12" s="58" customFormat="1" ht="24" customHeight="1" x14ac:dyDescent="0.25">
      <c r="B133" s="89" t="s">
        <v>367</v>
      </c>
      <c r="C133" s="90" t="s">
        <v>225</v>
      </c>
      <c r="D133" s="90"/>
      <c r="E133" s="91" t="s">
        <v>136</v>
      </c>
      <c r="F133" s="90"/>
      <c r="G133" s="100">
        <v>0</v>
      </c>
      <c r="H133" s="71"/>
      <c r="I133" s="175"/>
      <c r="J133" s="171"/>
      <c r="K133" s="57"/>
      <c r="L133" s="132"/>
    </row>
    <row r="134" spans="2:12" s="58" customFormat="1" ht="24" customHeight="1" x14ac:dyDescent="0.25">
      <c r="B134" s="68" t="s">
        <v>368</v>
      </c>
      <c r="C134" s="69" t="s">
        <v>255</v>
      </c>
      <c r="D134" s="69" t="s">
        <v>9</v>
      </c>
      <c r="E134" s="70" t="s">
        <v>1301</v>
      </c>
      <c r="F134" s="69" t="s">
        <v>10</v>
      </c>
      <c r="G134" s="95">
        <v>79</v>
      </c>
      <c r="H134" s="71"/>
      <c r="I134" s="175"/>
      <c r="J134" s="165" t="e">
        <f>#REF!/$K$698</f>
        <v>#REF!</v>
      </c>
      <c r="K134" s="57"/>
      <c r="L134" s="132"/>
    </row>
    <row r="135" spans="2:12" s="58" customFormat="1" ht="24" customHeight="1" x14ac:dyDescent="0.25">
      <c r="B135" s="68" t="s">
        <v>369</v>
      </c>
      <c r="C135" s="69" t="s">
        <v>257</v>
      </c>
      <c r="D135" s="69" t="s">
        <v>9</v>
      </c>
      <c r="E135" s="70" t="s">
        <v>1302</v>
      </c>
      <c r="F135" s="69" t="s">
        <v>10</v>
      </c>
      <c r="G135" s="95">
        <v>79</v>
      </c>
      <c r="H135" s="71"/>
      <c r="I135" s="175"/>
      <c r="J135" s="165" t="e">
        <f>#REF!/$K$698</f>
        <v>#REF!</v>
      </c>
      <c r="K135" s="57"/>
      <c r="L135" s="132"/>
    </row>
    <row r="136" spans="2:12" s="58" customFormat="1" ht="24" customHeight="1" x14ac:dyDescent="0.25">
      <c r="B136" s="89" t="s">
        <v>370</v>
      </c>
      <c r="C136" s="90" t="s">
        <v>225</v>
      </c>
      <c r="D136" s="90"/>
      <c r="E136" s="91" t="s">
        <v>156</v>
      </c>
      <c r="F136" s="90"/>
      <c r="G136" s="100">
        <v>0</v>
      </c>
      <c r="H136" s="71"/>
      <c r="I136" s="175"/>
      <c r="J136" s="171"/>
      <c r="K136" s="57"/>
      <c r="L136" s="132"/>
    </row>
    <row r="137" spans="2:12" s="58" customFormat="1" ht="24" customHeight="1" x14ac:dyDescent="0.25">
      <c r="B137" s="68" t="s">
        <v>371</v>
      </c>
      <c r="C137" s="69" t="s">
        <v>260</v>
      </c>
      <c r="D137" s="69" t="s">
        <v>4</v>
      </c>
      <c r="E137" s="70" t="s">
        <v>261</v>
      </c>
      <c r="F137" s="69" t="s">
        <v>6</v>
      </c>
      <c r="G137" s="95">
        <v>3</v>
      </c>
      <c r="H137" s="71"/>
      <c r="I137" s="175"/>
      <c r="J137" s="165" t="e">
        <f>#REF!/$K$698</f>
        <v>#REF!</v>
      </c>
      <c r="K137" s="57"/>
      <c r="L137" s="132"/>
    </row>
    <row r="138" spans="2:12" s="58" customFormat="1" ht="24" customHeight="1" x14ac:dyDescent="0.25">
      <c r="B138" s="81" t="s">
        <v>372</v>
      </c>
      <c r="C138" s="82" t="s">
        <v>225</v>
      </c>
      <c r="D138" s="82"/>
      <c r="E138" s="83" t="s">
        <v>263</v>
      </c>
      <c r="F138" s="82"/>
      <c r="G138" s="99">
        <v>0</v>
      </c>
      <c r="H138" s="71"/>
      <c r="I138" s="175"/>
      <c r="J138" s="170"/>
      <c r="K138" s="57"/>
      <c r="L138" s="132"/>
    </row>
    <row r="139" spans="2:12" s="58" customFormat="1" ht="24" customHeight="1" x14ac:dyDescent="0.25">
      <c r="B139" s="89" t="s">
        <v>373</v>
      </c>
      <c r="C139" s="90" t="s">
        <v>225</v>
      </c>
      <c r="D139" s="90"/>
      <c r="E139" s="91" t="s">
        <v>131</v>
      </c>
      <c r="F139" s="90"/>
      <c r="G139" s="100">
        <v>0</v>
      </c>
      <c r="H139" s="71"/>
      <c r="I139" s="175"/>
      <c r="J139" s="171"/>
      <c r="K139" s="57"/>
      <c r="L139" s="132"/>
    </row>
    <row r="140" spans="2:12" s="58" customFormat="1" ht="24" customHeight="1" x14ac:dyDescent="0.25">
      <c r="B140" s="68" t="s">
        <v>374</v>
      </c>
      <c r="C140" s="69" t="s">
        <v>266</v>
      </c>
      <c r="D140" s="69" t="s">
        <v>4</v>
      </c>
      <c r="E140" s="70" t="s">
        <v>267</v>
      </c>
      <c r="F140" s="69" t="s">
        <v>6</v>
      </c>
      <c r="G140" s="95">
        <v>2</v>
      </c>
      <c r="H140" s="71"/>
      <c r="I140" s="175"/>
      <c r="J140" s="165" t="e">
        <f>#REF!/$K$698</f>
        <v>#REF!</v>
      </c>
      <c r="K140" s="57"/>
      <c r="L140" s="132"/>
    </row>
    <row r="141" spans="2:12" s="58" customFormat="1" ht="24" customHeight="1" x14ac:dyDescent="0.25">
      <c r="B141" s="89" t="s">
        <v>375</v>
      </c>
      <c r="C141" s="90" t="s">
        <v>225</v>
      </c>
      <c r="D141" s="90"/>
      <c r="E141" s="91" t="s">
        <v>169</v>
      </c>
      <c r="F141" s="90"/>
      <c r="G141" s="100">
        <v>0</v>
      </c>
      <c r="H141" s="71"/>
      <c r="I141" s="175"/>
      <c r="J141" s="171"/>
      <c r="K141" s="57"/>
      <c r="L141" s="132"/>
    </row>
    <row r="142" spans="2:12" s="58" customFormat="1" ht="24" customHeight="1" x14ac:dyDescent="0.25">
      <c r="B142" s="68" t="s">
        <v>376</v>
      </c>
      <c r="C142" s="69" t="s">
        <v>270</v>
      </c>
      <c r="D142" s="69" t="s">
        <v>4</v>
      </c>
      <c r="E142" s="70" t="s">
        <v>271</v>
      </c>
      <c r="F142" s="69" t="s">
        <v>6</v>
      </c>
      <c r="G142" s="95">
        <v>2</v>
      </c>
      <c r="H142" s="71"/>
      <c r="I142" s="175"/>
      <c r="J142" s="165" t="e">
        <f>#REF!/$K$698</f>
        <v>#REF!</v>
      </c>
      <c r="K142" s="57"/>
      <c r="L142" s="132"/>
    </row>
    <row r="143" spans="2:12" s="58" customFormat="1" ht="24" customHeight="1" x14ac:dyDescent="0.25">
      <c r="B143" s="81" t="s">
        <v>377</v>
      </c>
      <c r="C143" s="82" t="s">
        <v>225</v>
      </c>
      <c r="D143" s="82"/>
      <c r="E143" s="83" t="s">
        <v>273</v>
      </c>
      <c r="F143" s="82"/>
      <c r="G143" s="99">
        <v>0</v>
      </c>
      <c r="H143" s="71"/>
      <c r="I143" s="175"/>
      <c r="J143" s="170"/>
      <c r="K143" s="57"/>
      <c r="L143" s="132"/>
    </row>
    <row r="144" spans="2:12" s="58" customFormat="1" ht="24" customHeight="1" x14ac:dyDescent="0.25">
      <c r="B144" s="89" t="s">
        <v>378</v>
      </c>
      <c r="C144" s="90" t="s">
        <v>225</v>
      </c>
      <c r="D144" s="90"/>
      <c r="E144" s="91" t="s">
        <v>131</v>
      </c>
      <c r="F144" s="90"/>
      <c r="G144" s="100">
        <v>0</v>
      </c>
      <c r="H144" s="71"/>
      <c r="I144" s="175"/>
      <c r="J144" s="171"/>
      <c r="K144" s="57"/>
      <c r="L144" s="132"/>
    </row>
    <row r="145" spans="2:12" s="58" customFormat="1" ht="24" customHeight="1" x14ac:dyDescent="0.25">
      <c r="B145" s="68" t="s">
        <v>379</v>
      </c>
      <c r="C145" s="69" t="s">
        <v>276</v>
      </c>
      <c r="D145" s="69" t="s">
        <v>9</v>
      </c>
      <c r="E145" s="70" t="s">
        <v>1303</v>
      </c>
      <c r="F145" s="69" t="s">
        <v>69</v>
      </c>
      <c r="G145" s="95">
        <v>122</v>
      </c>
      <c r="H145" s="71"/>
      <c r="I145" s="175"/>
      <c r="J145" s="165" t="e">
        <f>#REF!/$K$698</f>
        <v>#REF!</v>
      </c>
      <c r="K145" s="57"/>
      <c r="L145" s="132"/>
    </row>
    <row r="146" spans="2:12" s="58" customFormat="1" ht="24" customHeight="1" x14ac:dyDescent="0.25">
      <c r="B146" s="89" t="s">
        <v>380</v>
      </c>
      <c r="C146" s="90" t="s">
        <v>225</v>
      </c>
      <c r="D146" s="90"/>
      <c r="E146" s="91" t="s">
        <v>138</v>
      </c>
      <c r="F146" s="90"/>
      <c r="G146" s="100">
        <v>0</v>
      </c>
      <c r="H146" s="71"/>
      <c r="I146" s="175"/>
      <c r="J146" s="171"/>
      <c r="K146" s="57"/>
      <c r="L146" s="132"/>
    </row>
    <row r="147" spans="2:12" s="58" customFormat="1" ht="24" customHeight="1" x14ac:dyDescent="0.25">
      <c r="B147" s="68" t="s">
        <v>381</v>
      </c>
      <c r="C147" s="69" t="s">
        <v>279</v>
      </c>
      <c r="D147" s="69" t="s">
        <v>16</v>
      </c>
      <c r="E147" s="70" t="s">
        <v>280</v>
      </c>
      <c r="F147" s="69" t="s">
        <v>18</v>
      </c>
      <c r="G147" s="95">
        <v>308.80799999999999</v>
      </c>
      <c r="H147" s="71"/>
      <c r="I147" s="175"/>
      <c r="J147" s="165" t="e">
        <f>#REF!/$K$698</f>
        <v>#REF!</v>
      </c>
      <c r="K147" s="57"/>
      <c r="L147" s="132"/>
    </row>
    <row r="148" spans="2:12" s="58" customFormat="1" ht="24" customHeight="1" x14ac:dyDescent="0.25">
      <c r="B148" s="89" t="s">
        <v>382</v>
      </c>
      <c r="C148" s="90" t="s">
        <v>225</v>
      </c>
      <c r="D148" s="90"/>
      <c r="E148" s="91" t="s">
        <v>156</v>
      </c>
      <c r="F148" s="90"/>
      <c r="G148" s="100">
        <v>0</v>
      </c>
      <c r="H148" s="71"/>
      <c r="I148" s="175"/>
      <c r="J148" s="171"/>
      <c r="K148" s="57"/>
      <c r="L148" s="132"/>
    </row>
    <row r="149" spans="2:12" s="58" customFormat="1" ht="24" customHeight="1" x14ac:dyDescent="0.25">
      <c r="B149" s="68" t="s">
        <v>383</v>
      </c>
      <c r="C149" s="69" t="s">
        <v>283</v>
      </c>
      <c r="D149" s="69" t="s">
        <v>9</v>
      </c>
      <c r="E149" s="70" t="s">
        <v>1304</v>
      </c>
      <c r="F149" s="69" t="s">
        <v>10</v>
      </c>
      <c r="G149" s="95">
        <v>8</v>
      </c>
      <c r="H149" s="71"/>
      <c r="I149" s="175"/>
      <c r="J149" s="165" t="e">
        <f>#REF!/$K$698</f>
        <v>#REF!</v>
      </c>
      <c r="K149" s="57"/>
      <c r="L149" s="132"/>
    </row>
    <row r="150" spans="2:12" ht="24" customHeight="1" x14ac:dyDescent="0.25">
      <c r="B150" s="76" t="s">
        <v>73</v>
      </c>
      <c r="C150" s="77" t="s">
        <v>225</v>
      </c>
      <c r="D150" s="77"/>
      <c r="E150" s="78" t="s">
        <v>384</v>
      </c>
      <c r="F150" s="77"/>
      <c r="G150" s="97"/>
      <c r="H150" s="97"/>
      <c r="I150" s="178"/>
      <c r="J150" s="168"/>
      <c r="K150" s="42"/>
    </row>
    <row r="151" spans="2:12" s="88" customFormat="1" ht="24" customHeight="1" x14ac:dyDescent="0.25">
      <c r="B151" s="84" t="s">
        <v>385</v>
      </c>
      <c r="C151" s="85" t="s">
        <v>225</v>
      </c>
      <c r="D151" s="85"/>
      <c r="E151" s="86" t="s">
        <v>241</v>
      </c>
      <c r="F151" s="85"/>
      <c r="G151" s="98">
        <v>0</v>
      </c>
      <c r="H151" s="98"/>
      <c r="I151" s="179"/>
      <c r="J151" s="169"/>
      <c r="K151" s="87"/>
      <c r="L151" s="131"/>
    </row>
    <row r="152" spans="2:12" s="58" customFormat="1" ht="24" customHeight="1" x14ac:dyDescent="0.25">
      <c r="B152" s="81" t="s">
        <v>386</v>
      </c>
      <c r="C152" s="82" t="s">
        <v>225</v>
      </c>
      <c r="D152" s="82"/>
      <c r="E152" s="83" t="s">
        <v>243</v>
      </c>
      <c r="F152" s="82"/>
      <c r="G152" s="99">
        <v>0</v>
      </c>
      <c r="H152" s="71"/>
      <c r="I152" s="175"/>
      <c r="J152" s="170"/>
      <c r="K152" s="57"/>
      <c r="L152" s="132"/>
    </row>
    <row r="153" spans="2:12" s="58" customFormat="1" ht="24" customHeight="1" x14ac:dyDescent="0.25">
      <c r="B153" s="68" t="s">
        <v>387</v>
      </c>
      <c r="C153" s="69" t="s">
        <v>245</v>
      </c>
      <c r="D153" s="69" t="s">
        <v>4</v>
      </c>
      <c r="E153" s="70" t="s">
        <v>246</v>
      </c>
      <c r="F153" s="69" t="s">
        <v>6</v>
      </c>
      <c r="G153" s="95">
        <v>12</v>
      </c>
      <c r="H153" s="71"/>
      <c r="I153" s="175"/>
      <c r="J153" s="165" t="e">
        <f>#REF!/$K$698</f>
        <v>#REF!</v>
      </c>
      <c r="K153" s="57"/>
      <c r="L153" s="132"/>
    </row>
    <row r="154" spans="2:12" s="58" customFormat="1" ht="24" customHeight="1" x14ac:dyDescent="0.25">
      <c r="B154" s="81" t="s">
        <v>388</v>
      </c>
      <c r="C154" s="82" t="s">
        <v>225</v>
      </c>
      <c r="D154" s="82"/>
      <c r="E154" s="83" t="s">
        <v>248</v>
      </c>
      <c r="F154" s="82"/>
      <c r="G154" s="99">
        <v>0</v>
      </c>
      <c r="H154" s="71"/>
      <c r="I154" s="175"/>
      <c r="J154" s="170"/>
      <c r="K154" s="57"/>
      <c r="L154" s="132"/>
    </row>
    <row r="155" spans="2:12" s="58" customFormat="1" ht="24" customHeight="1" x14ac:dyDescent="0.25">
      <c r="B155" s="89" t="s">
        <v>389</v>
      </c>
      <c r="C155" s="90" t="s">
        <v>225</v>
      </c>
      <c r="D155" s="90"/>
      <c r="E155" s="91" t="s">
        <v>123</v>
      </c>
      <c r="F155" s="90"/>
      <c r="G155" s="100">
        <v>0</v>
      </c>
      <c r="H155" s="71"/>
      <c r="I155" s="175"/>
      <c r="J155" s="171"/>
      <c r="K155" s="57"/>
      <c r="L155" s="132"/>
    </row>
    <row r="156" spans="2:12" s="58" customFormat="1" ht="24" customHeight="1" x14ac:dyDescent="0.25">
      <c r="B156" s="68" t="s">
        <v>390</v>
      </c>
      <c r="C156" s="69" t="s">
        <v>251</v>
      </c>
      <c r="D156" s="69" t="s">
        <v>206</v>
      </c>
      <c r="E156" s="70" t="s">
        <v>252</v>
      </c>
      <c r="F156" s="69" t="s">
        <v>69</v>
      </c>
      <c r="G156" s="95">
        <v>120</v>
      </c>
      <c r="H156" s="71"/>
      <c r="I156" s="175"/>
      <c r="J156" s="165" t="e">
        <f>#REF!/$K$698</f>
        <v>#REF!</v>
      </c>
      <c r="K156" s="57"/>
      <c r="L156" s="132"/>
    </row>
    <row r="157" spans="2:12" s="58" customFormat="1" ht="24" customHeight="1" x14ac:dyDescent="0.25">
      <c r="B157" s="89" t="s">
        <v>391</v>
      </c>
      <c r="C157" s="90" t="s">
        <v>225</v>
      </c>
      <c r="D157" s="90"/>
      <c r="E157" s="91" t="s">
        <v>136</v>
      </c>
      <c r="F157" s="90"/>
      <c r="G157" s="100">
        <v>0</v>
      </c>
      <c r="H157" s="71"/>
      <c r="I157" s="175"/>
      <c r="J157" s="171"/>
      <c r="K157" s="57"/>
      <c r="L157" s="132"/>
    </row>
    <row r="158" spans="2:12" s="58" customFormat="1" ht="24" customHeight="1" x14ac:dyDescent="0.25">
      <c r="B158" s="68" t="s">
        <v>392</v>
      </c>
      <c r="C158" s="69" t="s">
        <v>255</v>
      </c>
      <c r="D158" s="69" t="s">
        <v>9</v>
      </c>
      <c r="E158" s="70" t="s">
        <v>1301</v>
      </c>
      <c r="F158" s="69" t="s">
        <v>10</v>
      </c>
      <c r="G158" s="95">
        <v>36</v>
      </c>
      <c r="H158" s="71"/>
      <c r="I158" s="175"/>
      <c r="J158" s="165" t="e">
        <f>#REF!/$K$698</f>
        <v>#REF!</v>
      </c>
      <c r="K158" s="57"/>
      <c r="L158" s="132"/>
    </row>
    <row r="159" spans="2:12" s="58" customFormat="1" ht="24" customHeight="1" x14ac:dyDescent="0.25">
      <c r="B159" s="68" t="s">
        <v>393</v>
      </c>
      <c r="C159" s="69" t="s">
        <v>257</v>
      </c>
      <c r="D159" s="69" t="s">
        <v>9</v>
      </c>
      <c r="E159" s="70" t="s">
        <v>1302</v>
      </c>
      <c r="F159" s="69" t="s">
        <v>10</v>
      </c>
      <c r="G159" s="95">
        <v>36</v>
      </c>
      <c r="H159" s="71"/>
      <c r="I159" s="175"/>
      <c r="J159" s="165" t="e">
        <f>#REF!/$K$698</f>
        <v>#REF!</v>
      </c>
      <c r="K159" s="57"/>
      <c r="L159" s="132"/>
    </row>
    <row r="160" spans="2:12" s="58" customFormat="1" ht="24" customHeight="1" x14ac:dyDescent="0.25">
      <c r="B160" s="89" t="s">
        <v>394</v>
      </c>
      <c r="C160" s="90" t="s">
        <v>225</v>
      </c>
      <c r="D160" s="90"/>
      <c r="E160" s="91" t="s">
        <v>156</v>
      </c>
      <c r="F160" s="90"/>
      <c r="G160" s="100">
        <v>0</v>
      </c>
      <c r="H160" s="71"/>
      <c r="I160" s="175"/>
      <c r="J160" s="171"/>
      <c r="K160" s="57"/>
      <c r="L160" s="132"/>
    </row>
    <row r="161" spans="2:12" s="58" customFormat="1" ht="24" customHeight="1" x14ac:dyDescent="0.25">
      <c r="B161" s="68" t="s">
        <v>395</v>
      </c>
      <c r="C161" s="69" t="s">
        <v>260</v>
      </c>
      <c r="D161" s="69" t="s">
        <v>4</v>
      </c>
      <c r="E161" s="70" t="s">
        <v>261</v>
      </c>
      <c r="F161" s="69" t="s">
        <v>6</v>
      </c>
      <c r="G161" s="95">
        <v>4</v>
      </c>
      <c r="H161" s="71"/>
      <c r="I161" s="175"/>
      <c r="J161" s="165" t="e">
        <f>#REF!/$K$698</f>
        <v>#REF!</v>
      </c>
      <c r="K161" s="57"/>
      <c r="L161" s="132"/>
    </row>
    <row r="162" spans="2:12" s="58" customFormat="1" ht="24" customHeight="1" x14ac:dyDescent="0.25">
      <c r="B162" s="81" t="s">
        <v>396</v>
      </c>
      <c r="C162" s="82" t="s">
        <v>225</v>
      </c>
      <c r="D162" s="82"/>
      <c r="E162" s="83" t="s">
        <v>263</v>
      </c>
      <c r="F162" s="82"/>
      <c r="G162" s="99">
        <v>0</v>
      </c>
      <c r="H162" s="71"/>
      <c r="I162" s="175"/>
      <c r="J162" s="170"/>
      <c r="K162" s="57"/>
      <c r="L162" s="132"/>
    </row>
    <row r="163" spans="2:12" s="58" customFormat="1" ht="24" customHeight="1" x14ac:dyDescent="0.25">
      <c r="B163" s="89" t="s">
        <v>397</v>
      </c>
      <c r="C163" s="90" t="s">
        <v>225</v>
      </c>
      <c r="D163" s="90"/>
      <c r="E163" s="91" t="s">
        <v>131</v>
      </c>
      <c r="F163" s="90"/>
      <c r="G163" s="100">
        <v>0</v>
      </c>
      <c r="H163" s="71"/>
      <c r="I163" s="175"/>
      <c r="J163" s="171"/>
      <c r="K163" s="57"/>
      <c r="L163" s="132"/>
    </row>
    <row r="164" spans="2:12" s="58" customFormat="1" ht="24" customHeight="1" x14ac:dyDescent="0.25">
      <c r="B164" s="68" t="s">
        <v>398</v>
      </c>
      <c r="C164" s="69" t="s">
        <v>266</v>
      </c>
      <c r="D164" s="69" t="s">
        <v>4</v>
      </c>
      <c r="E164" s="70" t="s">
        <v>267</v>
      </c>
      <c r="F164" s="69" t="s">
        <v>6</v>
      </c>
      <c r="G164" s="95">
        <v>3</v>
      </c>
      <c r="H164" s="71"/>
      <c r="I164" s="175"/>
      <c r="J164" s="165" t="e">
        <f>#REF!/$K$698</f>
        <v>#REF!</v>
      </c>
      <c r="K164" s="57"/>
      <c r="L164" s="132"/>
    </row>
    <row r="165" spans="2:12" s="58" customFormat="1" ht="24" customHeight="1" x14ac:dyDescent="0.25">
      <c r="B165" s="89" t="s">
        <v>399</v>
      </c>
      <c r="C165" s="90" t="s">
        <v>225</v>
      </c>
      <c r="D165" s="90"/>
      <c r="E165" s="91" t="s">
        <v>169</v>
      </c>
      <c r="F165" s="90"/>
      <c r="G165" s="100">
        <v>0</v>
      </c>
      <c r="H165" s="71"/>
      <c r="I165" s="175"/>
      <c r="J165" s="171"/>
      <c r="K165" s="57"/>
      <c r="L165" s="132"/>
    </row>
    <row r="166" spans="2:12" s="58" customFormat="1" ht="24" customHeight="1" x14ac:dyDescent="0.25">
      <c r="B166" s="68" t="s">
        <v>400</v>
      </c>
      <c r="C166" s="69" t="s">
        <v>270</v>
      </c>
      <c r="D166" s="69" t="s">
        <v>4</v>
      </c>
      <c r="E166" s="70" t="s">
        <v>271</v>
      </c>
      <c r="F166" s="69" t="s">
        <v>6</v>
      </c>
      <c r="G166" s="95">
        <v>3</v>
      </c>
      <c r="H166" s="71"/>
      <c r="I166" s="175"/>
      <c r="J166" s="165" t="e">
        <f>#REF!/$K$698</f>
        <v>#REF!</v>
      </c>
      <c r="K166" s="57"/>
      <c r="L166" s="132"/>
    </row>
    <row r="167" spans="2:12" s="58" customFormat="1" ht="24" customHeight="1" x14ac:dyDescent="0.25">
      <c r="B167" s="81" t="s">
        <v>401</v>
      </c>
      <c r="C167" s="82" t="s">
        <v>225</v>
      </c>
      <c r="D167" s="82"/>
      <c r="E167" s="83" t="s">
        <v>273</v>
      </c>
      <c r="F167" s="82"/>
      <c r="G167" s="99">
        <v>0</v>
      </c>
      <c r="H167" s="71"/>
      <c r="I167" s="175"/>
      <c r="J167" s="170"/>
      <c r="K167" s="57"/>
      <c r="L167" s="132"/>
    </row>
    <row r="168" spans="2:12" s="58" customFormat="1" ht="24" customHeight="1" x14ac:dyDescent="0.25">
      <c r="B168" s="89" t="s">
        <v>402</v>
      </c>
      <c r="C168" s="90" t="s">
        <v>225</v>
      </c>
      <c r="D168" s="90"/>
      <c r="E168" s="91" t="s">
        <v>131</v>
      </c>
      <c r="F168" s="90"/>
      <c r="G168" s="100">
        <v>0</v>
      </c>
      <c r="H168" s="71"/>
      <c r="I168" s="175"/>
      <c r="J168" s="171"/>
      <c r="K168" s="57"/>
      <c r="L168" s="132"/>
    </row>
    <row r="169" spans="2:12" s="58" customFormat="1" ht="24" customHeight="1" x14ac:dyDescent="0.25">
      <c r="B169" s="68" t="s">
        <v>403</v>
      </c>
      <c r="C169" s="69" t="s">
        <v>276</v>
      </c>
      <c r="D169" s="69" t="s">
        <v>9</v>
      </c>
      <c r="E169" s="70" t="s">
        <v>1303</v>
      </c>
      <c r="F169" s="69" t="s">
        <v>69</v>
      </c>
      <c r="G169" s="95">
        <v>56</v>
      </c>
      <c r="H169" s="71"/>
      <c r="I169" s="175"/>
      <c r="J169" s="165" t="e">
        <f>#REF!/$K$698</f>
        <v>#REF!</v>
      </c>
      <c r="K169" s="57"/>
      <c r="L169" s="132"/>
    </row>
    <row r="170" spans="2:12" s="58" customFormat="1" ht="24" customHeight="1" x14ac:dyDescent="0.25">
      <c r="B170" s="89" t="s">
        <v>404</v>
      </c>
      <c r="C170" s="90" t="s">
        <v>225</v>
      </c>
      <c r="D170" s="90"/>
      <c r="E170" s="91" t="s">
        <v>138</v>
      </c>
      <c r="F170" s="90"/>
      <c r="G170" s="100">
        <v>0</v>
      </c>
      <c r="H170" s="71"/>
      <c r="I170" s="175"/>
      <c r="J170" s="171"/>
      <c r="K170" s="57"/>
      <c r="L170" s="132"/>
    </row>
    <row r="171" spans="2:12" s="58" customFormat="1" ht="24" customHeight="1" x14ac:dyDescent="0.25">
      <c r="B171" s="68" t="s">
        <v>405</v>
      </c>
      <c r="C171" s="69" t="s">
        <v>279</v>
      </c>
      <c r="D171" s="69" t="s">
        <v>16</v>
      </c>
      <c r="E171" s="70" t="s">
        <v>280</v>
      </c>
      <c r="F171" s="69" t="s">
        <v>18</v>
      </c>
      <c r="G171" s="95">
        <v>55.44</v>
      </c>
      <c r="H171" s="71"/>
      <c r="I171" s="175"/>
      <c r="J171" s="165" t="e">
        <f>#REF!/$K$698</f>
        <v>#REF!</v>
      </c>
      <c r="K171" s="57"/>
      <c r="L171" s="132"/>
    </row>
    <row r="172" spans="2:12" s="58" customFormat="1" ht="24" customHeight="1" x14ac:dyDescent="0.25">
      <c r="B172" s="89" t="s">
        <v>406</v>
      </c>
      <c r="C172" s="90" t="s">
        <v>225</v>
      </c>
      <c r="D172" s="90"/>
      <c r="E172" s="91" t="s">
        <v>156</v>
      </c>
      <c r="F172" s="90"/>
      <c r="G172" s="100">
        <v>0</v>
      </c>
      <c r="H172" s="71"/>
      <c r="I172" s="175"/>
      <c r="J172" s="171"/>
      <c r="K172" s="57"/>
      <c r="L172" s="132"/>
    </row>
    <row r="173" spans="2:12" s="58" customFormat="1" ht="24" customHeight="1" x14ac:dyDescent="0.25">
      <c r="B173" s="68" t="s">
        <v>407</v>
      </c>
      <c r="C173" s="69" t="s">
        <v>283</v>
      </c>
      <c r="D173" s="69" t="s">
        <v>9</v>
      </c>
      <c r="E173" s="70" t="s">
        <v>1304</v>
      </c>
      <c r="F173" s="69" t="s">
        <v>10</v>
      </c>
      <c r="G173" s="95">
        <v>4</v>
      </c>
      <c r="H173" s="71"/>
      <c r="I173" s="175"/>
      <c r="J173" s="165" t="e">
        <f>#REF!/$K$698</f>
        <v>#REF!</v>
      </c>
      <c r="K173" s="57"/>
      <c r="L173" s="132"/>
    </row>
    <row r="174" spans="2:12" ht="24" customHeight="1" x14ac:dyDescent="0.25">
      <c r="B174" s="76" t="s">
        <v>76</v>
      </c>
      <c r="C174" s="77" t="s">
        <v>225</v>
      </c>
      <c r="D174" s="77"/>
      <c r="E174" s="78" t="s">
        <v>408</v>
      </c>
      <c r="F174" s="77"/>
      <c r="G174" s="97"/>
      <c r="H174" s="97"/>
      <c r="I174" s="178"/>
      <c r="J174" s="168"/>
      <c r="K174" s="42"/>
    </row>
    <row r="175" spans="2:12" s="88" customFormat="1" ht="24" customHeight="1" x14ac:dyDescent="0.25">
      <c r="B175" s="84" t="s">
        <v>409</v>
      </c>
      <c r="C175" s="85" t="s">
        <v>225</v>
      </c>
      <c r="D175" s="85"/>
      <c r="E175" s="86" t="s">
        <v>241</v>
      </c>
      <c r="F175" s="85"/>
      <c r="G175" s="98">
        <v>0</v>
      </c>
      <c r="H175" s="98"/>
      <c r="I175" s="179"/>
      <c r="J175" s="169"/>
      <c r="K175" s="87"/>
      <c r="L175" s="131"/>
    </row>
    <row r="176" spans="2:12" s="58" customFormat="1" ht="24" customHeight="1" x14ac:dyDescent="0.25">
      <c r="B176" s="81" t="s">
        <v>410</v>
      </c>
      <c r="C176" s="82" t="s">
        <v>225</v>
      </c>
      <c r="D176" s="82"/>
      <c r="E176" s="83" t="s">
        <v>243</v>
      </c>
      <c r="F176" s="82"/>
      <c r="G176" s="99">
        <v>0</v>
      </c>
      <c r="H176" s="71"/>
      <c r="I176" s="175"/>
      <c r="J176" s="170"/>
      <c r="K176" s="57"/>
      <c r="L176" s="132"/>
    </row>
    <row r="177" spans="2:12" s="58" customFormat="1" ht="24" customHeight="1" x14ac:dyDescent="0.25">
      <c r="B177" s="68" t="s">
        <v>411</v>
      </c>
      <c r="C177" s="69" t="s">
        <v>245</v>
      </c>
      <c r="D177" s="69" t="s">
        <v>4</v>
      </c>
      <c r="E177" s="70" t="s">
        <v>246</v>
      </c>
      <c r="F177" s="69" t="s">
        <v>6</v>
      </c>
      <c r="G177" s="95">
        <v>12</v>
      </c>
      <c r="H177" s="71"/>
      <c r="I177" s="175"/>
      <c r="J177" s="165" t="e">
        <f>#REF!/$K$698</f>
        <v>#REF!</v>
      </c>
      <c r="K177" s="57"/>
      <c r="L177" s="132"/>
    </row>
    <row r="178" spans="2:12" s="58" customFormat="1" ht="24" customHeight="1" x14ac:dyDescent="0.25">
      <c r="B178" s="81" t="s">
        <v>412</v>
      </c>
      <c r="C178" s="82" t="s">
        <v>225</v>
      </c>
      <c r="D178" s="82"/>
      <c r="E178" s="83" t="s">
        <v>248</v>
      </c>
      <c r="F178" s="82"/>
      <c r="G178" s="99">
        <v>0</v>
      </c>
      <c r="H178" s="71"/>
      <c r="I178" s="175"/>
      <c r="J178" s="170"/>
      <c r="K178" s="57"/>
      <c r="L178" s="132"/>
    </row>
    <row r="179" spans="2:12" s="58" customFormat="1" ht="24" customHeight="1" x14ac:dyDescent="0.25">
      <c r="B179" s="89" t="s">
        <v>413</v>
      </c>
      <c r="C179" s="90" t="s">
        <v>225</v>
      </c>
      <c r="D179" s="90"/>
      <c r="E179" s="91" t="s">
        <v>136</v>
      </c>
      <c r="F179" s="90"/>
      <c r="G179" s="100">
        <v>0</v>
      </c>
      <c r="H179" s="71"/>
      <c r="I179" s="175"/>
      <c r="J179" s="171"/>
      <c r="K179" s="57"/>
      <c r="L179" s="132"/>
    </row>
    <row r="180" spans="2:12" s="58" customFormat="1" ht="24" customHeight="1" x14ac:dyDescent="0.25">
      <c r="B180" s="68" t="s">
        <v>414</v>
      </c>
      <c r="C180" s="69" t="s">
        <v>255</v>
      </c>
      <c r="D180" s="69" t="s">
        <v>9</v>
      </c>
      <c r="E180" s="70" t="s">
        <v>1301</v>
      </c>
      <c r="F180" s="69" t="s">
        <v>10</v>
      </c>
      <c r="G180" s="95">
        <v>79</v>
      </c>
      <c r="H180" s="71"/>
      <c r="I180" s="175"/>
      <c r="J180" s="165" t="e">
        <f>#REF!/$K$698</f>
        <v>#REF!</v>
      </c>
      <c r="K180" s="57"/>
      <c r="L180" s="132"/>
    </row>
    <row r="181" spans="2:12" s="58" customFormat="1" ht="24" customHeight="1" x14ac:dyDescent="0.25">
      <c r="B181" s="68" t="s">
        <v>415</v>
      </c>
      <c r="C181" s="69" t="s">
        <v>257</v>
      </c>
      <c r="D181" s="69" t="s">
        <v>9</v>
      </c>
      <c r="E181" s="70" t="s">
        <v>1302</v>
      </c>
      <c r="F181" s="69" t="s">
        <v>10</v>
      </c>
      <c r="G181" s="95">
        <v>79</v>
      </c>
      <c r="H181" s="71"/>
      <c r="I181" s="175"/>
      <c r="J181" s="165" t="e">
        <f>#REF!/$K$698</f>
        <v>#REF!</v>
      </c>
      <c r="K181" s="57"/>
      <c r="L181" s="132"/>
    </row>
    <row r="182" spans="2:12" s="58" customFormat="1" ht="24" customHeight="1" x14ac:dyDescent="0.25">
      <c r="B182" s="89" t="s">
        <v>416</v>
      </c>
      <c r="C182" s="90" t="s">
        <v>225</v>
      </c>
      <c r="D182" s="90"/>
      <c r="E182" s="91" t="s">
        <v>156</v>
      </c>
      <c r="F182" s="90"/>
      <c r="G182" s="100">
        <v>0</v>
      </c>
      <c r="H182" s="71"/>
      <c r="I182" s="175"/>
      <c r="J182" s="171"/>
      <c r="K182" s="57"/>
      <c r="L182" s="132"/>
    </row>
    <row r="183" spans="2:12" s="58" customFormat="1" ht="24" customHeight="1" x14ac:dyDescent="0.25">
      <c r="B183" s="68" t="s">
        <v>417</v>
      </c>
      <c r="C183" s="69" t="s">
        <v>260</v>
      </c>
      <c r="D183" s="69" t="s">
        <v>4</v>
      </c>
      <c r="E183" s="70" t="s">
        <v>261</v>
      </c>
      <c r="F183" s="69" t="s">
        <v>6</v>
      </c>
      <c r="G183" s="95">
        <v>4</v>
      </c>
      <c r="H183" s="71"/>
      <c r="I183" s="175"/>
      <c r="J183" s="165" t="e">
        <f>#REF!/$K$698</f>
        <v>#REF!</v>
      </c>
      <c r="K183" s="57"/>
      <c r="L183" s="132"/>
    </row>
    <row r="184" spans="2:12" s="58" customFormat="1" ht="24" customHeight="1" x14ac:dyDescent="0.25">
      <c r="B184" s="81" t="s">
        <v>418</v>
      </c>
      <c r="C184" s="82" t="s">
        <v>225</v>
      </c>
      <c r="D184" s="82"/>
      <c r="E184" s="83" t="s">
        <v>263</v>
      </c>
      <c r="F184" s="82"/>
      <c r="G184" s="99">
        <v>0</v>
      </c>
      <c r="H184" s="71"/>
      <c r="I184" s="175"/>
      <c r="J184" s="170"/>
      <c r="K184" s="57"/>
      <c r="L184" s="132"/>
    </row>
    <row r="185" spans="2:12" s="58" customFormat="1" ht="24" customHeight="1" x14ac:dyDescent="0.25">
      <c r="B185" s="89" t="s">
        <v>419</v>
      </c>
      <c r="C185" s="90" t="s">
        <v>225</v>
      </c>
      <c r="D185" s="90"/>
      <c r="E185" s="91" t="s">
        <v>131</v>
      </c>
      <c r="F185" s="90"/>
      <c r="G185" s="100">
        <v>0</v>
      </c>
      <c r="H185" s="71"/>
      <c r="I185" s="175"/>
      <c r="J185" s="171"/>
      <c r="K185" s="57"/>
      <c r="L185" s="132"/>
    </row>
    <row r="186" spans="2:12" s="58" customFormat="1" ht="24" customHeight="1" x14ac:dyDescent="0.25">
      <c r="B186" s="68" t="s">
        <v>420</v>
      </c>
      <c r="C186" s="69" t="s">
        <v>266</v>
      </c>
      <c r="D186" s="69" t="s">
        <v>4</v>
      </c>
      <c r="E186" s="70" t="s">
        <v>267</v>
      </c>
      <c r="F186" s="69" t="s">
        <v>6</v>
      </c>
      <c r="G186" s="95">
        <v>3</v>
      </c>
      <c r="H186" s="71"/>
      <c r="I186" s="175"/>
      <c r="J186" s="165" t="e">
        <f>#REF!/$K$698</f>
        <v>#REF!</v>
      </c>
      <c r="K186" s="57"/>
      <c r="L186" s="132"/>
    </row>
    <row r="187" spans="2:12" s="58" customFormat="1" ht="24" customHeight="1" x14ac:dyDescent="0.25">
      <c r="B187" s="89" t="s">
        <v>421</v>
      </c>
      <c r="C187" s="90" t="s">
        <v>225</v>
      </c>
      <c r="D187" s="90"/>
      <c r="E187" s="91" t="s">
        <v>169</v>
      </c>
      <c r="F187" s="90"/>
      <c r="G187" s="100">
        <v>0</v>
      </c>
      <c r="H187" s="71"/>
      <c r="I187" s="175"/>
      <c r="J187" s="171"/>
      <c r="K187" s="57"/>
      <c r="L187" s="132"/>
    </row>
    <row r="188" spans="2:12" s="58" customFormat="1" ht="24" customHeight="1" x14ac:dyDescent="0.25">
      <c r="B188" s="68" t="s">
        <v>422</v>
      </c>
      <c r="C188" s="69" t="s">
        <v>270</v>
      </c>
      <c r="D188" s="69" t="s">
        <v>4</v>
      </c>
      <c r="E188" s="70" t="s">
        <v>271</v>
      </c>
      <c r="F188" s="69" t="s">
        <v>6</v>
      </c>
      <c r="G188" s="95">
        <v>3</v>
      </c>
      <c r="H188" s="71"/>
      <c r="I188" s="175"/>
      <c r="J188" s="165" t="e">
        <f>#REF!/$K$698</f>
        <v>#REF!</v>
      </c>
      <c r="K188" s="57"/>
      <c r="L188" s="132"/>
    </row>
    <row r="189" spans="2:12" s="58" customFormat="1" ht="24" customHeight="1" x14ac:dyDescent="0.25">
      <c r="B189" s="81" t="s">
        <v>423</v>
      </c>
      <c r="C189" s="82" t="s">
        <v>225</v>
      </c>
      <c r="D189" s="82"/>
      <c r="E189" s="83" t="s">
        <v>273</v>
      </c>
      <c r="F189" s="82"/>
      <c r="G189" s="99">
        <v>0</v>
      </c>
      <c r="H189" s="71"/>
      <c r="I189" s="175"/>
      <c r="J189" s="170"/>
      <c r="K189" s="57"/>
      <c r="L189" s="132"/>
    </row>
    <row r="190" spans="2:12" s="58" customFormat="1" ht="24" customHeight="1" x14ac:dyDescent="0.25">
      <c r="B190" s="89" t="s">
        <v>424</v>
      </c>
      <c r="C190" s="90" t="s">
        <v>225</v>
      </c>
      <c r="D190" s="90"/>
      <c r="E190" s="91" t="s">
        <v>131</v>
      </c>
      <c r="F190" s="90"/>
      <c r="G190" s="100">
        <v>0</v>
      </c>
      <c r="H190" s="71"/>
      <c r="I190" s="175"/>
      <c r="J190" s="171"/>
      <c r="K190" s="57"/>
      <c r="L190" s="132"/>
    </row>
    <row r="191" spans="2:12" s="58" customFormat="1" ht="24" customHeight="1" x14ac:dyDescent="0.25">
      <c r="B191" s="68" t="s">
        <v>425</v>
      </c>
      <c r="C191" s="69" t="s">
        <v>276</v>
      </c>
      <c r="D191" s="69" t="s">
        <v>9</v>
      </c>
      <c r="E191" s="70" t="s">
        <v>1303</v>
      </c>
      <c r="F191" s="69" t="s">
        <v>69</v>
      </c>
      <c r="G191" s="95">
        <v>60</v>
      </c>
      <c r="H191" s="71"/>
      <c r="I191" s="175"/>
      <c r="J191" s="165" t="e">
        <f>#REF!/$K$698</f>
        <v>#REF!</v>
      </c>
      <c r="K191" s="57"/>
      <c r="L191" s="132"/>
    </row>
    <row r="192" spans="2:12" s="58" customFormat="1" ht="24" customHeight="1" x14ac:dyDescent="0.25">
      <c r="B192" s="89" t="s">
        <v>426</v>
      </c>
      <c r="C192" s="90" t="s">
        <v>225</v>
      </c>
      <c r="D192" s="90"/>
      <c r="E192" s="91" t="s">
        <v>138</v>
      </c>
      <c r="F192" s="90"/>
      <c r="G192" s="100">
        <v>0</v>
      </c>
      <c r="H192" s="71"/>
      <c r="I192" s="175"/>
      <c r="J192" s="171"/>
      <c r="K192" s="57"/>
      <c r="L192" s="132"/>
    </row>
    <row r="193" spans="2:12" s="58" customFormat="1" ht="24" customHeight="1" x14ac:dyDescent="0.25">
      <c r="B193" s="68" t="s">
        <v>427</v>
      </c>
      <c r="C193" s="69" t="s">
        <v>279</v>
      </c>
      <c r="D193" s="69" t="s">
        <v>16</v>
      </c>
      <c r="E193" s="70" t="s">
        <v>280</v>
      </c>
      <c r="F193" s="69" t="s">
        <v>18</v>
      </c>
      <c r="G193" s="95">
        <v>52.091999999999999</v>
      </c>
      <c r="H193" s="71"/>
      <c r="I193" s="175"/>
      <c r="J193" s="165" t="e">
        <f>#REF!/$K$698</f>
        <v>#REF!</v>
      </c>
      <c r="K193" s="57"/>
      <c r="L193" s="132"/>
    </row>
    <row r="194" spans="2:12" s="58" customFormat="1" ht="24" customHeight="1" x14ac:dyDescent="0.25">
      <c r="B194" s="89" t="s">
        <v>428</v>
      </c>
      <c r="C194" s="90" t="s">
        <v>225</v>
      </c>
      <c r="D194" s="90"/>
      <c r="E194" s="91" t="s">
        <v>156</v>
      </c>
      <c r="F194" s="90"/>
      <c r="G194" s="100">
        <v>0</v>
      </c>
      <c r="H194" s="71"/>
      <c r="I194" s="175"/>
      <c r="J194" s="171"/>
      <c r="K194" s="57"/>
      <c r="L194" s="132"/>
    </row>
    <row r="195" spans="2:12" s="58" customFormat="1" ht="24" customHeight="1" x14ac:dyDescent="0.25">
      <c r="B195" s="68" t="s">
        <v>429</v>
      </c>
      <c r="C195" s="69" t="s">
        <v>283</v>
      </c>
      <c r="D195" s="69" t="s">
        <v>9</v>
      </c>
      <c r="E195" s="70" t="s">
        <v>1304</v>
      </c>
      <c r="F195" s="69" t="s">
        <v>10</v>
      </c>
      <c r="G195" s="95">
        <v>4</v>
      </c>
      <c r="H195" s="71"/>
      <c r="I195" s="175"/>
      <c r="J195" s="165" t="e">
        <f>#REF!/$K$698</f>
        <v>#REF!</v>
      </c>
      <c r="K195" s="57"/>
      <c r="L195" s="132"/>
    </row>
    <row r="196" spans="2:12" ht="24" customHeight="1" x14ac:dyDescent="0.25">
      <c r="B196" s="76" t="s">
        <v>77</v>
      </c>
      <c r="C196" s="77" t="s">
        <v>225</v>
      </c>
      <c r="D196" s="77"/>
      <c r="E196" s="78" t="s">
        <v>430</v>
      </c>
      <c r="F196" s="77"/>
      <c r="G196" s="97"/>
      <c r="H196" s="97"/>
      <c r="I196" s="178"/>
      <c r="J196" s="168"/>
      <c r="K196" s="42"/>
    </row>
    <row r="197" spans="2:12" s="88" customFormat="1" ht="24" customHeight="1" x14ac:dyDescent="0.25">
      <c r="B197" s="84" t="s">
        <v>431</v>
      </c>
      <c r="C197" s="85" t="s">
        <v>225</v>
      </c>
      <c r="D197" s="85"/>
      <c r="E197" s="86" t="s">
        <v>241</v>
      </c>
      <c r="F197" s="85"/>
      <c r="G197" s="98">
        <v>0</v>
      </c>
      <c r="H197" s="98"/>
      <c r="I197" s="179"/>
      <c r="J197" s="169"/>
      <c r="K197" s="87"/>
      <c r="L197" s="131"/>
    </row>
    <row r="198" spans="2:12" s="58" customFormat="1" ht="24" customHeight="1" x14ac:dyDescent="0.25">
      <c r="B198" s="81" t="s">
        <v>432</v>
      </c>
      <c r="C198" s="82" t="s">
        <v>225</v>
      </c>
      <c r="D198" s="82"/>
      <c r="E198" s="83" t="s">
        <v>243</v>
      </c>
      <c r="F198" s="82"/>
      <c r="G198" s="99">
        <v>0</v>
      </c>
      <c r="H198" s="71"/>
      <c r="I198" s="175"/>
      <c r="J198" s="170"/>
      <c r="K198" s="57"/>
      <c r="L198" s="132"/>
    </row>
    <row r="199" spans="2:12" s="58" customFormat="1" ht="24" customHeight="1" x14ac:dyDescent="0.25">
      <c r="B199" s="68" t="s">
        <v>433</v>
      </c>
      <c r="C199" s="69" t="s">
        <v>245</v>
      </c>
      <c r="D199" s="69" t="s">
        <v>4</v>
      </c>
      <c r="E199" s="70" t="s">
        <v>246</v>
      </c>
      <c r="F199" s="69" t="s">
        <v>6</v>
      </c>
      <c r="G199" s="95">
        <v>12</v>
      </c>
      <c r="H199" s="71"/>
      <c r="I199" s="175"/>
      <c r="J199" s="165" t="e">
        <f>#REF!/$K$698</f>
        <v>#REF!</v>
      </c>
      <c r="K199" s="57"/>
      <c r="L199" s="132"/>
    </row>
    <row r="200" spans="2:12" s="58" customFormat="1" ht="24" customHeight="1" x14ac:dyDescent="0.25">
      <c r="B200" s="81" t="s">
        <v>434</v>
      </c>
      <c r="C200" s="82" t="s">
        <v>225</v>
      </c>
      <c r="D200" s="82"/>
      <c r="E200" s="83" t="s">
        <v>248</v>
      </c>
      <c r="F200" s="82"/>
      <c r="G200" s="99">
        <v>0</v>
      </c>
      <c r="H200" s="71"/>
      <c r="I200" s="175"/>
      <c r="J200" s="170"/>
      <c r="K200" s="57"/>
      <c r="L200" s="132"/>
    </row>
    <row r="201" spans="2:12" s="58" customFormat="1" ht="24" customHeight="1" x14ac:dyDescent="0.25">
      <c r="B201" s="89" t="s">
        <v>435</v>
      </c>
      <c r="C201" s="90" t="s">
        <v>225</v>
      </c>
      <c r="D201" s="90"/>
      <c r="E201" s="91" t="s">
        <v>123</v>
      </c>
      <c r="F201" s="90"/>
      <c r="G201" s="100">
        <v>0</v>
      </c>
      <c r="H201" s="71"/>
      <c r="I201" s="175"/>
      <c r="J201" s="171"/>
      <c r="K201" s="57"/>
      <c r="L201" s="132"/>
    </row>
    <row r="202" spans="2:12" s="58" customFormat="1" ht="24" customHeight="1" x14ac:dyDescent="0.25">
      <c r="B202" s="68" t="s">
        <v>436</v>
      </c>
      <c r="C202" s="69" t="s">
        <v>251</v>
      </c>
      <c r="D202" s="69" t="s">
        <v>206</v>
      </c>
      <c r="E202" s="70" t="s">
        <v>252</v>
      </c>
      <c r="F202" s="69" t="s">
        <v>69</v>
      </c>
      <c r="G202" s="95">
        <v>972.80000000000007</v>
      </c>
      <c r="H202" s="71"/>
      <c r="I202" s="175"/>
      <c r="J202" s="165" t="e">
        <f>#REF!/$K$698</f>
        <v>#REF!</v>
      </c>
      <c r="K202" s="57"/>
      <c r="L202" s="132"/>
    </row>
    <row r="203" spans="2:12" s="58" customFormat="1" ht="24" customHeight="1" x14ac:dyDescent="0.25">
      <c r="B203" s="89" t="s">
        <v>437</v>
      </c>
      <c r="C203" s="90" t="s">
        <v>225</v>
      </c>
      <c r="D203" s="90"/>
      <c r="E203" s="91" t="s">
        <v>136</v>
      </c>
      <c r="F203" s="90"/>
      <c r="G203" s="100">
        <v>0</v>
      </c>
      <c r="H203" s="71"/>
      <c r="I203" s="175"/>
      <c r="J203" s="171"/>
      <c r="K203" s="57"/>
      <c r="L203" s="132"/>
    </row>
    <row r="204" spans="2:12" s="58" customFormat="1" ht="24" customHeight="1" x14ac:dyDescent="0.25">
      <c r="B204" s="68" t="s">
        <v>438</v>
      </c>
      <c r="C204" s="69" t="s">
        <v>255</v>
      </c>
      <c r="D204" s="69" t="s">
        <v>9</v>
      </c>
      <c r="E204" s="70" t="s">
        <v>1301</v>
      </c>
      <c r="F204" s="69" t="s">
        <v>10</v>
      </c>
      <c r="G204" s="95">
        <v>72</v>
      </c>
      <c r="H204" s="71"/>
      <c r="I204" s="175"/>
      <c r="J204" s="165" t="e">
        <f>#REF!/$K$698</f>
        <v>#REF!</v>
      </c>
      <c r="K204" s="57"/>
      <c r="L204" s="132"/>
    </row>
    <row r="205" spans="2:12" s="58" customFormat="1" ht="24" customHeight="1" x14ac:dyDescent="0.25">
      <c r="B205" s="68" t="s">
        <v>439</v>
      </c>
      <c r="C205" s="69" t="s">
        <v>257</v>
      </c>
      <c r="D205" s="69" t="s">
        <v>9</v>
      </c>
      <c r="E205" s="70" t="s">
        <v>1302</v>
      </c>
      <c r="F205" s="69" t="s">
        <v>10</v>
      </c>
      <c r="G205" s="95">
        <v>72</v>
      </c>
      <c r="H205" s="71"/>
      <c r="I205" s="175"/>
      <c r="J205" s="165" t="e">
        <f>#REF!/$K$698</f>
        <v>#REF!</v>
      </c>
      <c r="K205" s="57"/>
      <c r="L205" s="132"/>
    </row>
    <row r="206" spans="2:12" s="58" customFormat="1" ht="24" customHeight="1" x14ac:dyDescent="0.25">
      <c r="B206" s="89" t="s">
        <v>440</v>
      </c>
      <c r="C206" s="90" t="s">
        <v>225</v>
      </c>
      <c r="D206" s="90"/>
      <c r="E206" s="91" t="s">
        <v>156</v>
      </c>
      <c r="F206" s="90"/>
      <c r="G206" s="100">
        <v>0</v>
      </c>
      <c r="H206" s="71"/>
      <c r="I206" s="175"/>
      <c r="J206" s="171"/>
      <c r="K206" s="57"/>
      <c r="L206" s="132"/>
    </row>
    <row r="207" spans="2:12" s="58" customFormat="1" ht="24" customHeight="1" x14ac:dyDescent="0.25">
      <c r="B207" s="68" t="s">
        <v>441</v>
      </c>
      <c r="C207" s="69" t="s">
        <v>260</v>
      </c>
      <c r="D207" s="69" t="s">
        <v>4</v>
      </c>
      <c r="E207" s="70" t="s">
        <v>261</v>
      </c>
      <c r="F207" s="69" t="s">
        <v>6</v>
      </c>
      <c r="G207" s="95">
        <v>8</v>
      </c>
      <c r="H207" s="71"/>
      <c r="I207" s="175"/>
      <c r="J207" s="165" t="e">
        <f>#REF!/$K$698</f>
        <v>#REF!</v>
      </c>
      <c r="K207" s="57"/>
      <c r="L207" s="132"/>
    </row>
    <row r="208" spans="2:12" s="58" customFormat="1" ht="24" customHeight="1" x14ac:dyDescent="0.25">
      <c r="B208" s="81" t="s">
        <v>442</v>
      </c>
      <c r="C208" s="82" t="s">
        <v>225</v>
      </c>
      <c r="D208" s="82"/>
      <c r="E208" s="83" t="s">
        <v>263</v>
      </c>
      <c r="F208" s="82"/>
      <c r="G208" s="99">
        <v>0</v>
      </c>
      <c r="H208" s="71"/>
      <c r="I208" s="175"/>
      <c r="J208" s="170"/>
      <c r="K208" s="57"/>
      <c r="L208" s="132"/>
    </row>
    <row r="209" spans="2:12" s="58" customFormat="1" ht="24" customHeight="1" x14ac:dyDescent="0.25">
      <c r="B209" s="89" t="s">
        <v>443</v>
      </c>
      <c r="C209" s="90" t="s">
        <v>225</v>
      </c>
      <c r="D209" s="90"/>
      <c r="E209" s="91" t="s">
        <v>131</v>
      </c>
      <c r="F209" s="90"/>
      <c r="G209" s="100">
        <v>0</v>
      </c>
      <c r="H209" s="71"/>
      <c r="I209" s="175"/>
      <c r="J209" s="171"/>
      <c r="K209" s="57"/>
      <c r="L209" s="132"/>
    </row>
    <row r="210" spans="2:12" s="58" customFormat="1" ht="24" customHeight="1" x14ac:dyDescent="0.25">
      <c r="B210" s="68" t="s">
        <v>444</v>
      </c>
      <c r="C210" s="69" t="s">
        <v>266</v>
      </c>
      <c r="D210" s="69" t="s">
        <v>4</v>
      </c>
      <c r="E210" s="70" t="s">
        <v>267</v>
      </c>
      <c r="F210" s="69" t="s">
        <v>6</v>
      </c>
      <c r="G210" s="95">
        <v>10</v>
      </c>
      <c r="H210" s="71"/>
      <c r="I210" s="175"/>
      <c r="J210" s="165" t="e">
        <f>#REF!/$K$698</f>
        <v>#REF!</v>
      </c>
      <c r="K210" s="57"/>
      <c r="L210" s="132"/>
    </row>
    <row r="211" spans="2:12" s="58" customFormat="1" ht="24" customHeight="1" x14ac:dyDescent="0.25">
      <c r="B211" s="89" t="s">
        <v>445</v>
      </c>
      <c r="C211" s="90" t="s">
        <v>225</v>
      </c>
      <c r="D211" s="90"/>
      <c r="E211" s="91" t="s">
        <v>169</v>
      </c>
      <c r="F211" s="90"/>
      <c r="G211" s="100">
        <v>0</v>
      </c>
      <c r="H211" s="71"/>
      <c r="I211" s="175"/>
      <c r="J211" s="171"/>
      <c r="K211" s="57"/>
      <c r="L211" s="132"/>
    </row>
    <row r="212" spans="2:12" s="58" customFormat="1" ht="24" customHeight="1" x14ac:dyDescent="0.25">
      <c r="B212" s="68" t="s">
        <v>446</v>
      </c>
      <c r="C212" s="69" t="s">
        <v>270</v>
      </c>
      <c r="D212" s="69" t="s">
        <v>4</v>
      </c>
      <c r="E212" s="70" t="s">
        <v>271</v>
      </c>
      <c r="F212" s="69" t="s">
        <v>6</v>
      </c>
      <c r="G212" s="95">
        <v>10</v>
      </c>
      <c r="H212" s="71"/>
      <c r="I212" s="175"/>
      <c r="J212" s="165" t="e">
        <f>#REF!/$K$698</f>
        <v>#REF!</v>
      </c>
      <c r="K212" s="57"/>
      <c r="L212" s="132"/>
    </row>
    <row r="213" spans="2:12" s="58" customFormat="1" ht="24" customHeight="1" x14ac:dyDescent="0.25">
      <c r="B213" s="81" t="s">
        <v>447</v>
      </c>
      <c r="C213" s="82" t="s">
        <v>225</v>
      </c>
      <c r="D213" s="82"/>
      <c r="E213" s="83" t="s">
        <v>273</v>
      </c>
      <c r="F213" s="82"/>
      <c r="G213" s="99">
        <v>0</v>
      </c>
      <c r="H213" s="71"/>
      <c r="I213" s="175"/>
      <c r="J213" s="170"/>
      <c r="K213" s="57"/>
      <c r="L213" s="132"/>
    </row>
    <row r="214" spans="2:12" s="58" customFormat="1" ht="24" customHeight="1" x14ac:dyDescent="0.25">
      <c r="B214" s="89" t="s">
        <v>448</v>
      </c>
      <c r="C214" s="90" t="s">
        <v>225</v>
      </c>
      <c r="D214" s="90"/>
      <c r="E214" s="91" t="s">
        <v>131</v>
      </c>
      <c r="F214" s="90"/>
      <c r="G214" s="100">
        <v>0</v>
      </c>
      <c r="H214" s="71"/>
      <c r="I214" s="175"/>
      <c r="J214" s="171"/>
      <c r="K214" s="57"/>
      <c r="L214" s="132"/>
    </row>
    <row r="215" spans="2:12" s="58" customFormat="1" ht="24" customHeight="1" x14ac:dyDescent="0.25">
      <c r="B215" s="68" t="s">
        <v>449</v>
      </c>
      <c r="C215" s="69" t="s">
        <v>276</v>
      </c>
      <c r="D215" s="69" t="s">
        <v>9</v>
      </c>
      <c r="E215" s="70" t="s">
        <v>1303</v>
      </c>
      <c r="F215" s="69" t="s">
        <v>69</v>
      </c>
      <c r="G215" s="95">
        <v>972.80000000000007</v>
      </c>
      <c r="H215" s="71"/>
      <c r="I215" s="175"/>
      <c r="J215" s="165" t="e">
        <f>#REF!/$K$698</f>
        <v>#REF!</v>
      </c>
      <c r="K215" s="57"/>
      <c r="L215" s="132"/>
    </row>
    <row r="216" spans="2:12" s="58" customFormat="1" ht="24" customHeight="1" x14ac:dyDescent="0.25">
      <c r="B216" s="89" t="s">
        <v>450</v>
      </c>
      <c r="C216" s="90" t="s">
        <v>225</v>
      </c>
      <c r="D216" s="90"/>
      <c r="E216" s="91" t="s">
        <v>138</v>
      </c>
      <c r="F216" s="90"/>
      <c r="G216" s="100">
        <v>0</v>
      </c>
      <c r="H216" s="71"/>
      <c r="I216" s="175"/>
      <c r="J216" s="171"/>
      <c r="K216" s="57"/>
      <c r="L216" s="132"/>
    </row>
    <row r="217" spans="2:12" s="58" customFormat="1" ht="24" customHeight="1" x14ac:dyDescent="0.25">
      <c r="B217" s="68" t="s">
        <v>451</v>
      </c>
      <c r="C217" s="69" t="s">
        <v>279</v>
      </c>
      <c r="D217" s="69" t="s">
        <v>16</v>
      </c>
      <c r="E217" s="70" t="s">
        <v>280</v>
      </c>
      <c r="F217" s="69" t="s">
        <v>18</v>
      </c>
      <c r="G217" s="95">
        <v>349.13600000000002</v>
      </c>
      <c r="H217" s="71"/>
      <c r="I217" s="175"/>
      <c r="J217" s="165" t="e">
        <f>#REF!/$K$698</f>
        <v>#REF!</v>
      </c>
      <c r="K217" s="57"/>
      <c r="L217" s="132"/>
    </row>
    <row r="218" spans="2:12" s="58" customFormat="1" ht="24" customHeight="1" x14ac:dyDescent="0.25">
      <c r="B218" s="89" t="s">
        <v>452</v>
      </c>
      <c r="C218" s="90" t="s">
        <v>225</v>
      </c>
      <c r="D218" s="90"/>
      <c r="E218" s="91" t="s">
        <v>156</v>
      </c>
      <c r="F218" s="90"/>
      <c r="G218" s="100">
        <v>0</v>
      </c>
      <c r="H218" s="71"/>
      <c r="I218" s="175"/>
      <c r="J218" s="171"/>
      <c r="K218" s="57"/>
      <c r="L218" s="132"/>
    </row>
    <row r="219" spans="2:12" s="58" customFormat="1" ht="24" customHeight="1" x14ac:dyDescent="0.25">
      <c r="B219" s="68" t="s">
        <v>453</v>
      </c>
      <c r="C219" s="69" t="s">
        <v>283</v>
      </c>
      <c r="D219" s="69" t="s">
        <v>9</v>
      </c>
      <c r="E219" s="70" t="s">
        <v>1304</v>
      </c>
      <c r="F219" s="69" t="s">
        <v>10</v>
      </c>
      <c r="G219" s="95">
        <v>8</v>
      </c>
      <c r="H219" s="71"/>
      <c r="I219" s="175"/>
      <c r="J219" s="165" t="e">
        <f>#REF!/$K$698</f>
        <v>#REF!</v>
      </c>
      <c r="K219" s="57"/>
      <c r="L219" s="132"/>
    </row>
    <row r="220" spans="2:12" ht="24" customHeight="1" x14ac:dyDescent="0.25">
      <c r="B220" s="76" t="s">
        <v>454</v>
      </c>
      <c r="C220" s="77" t="s">
        <v>225</v>
      </c>
      <c r="D220" s="77"/>
      <c r="E220" s="78" t="s">
        <v>455</v>
      </c>
      <c r="F220" s="77"/>
      <c r="G220" s="97"/>
      <c r="H220" s="97"/>
      <c r="I220" s="178"/>
      <c r="J220" s="168"/>
      <c r="K220" s="42"/>
    </row>
    <row r="221" spans="2:12" s="88" customFormat="1" ht="24" customHeight="1" x14ac:dyDescent="0.25">
      <c r="B221" s="84" t="s">
        <v>456</v>
      </c>
      <c r="C221" s="85" t="s">
        <v>225</v>
      </c>
      <c r="D221" s="85"/>
      <c r="E221" s="86" t="s">
        <v>241</v>
      </c>
      <c r="F221" s="85"/>
      <c r="G221" s="98">
        <v>0</v>
      </c>
      <c r="H221" s="98"/>
      <c r="I221" s="179"/>
      <c r="J221" s="169"/>
      <c r="K221" s="87"/>
      <c r="L221" s="131"/>
    </row>
    <row r="222" spans="2:12" s="58" customFormat="1" ht="24" customHeight="1" x14ac:dyDescent="0.25">
      <c r="B222" s="81" t="s">
        <v>457</v>
      </c>
      <c r="C222" s="82" t="s">
        <v>225</v>
      </c>
      <c r="D222" s="82"/>
      <c r="E222" s="83" t="s">
        <v>243</v>
      </c>
      <c r="F222" s="82"/>
      <c r="G222" s="99">
        <v>0</v>
      </c>
      <c r="H222" s="71"/>
      <c r="I222" s="175"/>
      <c r="J222" s="170"/>
      <c r="K222" s="57"/>
      <c r="L222" s="132"/>
    </row>
    <row r="223" spans="2:12" s="58" customFormat="1" ht="24" customHeight="1" x14ac:dyDescent="0.25">
      <c r="B223" s="68" t="s">
        <v>458</v>
      </c>
      <c r="C223" s="69" t="s">
        <v>245</v>
      </c>
      <c r="D223" s="69" t="s">
        <v>4</v>
      </c>
      <c r="E223" s="70" t="s">
        <v>246</v>
      </c>
      <c r="F223" s="69" t="s">
        <v>6</v>
      </c>
      <c r="G223" s="95">
        <v>8</v>
      </c>
      <c r="H223" s="71"/>
      <c r="I223" s="175"/>
      <c r="J223" s="165" t="e">
        <f>#REF!/$K$698</f>
        <v>#REF!</v>
      </c>
      <c r="K223" s="57"/>
      <c r="L223" s="132"/>
    </row>
    <row r="224" spans="2:12" s="58" customFormat="1" ht="24" customHeight="1" x14ac:dyDescent="0.25">
      <c r="B224" s="81" t="s">
        <v>459</v>
      </c>
      <c r="C224" s="82" t="s">
        <v>225</v>
      </c>
      <c r="D224" s="82"/>
      <c r="E224" s="83" t="s">
        <v>248</v>
      </c>
      <c r="F224" s="82"/>
      <c r="G224" s="99">
        <v>0</v>
      </c>
      <c r="H224" s="71"/>
      <c r="I224" s="175"/>
      <c r="J224" s="170"/>
      <c r="K224" s="57"/>
      <c r="L224" s="132"/>
    </row>
    <row r="225" spans="2:12" s="58" customFormat="1" ht="24" customHeight="1" x14ac:dyDescent="0.25">
      <c r="B225" s="89" t="s">
        <v>460</v>
      </c>
      <c r="C225" s="90" t="s">
        <v>225</v>
      </c>
      <c r="D225" s="90"/>
      <c r="E225" s="91" t="s">
        <v>123</v>
      </c>
      <c r="F225" s="90"/>
      <c r="G225" s="100">
        <v>0</v>
      </c>
      <c r="H225" s="71"/>
      <c r="I225" s="175"/>
      <c r="J225" s="171"/>
      <c r="K225" s="57"/>
      <c r="L225" s="132"/>
    </row>
    <row r="226" spans="2:12" s="58" customFormat="1" ht="24" customHeight="1" x14ac:dyDescent="0.25">
      <c r="B226" s="68" t="s">
        <v>461</v>
      </c>
      <c r="C226" s="69" t="s">
        <v>251</v>
      </c>
      <c r="D226" s="69" t="s">
        <v>206</v>
      </c>
      <c r="E226" s="70" t="s">
        <v>252</v>
      </c>
      <c r="F226" s="69" t="s">
        <v>69</v>
      </c>
      <c r="G226" s="95">
        <v>198.04400000000001</v>
      </c>
      <c r="H226" s="71"/>
      <c r="I226" s="175"/>
      <c r="J226" s="165" t="e">
        <f>#REF!/$K$698</f>
        <v>#REF!</v>
      </c>
      <c r="K226" s="57"/>
      <c r="L226" s="132"/>
    </row>
    <row r="227" spans="2:12" s="58" customFormat="1" ht="24" customHeight="1" x14ac:dyDescent="0.25">
      <c r="B227" s="89" t="s">
        <v>462</v>
      </c>
      <c r="C227" s="90" t="s">
        <v>225</v>
      </c>
      <c r="D227" s="90"/>
      <c r="E227" s="91" t="s">
        <v>136</v>
      </c>
      <c r="F227" s="90"/>
      <c r="G227" s="100">
        <v>0</v>
      </c>
      <c r="H227" s="71"/>
      <c r="I227" s="175"/>
      <c r="J227" s="171"/>
      <c r="K227" s="57"/>
      <c r="L227" s="132"/>
    </row>
    <row r="228" spans="2:12" s="58" customFormat="1" ht="24" customHeight="1" x14ac:dyDescent="0.25">
      <c r="B228" s="68" t="s">
        <v>463</v>
      </c>
      <c r="C228" s="69" t="s">
        <v>255</v>
      </c>
      <c r="D228" s="69" t="s">
        <v>9</v>
      </c>
      <c r="E228" s="70" t="s">
        <v>1301</v>
      </c>
      <c r="F228" s="69" t="s">
        <v>10</v>
      </c>
      <c r="G228" s="95">
        <v>79</v>
      </c>
      <c r="H228" s="71"/>
      <c r="I228" s="175"/>
      <c r="J228" s="165" t="e">
        <f>#REF!/$K$698</f>
        <v>#REF!</v>
      </c>
      <c r="K228" s="57"/>
      <c r="L228" s="132"/>
    </row>
    <row r="229" spans="2:12" s="58" customFormat="1" ht="24" customHeight="1" x14ac:dyDescent="0.25">
      <c r="B229" s="68" t="s">
        <v>464</v>
      </c>
      <c r="C229" s="69" t="s">
        <v>257</v>
      </c>
      <c r="D229" s="69" t="s">
        <v>9</v>
      </c>
      <c r="E229" s="70" t="s">
        <v>1302</v>
      </c>
      <c r="F229" s="69" t="s">
        <v>10</v>
      </c>
      <c r="G229" s="95">
        <v>79</v>
      </c>
      <c r="H229" s="71"/>
      <c r="I229" s="175"/>
      <c r="J229" s="165" t="e">
        <f>#REF!/$K$698</f>
        <v>#REF!</v>
      </c>
      <c r="K229" s="57"/>
      <c r="L229" s="132"/>
    </row>
    <row r="230" spans="2:12" s="58" customFormat="1" ht="24" customHeight="1" x14ac:dyDescent="0.25">
      <c r="B230" s="89" t="s">
        <v>465</v>
      </c>
      <c r="C230" s="90" t="s">
        <v>225</v>
      </c>
      <c r="D230" s="90"/>
      <c r="E230" s="91" t="s">
        <v>156</v>
      </c>
      <c r="F230" s="90"/>
      <c r="G230" s="100">
        <v>0</v>
      </c>
      <c r="H230" s="71"/>
      <c r="I230" s="175"/>
      <c r="J230" s="171"/>
      <c r="K230" s="57"/>
      <c r="L230" s="132"/>
    </row>
    <row r="231" spans="2:12" s="58" customFormat="1" ht="24" customHeight="1" x14ac:dyDescent="0.25">
      <c r="B231" s="68" t="s">
        <v>466</v>
      </c>
      <c r="C231" s="69" t="s">
        <v>260</v>
      </c>
      <c r="D231" s="69" t="s">
        <v>4</v>
      </c>
      <c r="E231" s="70" t="s">
        <v>261</v>
      </c>
      <c r="F231" s="69" t="s">
        <v>6</v>
      </c>
      <c r="G231" s="95">
        <v>3</v>
      </c>
      <c r="H231" s="71"/>
      <c r="I231" s="175"/>
      <c r="J231" s="165" t="e">
        <f>#REF!/$K$698</f>
        <v>#REF!</v>
      </c>
      <c r="K231" s="57"/>
      <c r="L231" s="132"/>
    </row>
    <row r="232" spans="2:12" s="58" customFormat="1" ht="24" customHeight="1" x14ac:dyDescent="0.25">
      <c r="B232" s="81" t="s">
        <v>467</v>
      </c>
      <c r="C232" s="82" t="s">
        <v>225</v>
      </c>
      <c r="D232" s="82"/>
      <c r="E232" s="83" t="s">
        <v>263</v>
      </c>
      <c r="F232" s="82"/>
      <c r="G232" s="99">
        <v>0</v>
      </c>
      <c r="H232" s="71"/>
      <c r="I232" s="175"/>
      <c r="J232" s="170"/>
      <c r="K232" s="57"/>
      <c r="L232" s="132"/>
    </row>
    <row r="233" spans="2:12" s="58" customFormat="1" ht="24" customHeight="1" x14ac:dyDescent="0.25">
      <c r="B233" s="89" t="s">
        <v>468</v>
      </c>
      <c r="C233" s="90" t="s">
        <v>225</v>
      </c>
      <c r="D233" s="90"/>
      <c r="E233" s="91" t="s">
        <v>131</v>
      </c>
      <c r="F233" s="90"/>
      <c r="G233" s="100">
        <v>0</v>
      </c>
      <c r="H233" s="71"/>
      <c r="I233" s="175"/>
      <c r="J233" s="171"/>
      <c r="K233" s="57"/>
      <c r="L233" s="132"/>
    </row>
    <row r="234" spans="2:12" s="58" customFormat="1" ht="24" customHeight="1" x14ac:dyDescent="0.25">
      <c r="B234" s="68" t="s">
        <v>469</v>
      </c>
      <c r="C234" s="69" t="s">
        <v>266</v>
      </c>
      <c r="D234" s="69" t="s">
        <v>4</v>
      </c>
      <c r="E234" s="70" t="s">
        <v>267</v>
      </c>
      <c r="F234" s="69" t="s">
        <v>6</v>
      </c>
      <c r="G234" s="95">
        <v>2</v>
      </c>
      <c r="H234" s="71"/>
      <c r="I234" s="175"/>
      <c r="J234" s="165" t="e">
        <f>#REF!/$K$698</f>
        <v>#REF!</v>
      </c>
      <c r="K234" s="57"/>
      <c r="L234" s="132"/>
    </row>
    <row r="235" spans="2:12" s="58" customFormat="1" ht="24" customHeight="1" x14ac:dyDescent="0.25">
      <c r="B235" s="89" t="s">
        <v>470</v>
      </c>
      <c r="C235" s="90" t="s">
        <v>225</v>
      </c>
      <c r="D235" s="90"/>
      <c r="E235" s="91" t="s">
        <v>169</v>
      </c>
      <c r="F235" s="90"/>
      <c r="G235" s="100">
        <v>0</v>
      </c>
      <c r="H235" s="71"/>
      <c r="I235" s="175"/>
      <c r="J235" s="171"/>
      <c r="K235" s="57"/>
      <c r="L235" s="132"/>
    </row>
    <row r="236" spans="2:12" s="58" customFormat="1" ht="24" customHeight="1" x14ac:dyDescent="0.25">
      <c r="B236" s="68" t="s">
        <v>471</v>
      </c>
      <c r="C236" s="69" t="s">
        <v>270</v>
      </c>
      <c r="D236" s="69" t="s">
        <v>4</v>
      </c>
      <c r="E236" s="70" t="s">
        <v>271</v>
      </c>
      <c r="F236" s="69" t="s">
        <v>6</v>
      </c>
      <c r="G236" s="95">
        <v>2</v>
      </c>
      <c r="H236" s="71"/>
      <c r="I236" s="175"/>
      <c r="J236" s="165" t="e">
        <f>#REF!/$K$698</f>
        <v>#REF!</v>
      </c>
      <c r="K236" s="57"/>
      <c r="L236" s="132"/>
    </row>
    <row r="237" spans="2:12" s="58" customFormat="1" ht="24" customHeight="1" x14ac:dyDescent="0.25">
      <c r="B237" s="81" t="s">
        <v>472</v>
      </c>
      <c r="C237" s="82" t="s">
        <v>225</v>
      </c>
      <c r="D237" s="82"/>
      <c r="E237" s="83" t="s">
        <v>273</v>
      </c>
      <c r="F237" s="82"/>
      <c r="G237" s="99">
        <v>0</v>
      </c>
      <c r="H237" s="71"/>
      <c r="I237" s="175"/>
      <c r="J237" s="170"/>
      <c r="K237" s="57"/>
      <c r="L237" s="132"/>
    </row>
    <row r="238" spans="2:12" s="58" customFormat="1" ht="24" customHeight="1" x14ac:dyDescent="0.25">
      <c r="B238" s="89" t="s">
        <v>473</v>
      </c>
      <c r="C238" s="90" t="s">
        <v>225</v>
      </c>
      <c r="D238" s="90"/>
      <c r="E238" s="91" t="s">
        <v>131</v>
      </c>
      <c r="F238" s="90"/>
      <c r="G238" s="100">
        <v>0</v>
      </c>
      <c r="H238" s="71"/>
      <c r="I238" s="175"/>
      <c r="J238" s="171"/>
      <c r="K238" s="57"/>
      <c r="L238" s="132"/>
    </row>
    <row r="239" spans="2:12" s="58" customFormat="1" ht="24" customHeight="1" x14ac:dyDescent="0.25">
      <c r="B239" s="68" t="s">
        <v>474</v>
      </c>
      <c r="C239" s="69" t="s">
        <v>276</v>
      </c>
      <c r="D239" s="69" t="s">
        <v>9</v>
      </c>
      <c r="E239" s="70" t="s">
        <v>1303</v>
      </c>
      <c r="F239" s="69" t="s">
        <v>69</v>
      </c>
      <c r="G239" s="95">
        <v>121.96800000000002</v>
      </c>
      <c r="H239" s="71"/>
      <c r="I239" s="175"/>
      <c r="J239" s="165" t="e">
        <f>#REF!/$K$698</f>
        <v>#REF!</v>
      </c>
      <c r="K239" s="57"/>
      <c r="L239" s="132"/>
    </row>
    <row r="240" spans="2:12" s="58" customFormat="1" ht="24" customHeight="1" x14ac:dyDescent="0.25">
      <c r="B240" s="89" t="s">
        <v>475</v>
      </c>
      <c r="C240" s="90" t="s">
        <v>225</v>
      </c>
      <c r="D240" s="90"/>
      <c r="E240" s="91" t="s">
        <v>138</v>
      </c>
      <c r="F240" s="90"/>
      <c r="G240" s="100">
        <v>0</v>
      </c>
      <c r="H240" s="71"/>
      <c r="I240" s="175"/>
      <c r="J240" s="171"/>
      <c r="K240" s="57"/>
      <c r="L240" s="132"/>
    </row>
    <row r="241" spans="2:12" s="58" customFormat="1" ht="24" customHeight="1" x14ac:dyDescent="0.25">
      <c r="B241" s="68" t="s">
        <v>476</v>
      </c>
      <c r="C241" s="69" t="s">
        <v>279</v>
      </c>
      <c r="D241" s="69" t="s">
        <v>16</v>
      </c>
      <c r="E241" s="70" t="s">
        <v>280</v>
      </c>
      <c r="F241" s="69" t="s">
        <v>18</v>
      </c>
      <c r="G241" s="95">
        <v>308.80799999999999</v>
      </c>
      <c r="H241" s="71"/>
      <c r="I241" s="175"/>
      <c r="J241" s="165" t="e">
        <f>#REF!/$K$698</f>
        <v>#REF!</v>
      </c>
      <c r="K241" s="57"/>
      <c r="L241" s="132"/>
    </row>
    <row r="242" spans="2:12" s="58" customFormat="1" ht="24" customHeight="1" x14ac:dyDescent="0.25">
      <c r="B242" s="89" t="s">
        <v>477</v>
      </c>
      <c r="C242" s="90" t="s">
        <v>225</v>
      </c>
      <c r="D242" s="90"/>
      <c r="E242" s="91" t="s">
        <v>156</v>
      </c>
      <c r="F242" s="90"/>
      <c r="G242" s="100">
        <v>0</v>
      </c>
      <c r="H242" s="71"/>
      <c r="I242" s="175"/>
      <c r="J242" s="171"/>
      <c r="K242" s="57"/>
      <c r="L242" s="132"/>
    </row>
    <row r="243" spans="2:12" s="58" customFormat="1" ht="24" customHeight="1" x14ac:dyDescent="0.25">
      <c r="B243" s="68" t="s">
        <v>478</v>
      </c>
      <c r="C243" s="69" t="s">
        <v>283</v>
      </c>
      <c r="D243" s="69" t="s">
        <v>9</v>
      </c>
      <c r="E243" s="70" t="s">
        <v>1304</v>
      </c>
      <c r="F243" s="69" t="s">
        <v>10</v>
      </c>
      <c r="G243" s="95">
        <v>8</v>
      </c>
      <c r="H243" s="71"/>
      <c r="I243" s="175"/>
      <c r="J243" s="165" t="e">
        <f>#REF!/$K$698</f>
        <v>#REF!</v>
      </c>
      <c r="K243" s="57"/>
      <c r="L243" s="132"/>
    </row>
    <row r="244" spans="2:12" ht="24" customHeight="1" x14ac:dyDescent="0.25">
      <c r="B244" s="76" t="s">
        <v>479</v>
      </c>
      <c r="C244" s="77" t="s">
        <v>225</v>
      </c>
      <c r="D244" s="77"/>
      <c r="E244" s="78" t="s">
        <v>480</v>
      </c>
      <c r="F244" s="77"/>
      <c r="G244" s="97"/>
      <c r="H244" s="97"/>
      <c r="I244" s="178"/>
      <c r="J244" s="168"/>
      <c r="K244" s="42"/>
    </row>
    <row r="245" spans="2:12" s="88" customFormat="1" ht="24" customHeight="1" x14ac:dyDescent="0.25">
      <c r="B245" s="84" t="s">
        <v>481</v>
      </c>
      <c r="C245" s="85" t="s">
        <v>225</v>
      </c>
      <c r="D245" s="85"/>
      <c r="E245" s="86" t="s">
        <v>241</v>
      </c>
      <c r="F245" s="85"/>
      <c r="G245" s="98">
        <v>0</v>
      </c>
      <c r="H245" s="98"/>
      <c r="I245" s="179"/>
      <c r="J245" s="169"/>
      <c r="K245" s="87"/>
      <c r="L245" s="131"/>
    </row>
    <row r="246" spans="2:12" s="58" customFormat="1" ht="24" customHeight="1" x14ac:dyDescent="0.25">
      <c r="B246" s="81" t="s">
        <v>482</v>
      </c>
      <c r="C246" s="82" t="s">
        <v>225</v>
      </c>
      <c r="D246" s="82"/>
      <c r="E246" s="83" t="s">
        <v>243</v>
      </c>
      <c r="F246" s="82"/>
      <c r="G246" s="99">
        <v>0</v>
      </c>
      <c r="H246" s="71"/>
      <c r="I246" s="175"/>
      <c r="J246" s="170"/>
      <c r="K246" s="57"/>
      <c r="L246" s="132"/>
    </row>
    <row r="247" spans="2:12" s="58" customFormat="1" ht="24" customHeight="1" x14ac:dyDescent="0.25">
      <c r="B247" s="68" t="s">
        <v>483</v>
      </c>
      <c r="C247" s="69" t="s">
        <v>245</v>
      </c>
      <c r="D247" s="69" t="s">
        <v>4</v>
      </c>
      <c r="E247" s="70" t="s">
        <v>246</v>
      </c>
      <c r="F247" s="69" t="s">
        <v>6</v>
      </c>
      <c r="G247" s="95">
        <v>12</v>
      </c>
      <c r="H247" s="71"/>
      <c r="I247" s="175"/>
      <c r="J247" s="165" t="e">
        <f>#REF!/$K$698</f>
        <v>#REF!</v>
      </c>
      <c r="K247" s="57"/>
      <c r="L247" s="132"/>
    </row>
    <row r="248" spans="2:12" s="58" customFormat="1" ht="24" customHeight="1" x14ac:dyDescent="0.25">
      <c r="B248" s="81" t="s">
        <v>484</v>
      </c>
      <c r="C248" s="82" t="s">
        <v>225</v>
      </c>
      <c r="D248" s="82"/>
      <c r="E248" s="83" t="s">
        <v>248</v>
      </c>
      <c r="F248" s="82"/>
      <c r="G248" s="99">
        <v>0</v>
      </c>
      <c r="H248" s="71"/>
      <c r="I248" s="175"/>
      <c r="J248" s="170"/>
      <c r="K248" s="57"/>
      <c r="L248" s="132"/>
    </row>
    <row r="249" spans="2:12" s="58" customFormat="1" ht="24" customHeight="1" x14ac:dyDescent="0.25">
      <c r="B249" s="89" t="s">
        <v>485</v>
      </c>
      <c r="C249" s="90" t="s">
        <v>225</v>
      </c>
      <c r="D249" s="90"/>
      <c r="E249" s="91" t="s">
        <v>123</v>
      </c>
      <c r="F249" s="90"/>
      <c r="G249" s="100">
        <v>0</v>
      </c>
      <c r="H249" s="71"/>
      <c r="I249" s="175"/>
      <c r="J249" s="171"/>
      <c r="K249" s="57"/>
      <c r="L249" s="132"/>
    </row>
    <row r="250" spans="2:12" s="58" customFormat="1" ht="24" customHeight="1" x14ac:dyDescent="0.25">
      <c r="B250" s="68" t="s">
        <v>486</v>
      </c>
      <c r="C250" s="69" t="s">
        <v>251</v>
      </c>
      <c r="D250" s="69" t="s">
        <v>206</v>
      </c>
      <c r="E250" s="70" t="s">
        <v>252</v>
      </c>
      <c r="F250" s="69" t="s">
        <v>69</v>
      </c>
      <c r="G250" s="95">
        <v>324</v>
      </c>
      <c r="H250" s="71"/>
      <c r="I250" s="175"/>
      <c r="J250" s="165" t="e">
        <f>#REF!/$K$698</f>
        <v>#REF!</v>
      </c>
      <c r="K250" s="57"/>
      <c r="L250" s="132"/>
    </row>
    <row r="251" spans="2:12" s="58" customFormat="1" ht="24" customHeight="1" x14ac:dyDescent="0.25">
      <c r="B251" s="89" t="s">
        <v>487</v>
      </c>
      <c r="C251" s="90" t="s">
        <v>225</v>
      </c>
      <c r="D251" s="90"/>
      <c r="E251" s="91" t="s">
        <v>136</v>
      </c>
      <c r="F251" s="90"/>
      <c r="G251" s="100">
        <v>0</v>
      </c>
      <c r="H251" s="71"/>
      <c r="I251" s="175"/>
      <c r="J251" s="171"/>
      <c r="K251" s="57"/>
      <c r="L251" s="132"/>
    </row>
    <row r="252" spans="2:12" s="58" customFormat="1" ht="24" customHeight="1" x14ac:dyDescent="0.25">
      <c r="B252" s="68" t="s">
        <v>488</v>
      </c>
      <c r="C252" s="69" t="s">
        <v>255</v>
      </c>
      <c r="D252" s="69" t="s">
        <v>9</v>
      </c>
      <c r="E252" s="70" t="s">
        <v>1301</v>
      </c>
      <c r="F252" s="69" t="s">
        <v>10</v>
      </c>
      <c r="G252" s="95">
        <v>79</v>
      </c>
      <c r="H252" s="71"/>
      <c r="I252" s="175"/>
      <c r="J252" s="165" t="e">
        <f>#REF!/$K$698</f>
        <v>#REF!</v>
      </c>
      <c r="K252" s="57"/>
      <c r="L252" s="132"/>
    </row>
    <row r="253" spans="2:12" s="58" customFormat="1" ht="24" customHeight="1" x14ac:dyDescent="0.25">
      <c r="B253" s="68" t="s">
        <v>489</v>
      </c>
      <c r="C253" s="69" t="s">
        <v>257</v>
      </c>
      <c r="D253" s="69" t="s">
        <v>9</v>
      </c>
      <c r="E253" s="70" t="s">
        <v>1302</v>
      </c>
      <c r="F253" s="69" t="s">
        <v>10</v>
      </c>
      <c r="G253" s="95">
        <v>79</v>
      </c>
      <c r="H253" s="71"/>
      <c r="I253" s="175"/>
      <c r="J253" s="165" t="e">
        <f>#REF!/$K$698</f>
        <v>#REF!</v>
      </c>
      <c r="K253" s="57"/>
      <c r="L253" s="132"/>
    </row>
    <row r="254" spans="2:12" s="58" customFormat="1" ht="24" customHeight="1" x14ac:dyDescent="0.25">
      <c r="B254" s="89" t="s">
        <v>490</v>
      </c>
      <c r="C254" s="90" t="s">
        <v>225</v>
      </c>
      <c r="D254" s="90"/>
      <c r="E254" s="91" t="s">
        <v>156</v>
      </c>
      <c r="F254" s="90"/>
      <c r="G254" s="100">
        <v>0</v>
      </c>
      <c r="H254" s="71"/>
      <c r="I254" s="175"/>
      <c r="J254" s="171"/>
      <c r="K254" s="57"/>
      <c r="L254" s="132"/>
    </row>
    <row r="255" spans="2:12" s="58" customFormat="1" ht="24" customHeight="1" x14ac:dyDescent="0.25">
      <c r="B255" s="68" t="s">
        <v>491</v>
      </c>
      <c r="C255" s="69" t="s">
        <v>260</v>
      </c>
      <c r="D255" s="69" t="s">
        <v>4</v>
      </c>
      <c r="E255" s="70" t="s">
        <v>261</v>
      </c>
      <c r="F255" s="69" t="s">
        <v>6</v>
      </c>
      <c r="G255" s="95">
        <v>4</v>
      </c>
      <c r="H255" s="71"/>
      <c r="I255" s="175"/>
      <c r="J255" s="165" t="e">
        <f>#REF!/$K$698</f>
        <v>#REF!</v>
      </c>
      <c r="K255" s="57"/>
      <c r="L255" s="132"/>
    </row>
    <row r="256" spans="2:12" s="58" customFormat="1" ht="24" customHeight="1" x14ac:dyDescent="0.25">
      <c r="B256" s="81" t="s">
        <v>492</v>
      </c>
      <c r="C256" s="82" t="s">
        <v>225</v>
      </c>
      <c r="D256" s="82"/>
      <c r="E256" s="83" t="s">
        <v>263</v>
      </c>
      <c r="F256" s="82"/>
      <c r="G256" s="99">
        <v>0</v>
      </c>
      <c r="H256" s="71"/>
      <c r="I256" s="175"/>
      <c r="J256" s="170"/>
      <c r="K256" s="57"/>
      <c r="L256" s="132"/>
    </row>
    <row r="257" spans="2:12" s="58" customFormat="1" ht="24" customHeight="1" x14ac:dyDescent="0.25">
      <c r="B257" s="89" t="s">
        <v>493</v>
      </c>
      <c r="C257" s="90" t="s">
        <v>225</v>
      </c>
      <c r="D257" s="90"/>
      <c r="E257" s="91" t="s">
        <v>131</v>
      </c>
      <c r="F257" s="90"/>
      <c r="G257" s="100">
        <v>0</v>
      </c>
      <c r="H257" s="71"/>
      <c r="I257" s="175"/>
      <c r="J257" s="171"/>
      <c r="K257" s="57"/>
      <c r="L257" s="132"/>
    </row>
    <row r="258" spans="2:12" s="58" customFormat="1" ht="24" customHeight="1" x14ac:dyDescent="0.25">
      <c r="B258" s="68" t="s">
        <v>494</v>
      </c>
      <c r="C258" s="69" t="s">
        <v>266</v>
      </c>
      <c r="D258" s="69" t="s">
        <v>4</v>
      </c>
      <c r="E258" s="70" t="s">
        <v>267</v>
      </c>
      <c r="F258" s="69" t="s">
        <v>6</v>
      </c>
      <c r="G258" s="95">
        <v>3</v>
      </c>
      <c r="H258" s="71"/>
      <c r="I258" s="175"/>
      <c r="J258" s="165" t="e">
        <f>#REF!/$K$698</f>
        <v>#REF!</v>
      </c>
      <c r="K258" s="57"/>
      <c r="L258" s="132"/>
    </row>
    <row r="259" spans="2:12" s="58" customFormat="1" ht="24" customHeight="1" x14ac:dyDescent="0.25">
      <c r="B259" s="89" t="s">
        <v>495</v>
      </c>
      <c r="C259" s="90" t="s">
        <v>225</v>
      </c>
      <c r="D259" s="90"/>
      <c r="E259" s="91" t="s">
        <v>169</v>
      </c>
      <c r="F259" s="90"/>
      <c r="G259" s="100">
        <v>0</v>
      </c>
      <c r="H259" s="71"/>
      <c r="I259" s="175"/>
      <c r="J259" s="171"/>
      <c r="K259" s="57"/>
      <c r="L259" s="132"/>
    </row>
    <row r="260" spans="2:12" s="58" customFormat="1" ht="24" customHeight="1" x14ac:dyDescent="0.25">
      <c r="B260" s="68" t="s">
        <v>496</v>
      </c>
      <c r="C260" s="69" t="s">
        <v>270</v>
      </c>
      <c r="D260" s="69" t="s">
        <v>4</v>
      </c>
      <c r="E260" s="70" t="s">
        <v>271</v>
      </c>
      <c r="F260" s="69" t="s">
        <v>6</v>
      </c>
      <c r="G260" s="95">
        <v>3</v>
      </c>
      <c r="H260" s="71"/>
      <c r="I260" s="175"/>
      <c r="J260" s="165" t="e">
        <f>#REF!/$K$698</f>
        <v>#REF!</v>
      </c>
      <c r="K260" s="57"/>
      <c r="L260" s="132"/>
    </row>
    <row r="261" spans="2:12" s="58" customFormat="1" ht="24" customHeight="1" x14ac:dyDescent="0.25">
      <c r="B261" s="81" t="s">
        <v>497</v>
      </c>
      <c r="C261" s="82" t="s">
        <v>225</v>
      </c>
      <c r="D261" s="82"/>
      <c r="E261" s="83" t="s">
        <v>273</v>
      </c>
      <c r="F261" s="82"/>
      <c r="G261" s="99">
        <v>0</v>
      </c>
      <c r="H261" s="71"/>
      <c r="I261" s="175"/>
      <c r="J261" s="170"/>
      <c r="K261" s="57"/>
      <c r="L261" s="132"/>
    </row>
    <row r="262" spans="2:12" s="58" customFormat="1" ht="24" customHeight="1" x14ac:dyDescent="0.25">
      <c r="B262" s="89" t="s">
        <v>498</v>
      </c>
      <c r="C262" s="90" t="s">
        <v>225</v>
      </c>
      <c r="D262" s="90"/>
      <c r="E262" s="91" t="s">
        <v>131</v>
      </c>
      <c r="F262" s="90"/>
      <c r="G262" s="100">
        <v>0</v>
      </c>
      <c r="H262" s="71"/>
      <c r="I262" s="175"/>
      <c r="J262" s="171"/>
      <c r="K262" s="57"/>
      <c r="L262" s="132"/>
    </row>
    <row r="263" spans="2:12" s="58" customFormat="1" ht="24" customHeight="1" x14ac:dyDescent="0.25">
      <c r="B263" s="68" t="s">
        <v>499</v>
      </c>
      <c r="C263" s="69" t="s">
        <v>276</v>
      </c>
      <c r="D263" s="69" t="s">
        <v>9</v>
      </c>
      <c r="E263" s="70" t="s">
        <v>1303</v>
      </c>
      <c r="F263" s="69" t="s">
        <v>69</v>
      </c>
      <c r="G263" s="95">
        <v>220.8</v>
      </c>
      <c r="H263" s="71"/>
      <c r="I263" s="175"/>
      <c r="J263" s="165" t="e">
        <f>#REF!/$K$698</f>
        <v>#REF!</v>
      </c>
      <c r="K263" s="57"/>
      <c r="L263" s="132"/>
    </row>
    <row r="264" spans="2:12" s="58" customFormat="1" ht="24" customHeight="1" x14ac:dyDescent="0.25">
      <c r="B264" s="89" t="s">
        <v>500</v>
      </c>
      <c r="C264" s="90" t="s">
        <v>225</v>
      </c>
      <c r="D264" s="90"/>
      <c r="E264" s="91" t="s">
        <v>138</v>
      </c>
      <c r="F264" s="90"/>
      <c r="G264" s="100">
        <v>0</v>
      </c>
      <c r="H264" s="71"/>
      <c r="I264" s="175"/>
      <c r="J264" s="171"/>
      <c r="K264" s="57"/>
      <c r="L264" s="132"/>
    </row>
    <row r="265" spans="2:12" s="58" customFormat="1" ht="24" customHeight="1" x14ac:dyDescent="0.25">
      <c r="B265" s="68" t="s">
        <v>501</v>
      </c>
      <c r="C265" s="69" t="s">
        <v>279</v>
      </c>
      <c r="D265" s="69" t="s">
        <v>16</v>
      </c>
      <c r="E265" s="70" t="s">
        <v>280</v>
      </c>
      <c r="F265" s="69" t="s">
        <v>18</v>
      </c>
      <c r="G265" s="95">
        <v>76.800000000000011</v>
      </c>
      <c r="H265" s="71"/>
      <c r="I265" s="175"/>
      <c r="J265" s="165" t="e">
        <f>#REF!/$K$698</f>
        <v>#REF!</v>
      </c>
      <c r="K265" s="57"/>
      <c r="L265" s="132"/>
    </row>
    <row r="266" spans="2:12" s="58" customFormat="1" ht="24" customHeight="1" x14ac:dyDescent="0.25">
      <c r="B266" s="89" t="s">
        <v>502</v>
      </c>
      <c r="C266" s="90" t="s">
        <v>225</v>
      </c>
      <c r="D266" s="90"/>
      <c r="E266" s="91" t="s">
        <v>156</v>
      </c>
      <c r="F266" s="90"/>
      <c r="G266" s="100">
        <v>0</v>
      </c>
      <c r="H266" s="71"/>
      <c r="I266" s="175"/>
      <c r="J266" s="171"/>
      <c r="K266" s="57"/>
      <c r="L266" s="132"/>
    </row>
    <row r="267" spans="2:12" s="58" customFormat="1" ht="24" customHeight="1" x14ac:dyDescent="0.25">
      <c r="B267" s="68" t="s">
        <v>503</v>
      </c>
      <c r="C267" s="69" t="s">
        <v>283</v>
      </c>
      <c r="D267" s="69" t="s">
        <v>9</v>
      </c>
      <c r="E267" s="70" t="s">
        <v>1304</v>
      </c>
      <c r="F267" s="69" t="s">
        <v>10</v>
      </c>
      <c r="G267" s="95">
        <v>8</v>
      </c>
      <c r="H267" s="71"/>
      <c r="I267" s="175"/>
      <c r="J267" s="165" t="e">
        <f>#REF!/$K$698</f>
        <v>#REF!</v>
      </c>
      <c r="K267" s="57"/>
      <c r="L267" s="132"/>
    </row>
    <row r="268" spans="2:12" ht="24" customHeight="1" x14ac:dyDescent="0.25">
      <c r="B268" s="76" t="s">
        <v>504</v>
      </c>
      <c r="C268" s="77" t="s">
        <v>225</v>
      </c>
      <c r="D268" s="77"/>
      <c r="E268" s="78" t="s">
        <v>505</v>
      </c>
      <c r="F268" s="77"/>
      <c r="G268" s="97"/>
      <c r="H268" s="97"/>
      <c r="I268" s="178"/>
      <c r="J268" s="168"/>
      <c r="K268" s="42"/>
    </row>
    <row r="269" spans="2:12" s="88" customFormat="1" ht="24" customHeight="1" x14ac:dyDescent="0.25">
      <c r="B269" s="84" t="s">
        <v>506</v>
      </c>
      <c r="C269" s="85" t="s">
        <v>225</v>
      </c>
      <c r="D269" s="85"/>
      <c r="E269" s="86" t="s">
        <v>241</v>
      </c>
      <c r="F269" s="85"/>
      <c r="G269" s="98">
        <v>0</v>
      </c>
      <c r="H269" s="98"/>
      <c r="I269" s="179"/>
      <c r="J269" s="169"/>
      <c r="K269" s="87"/>
      <c r="L269" s="131"/>
    </row>
    <row r="270" spans="2:12" s="58" customFormat="1" ht="24" customHeight="1" x14ac:dyDescent="0.25">
      <c r="B270" s="81" t="s">
        <v>507</v>
      </c>
      <c r="C270" s="82" t="s">
        <v>225</v>
      </c>
      <c r="D270" s="82"/>
      <c r="E270" s="83" t="s">
        <v>243</v>
      </c>
      <c r="F270" s="82"/>
      <c r="G270" s="99">
        <v>0</v>
      </c>
      <c r="H270" s="71"/>
      <c r="I270" s="175"/>
      <c r="J270" s="170"/>
      <c r="K270" s="57"/>
      <c r="L270" s="132"/>
    </row>
    <row r="271" spans="2:12" s="58" customFormat="1" ht="24" customHeight="1" x14ac:dyDescent="0.25">
      <c r="B271" s="68" t="s">
        <v>508</v>
      </c>
      <c r="C271" s="69" t="s">
        <v>245</v>
      </c>
      <c r="D271" s="69" t="s">
        <v>4</v>
      </c>
      <c r="E271" s="70" t="s">
        <v>246</v>
      </c>
      <c r="F271" s="69" t="s">
        <v>6</v>
      </c>
      <c r="G271" s="95">
        <v>8</v>
      </c>
      <c r="H271" s="71"/>
      <c r="I271" s="175"/>
      <c r="J271" s="165" t="e">
        <f>#REF!/$K$698</f>
        <v>#REF!</v>
      </c>
      <c r="K271" s="57"/>
      <c r="L271" s="132"/>
    </row>
    <row r="272" spans="2:12" s="58" customFormat="1" ht="24" customHeight="1" x14ac:dyDescent="0.25">
      <c r="B272" s="81" t="s">
        <v>509</v>
      </c>
      <c r="C272" s="82" t="s">
        <v>225</v>
      </c>
      <c r="D272" s="82"/>
      <c r="E272" s="83" t="s">
        <v>248</v>
      </c>
      <c r="F272" s="82"/>
      <c r="G272" s="99">
        <v>0</v>
      </c>
      <c r="H272" s="71"/>
      <c r="I272" s="175"/>
      <c r="J272" s="170"/>
      <c r="K272" s="57"/>
      <c r="L272" s="132"/>
    </row>
    <row r="273" spans="2:12" s="58" customFormat="1" ht="24" customHeight="1" x14ac:dyDescent="0.25">
      <c r="B273" s="89" t="s">
        <v>510</v>
      </c>
      <c r="C273" s="90" t="s">
        <v>225</v>
      </c>
      <c r="D273" s="90"/>
      <c r="E273" s="91" t="s">
        <v>123</v>
      </c>
      <c r="F273" s="90"/>
      <c r="G273" s="100">
        <v>0</v>
      </c>
      <c r="H273" s="71"/>
      <c r="I273" s="175"/>
      <c r="J273" s="171"/>
      <c r="K273" s="57"/>
      <c r="L273" s="132"/>
    </row>
    <row r="274" spans="2:12" s="58" customFormat="1" ht="24" customHeight="1" x14ac:dyDescent="0.25">
      <c r="B274" s="68" t="s">
        <v>511</v>
      </c>
      <c r="C274" s="69" t="s">
        <v>251</v>
      </c>
      <c r="D274" s="69" t="s">
        <v>206</v>
      </c>
      <c r="E274" s="70" t="s">
        <v>252</v>
      </c>
      <c r="F274" s="69" t="s">
        <v>69</v>
      </c>
      <c r="G274" s="95">
        <v>268.8</v>
      </c>
      <c r="H274" s="71"/>
      <c r="I274" s="175"/>
      <c r="J274" s="165" t="e">
        <f>#REF!/$K$698</f>
        <v>#REF!</v>
      </c>
      <c r="K274" s="57"/>
      <c r="L274" s="132"/>
    </row>
    <row r="275" spans="2:12" s="58" customFormat="1" ht="24" customHeight="1" x14ac:dyDescent="0.25">
      <c r="B275" s="89" t="s">
        <v>512</v>
      </c>
      <c r="C275" s="90" t="s">
        <v>225</v>
      </c>
      <c r="D275" s="90"/>
      <c r="E275" s="91" t="s">
        <v>136</v>
      </c>
      <c r="F275" s="90"/>
      <c r="G275" s="100">
        <v>0</v>
      </c>
      <c r="H275" s="71"/>
      <c r="I275" s="175"/>
      <c r="J275" s="171"/>
      <c r="K275" s="57"/>
      <c r="L275" s="132"/>
    </row>
    <row r="276" spans="2:12" s="58" customFormat="1" ht="24" customHeight="1" x14ac:dyDescent="0.25">
      <c r="B276" s="68" t="s">
        <v>513</v>
      </c>
      <c r="C276" s="69" t="s">
        <v>255</v>
      </c>
      <c r="D276" s="69" t="s">
        <v>9</v>
      </c>
      <c r="E276" s="70" t="s">
        <v>1301</v>
      </c>
      <c r="F276" s="69" t="s">
        <v>10</v>
      </c>
      <c r="G276" s="95">
        <v>79</v>
      </c>
      <c r="H276" s="71"/>
      <c r="I276" s="175"/>
      <c r="J276" s="165" t="e">
        <f>#REF!/$K$698</f>
        <v>#REF!</v>
      </c>
      <c r="K276" s="57"/>
      <c r="L276" s="132"/>
    </row>
    <row r="277" spans="2:12" s="58" customFormat="1" ht="24" customHeight="1" x14ac:dyDescent="0.25">
      <c r="B277" s="68" t="s">
        <v>514</v>
      </c>
      <c r="C277" s="69" t="s">
        <v>257</v>
      </c>
      <c r="D277" s="69" t="s">
        <v>9</v>
      </c>
      <c r="E277" s="70" t="s">
        <v>1302</v>
      </c>
      <c r="F277" s="69" t="s">
        <v>10</v>
      </c>
      <c r="G277" s="95">
        <v>79</v>
      </c>
      <c r="H277" s="71"/>
      <c r="I277" s="175"/>
      <c r="J277" s="165" t="e">
        <f>#REF!/$K$698</f>
        <v>#REF!</v>
      </c>
      <c r="K277" s="57"/>
      <c r="L277" s="132"/>
    </row>
    <row r="278" spans="2:12" s="58" customFormat="1" ht="24" customHeight="1" x14ac:dyDescent="0.25">
      <c r="B278" s="89" t="s">
        <v>515</v>
      </c>
      <c r="C278" s="90" t="s">
        <v>225</v>
      </c>
      <c r="D278" s="90"/>
      <c r="E278" s="91" t="s">
        <v>156</v>
      </c>
      <c r="F278" s="90"/>
      <c r="G278" s="100">
        <v>0</v>
      </c>
      <c r="H278" s="71"/>
      <c r="I278" s="175"/>
      <c r="J278" s="171"/>
      <c r="K278" s="57"/>
      <c r="L278" s="132"/>
    </row>
    <row r="279" spans="2:12" s="58" customFormat="1" ht="24" customHeight="1" x14ac:dyDescent="0.25">
      <c r="B279" s="68" t="s">
        <v>516</v>
      </c>
      <c r="C279" s="69" t="s">
        <v>260</v>
      </c>
      <c r="D279" s="69" t="s">
        <v>4</v>
      </c>
      <c r="E279" s="70" t="s">
        <v>261</v>
      </c>
      <c r="F279" s="69" t="s">
        <v>6</v>
      </c>
      <c r="G279" s="95">
        <v>3</v>
      </c>
      <c r="H279" s="71"/>
      <c r="I279" s="175"/>
      <c r="J279" s="165" t="e">
        <f>#REF!/$K$698</f>
        <v>#REF!</v>
      </c>
      <c r="K279" s="57"/>
      <c r="L279" s="132"/>
    </row>
    <row r="280" spans="2:12" s="58" customFormat="1" ht="24" customHeight="1" x14ac:dyDescent="0.25">
      <c r="B280" s="81" t="s">
        <v>517</v>
      </c>
      <c r="C280" s="82" t="s">
        <v>225</v>
      </c>
      <c r="D280" s="82"/>
      <c r="E280" s="83" t="s">
        <v>263</v>
      </c>
      <c r="F280" s="82"/>
      <c r="G280" s="99">
        <v>0</v>
      </c>
      <c r="H280" s="71"/>
      <c r="I280" s="175"/>
      <c r="J280" s="170"/>
      <c r="K280" s="57"/>
      <c r="L280" s="132"/>
    </row>
    <row r="281" spans="2:12" s="58" customFormat="1" ht="24" customHeight="1" x14ac:dyDescent="0.25">
      <c r="B281" s="89" t="s">
        <v>518</v>
      </c>
      <c r="C281" s="90" t="s">
        <v>225</v>
      </c>
      <c r="D281" s="90"/>
      <c r="E281" s="91" t="s">
        <v>131</v>
      </c>
      <c r="F281" s="90"/>
      <c r="G281" s="100">
        <v>0</v>
      </c>
      <c r="H281" s="71"/>
      <c r="I281" s="175"/>
      <c r="J281" s="171"/>
      <c r="K281" s="57"/>
      <c r="L281" s="132"/>
    </row>
    <row r="282" spans="2:12" s="58" customFormat="1" ht="24" customHeight="1" x14ac:dyDescent="0.25">
      <c r="B282" s="68" t="s">
        <v>519</v>
      </c>
      <c r="C282" s="69" t="s">
        <v>266</v>
      </c>
      <c r="D282" s="69" t="s">
        <v>4</v>
      </c>
      <c r="E282" s="70" t="s">
        <v>267</v>
      </c>
      <c r="F282" s="69" t="s">
        <v>6</v>
      </c>
      <c r="G282" s="95">
        <v>2</v>
      </c>
      <c r="H282" s="71"/>
      <c r="I282" s="175"/>
      <c r="J282" s="165" t="e">
        <f>#REF!/$K$698</f>
        <v>#REF!</v>
      </c>
      <c r="K282" s="57"/>
      <c r="L282" s="132"/>
    </row>
    <row r="283" spans="2:12" s="58" customFormat="1" ht="24" customHeight="1" x14ac:dyDescent="0.25">
      <c r="B283" s="89" t="s">
        <v>520</v>
      </c>
      <c r="C283" s="90" t="s">
        <v>225</v>
      </c>
      <c r="D283" s="90"/>
      <c r="E283" s="91" t="s">
        <v>169</v>
      </c>
      <c r="F283" s="90"/>
      <c r="G283" s="100">
        <v>0</v>
      </c>
      <c r="H283" s="71"/>
      <c r="I283" s="175"/>
      <c r="J283" s="171"/>
      <c r="K283" s="57"/>
      <c r="L283" s="132"/>
    </row>
    <row r="284" spans="2:12" s="58" customFormat="1" ht="24" customHeight="1" x14ac:dyDescent="0.25">
      <c r="B284" s="68" t="s">
        <v>521</v>
      </c>
      <c r="C284" s="69" t="s">
        <v>270</v>
      </c>
      <c r="D284" s="69" t="s">
        <v>4</v>
      </c>
      <c r="E284" s="70" t="s">
        <v>271</v>
      </c>
      <c r="F284" s="69" t="s">
        <v>6</v>
      </c>
      <c r="G284" s="95">
        <v>2</v>
      </c>
      <c r="H284" s="71"/>
      <c r="I284" s="175"/>
      <c r="J284" s="165" t="e">
        <f>#REF!/$K$698</f>
        <v>#REF!</v>
      </c>
      <c r="K284" s="57"/>
      <c r="L284" s="132"/>
    </row>
    <row r="285" spans="2:12" s="58" customFormat="1" ht="24" customHeight="1" x14ac:dyDescent="0.25">
      <c r="B285" s="81" t="s">
        <v>522</v>
      </c>
      <c r="C285" s="82" t="s">
        <v>225</v>
      </c>
      <c r="D285" s="82"/>
      <c r="E285" s="83" t="s">
        <v>273</v>
      </c>
      <c r="F285" s="82"/>
      <c r="G285" s="99">
        <v>0</v>
      </c>
      <c r="H285" s="71"/>
      <c r="I285" s="175"/>
      <c r="J285" s="170"/>
      <c r="K285" s="57"/>
      <c r="L285" s="132"/>
    </row>
    <row r="286" spans="2:12" s="58" customFormat="1" ht="24" customHeight="1" x14ac:dyDescent="0.25">
      <c r="B286" s="89" t="s">
        <v>523</v>
      </c>
      <c r="C286" s="90" t="s">
        <v>225</v>
      </c>
      <c r="D286" s="90"/>
      <c r="E286" s="91" t="s">
        <v>131</v>
      </c>
      <c r="F286" s="90"/>
      <c r="G286" s="100">
        <v>0</v>
      </c>
      <c r="H286" s="71"/>
      <c r="I286" s="175"/>
      <c r="J286" s="171"/>
      <c r="K286" s="57"/>
      <c r="L286" s="132"/>
    </row>
    <row r="287" spans="2:12" s="58" customFormat="1" ht="24" customHeight="1" x14ac:dyDescent="0.25">
      <c r="B287" s="68" t="s">
        <v>524</v>
      </c>
      <c r="C287" s="69" t="s">
        <v>276</v>
      </c>
      <c r="D287" s="69" t="s">
        <v>9</v>
      </c>
      <c r="E287" s="70" t="s">
        <v>1303</v>
      </c>
      <c r="F287" s="69" t="s">
        <v>69</v>
      </c>
      <c r="G287" s="95">
        <v>288</v>
      </c>
      <c r="H287" s="71"/>
      <c r="I287" s="175"/>
      <c r="J287" s="165" t="e">
        <f>#REF!/$K$698</f>
        <v>#REF!</v>
      </c>
      <c r="K287" s="57"/>
      <c r="L287" s="132"/>
    </row>
    <row r="288" spans="2:12" s="58" customFormat="1" ht="24" customHeight="1" x14ac:dyDescent="0.25">
      <c r="B288" s="89" t="s">
        <v>525</v>
      </c>
      <c r="C288" s="90" t="s">
        <v>225</v>
      </c>
      <c r="D288" s="90"/>
      <c r="E288" s="91" t="s">
        <v>138</v>
      </c>
      <c r="F288" s="90"/>
      <c r="G288" s="100">
        <v>0</v>
      </c>
      <c r="H288" s="71"/>
      <c r="I288" s="175"/>
      <c r="J288" s="171"/>
      <c r="K288" s="57"/>
      <c r="L288" s="132"/>
    </row>
    <row r="289" spans="2:12" s="58" customFormat="1" ht="24" customHeight="1" x14ac:dyDescent="0.25">
      <c r="B289" s="68" t="s">
        <v>526</v>
      </c>
      <c r="C289" s="69" t="s">
        <v>279</v>
      </c>
      <c r="D289" s="69" t="s">
        <v>16</v>
      </c>
      <c r="E289" s="70" t="s">
        <v>280</v>
      </c>
      <c r="F289" s="69" t="s">
        <v>18</v>
      </c>
      <c r="G289" s="95">
        <v>387.20000000000005</v>
      </c>
      <c r="H289" s="71"/>
      <c r="I289" s="175"/>
      <c r="J289" s="165" t="e">
        <f>#REF!/$K$698</f>
        <v>#REF!</v>
      </c>
      <c r="K289" s="57"/>
      <c r="L289" s="132"/>
    </row>
    <row r="290" spans="2:12" s="58" customFormat="1" ht="24" customHeight="1" x14ac:dyDescent="0.25">
      <c r="B290" s="89" t="s">
        <v>527</v>
      </c>
      <c r="C290" s="90" t="s">
        <v>225</v>
      </c>
      <c r="D290" s="90"/>
      <c r="E290" s="91" t="s">
        <v>156</v>
      </c>
      <c r="F290" s="90"/>
      <c r="G290" s="100">
        <v>0</v>
      </c>
      <c r="H290" s="71"/>
      <c r="I290" s="175"/>
      <c r="J290" s="171"/>
      <c r="K290" s="57"/>
      <c r="L290" s="132"/>
    </row>
    <row r="291" spans="2:12" s="58" customFormat="1" ht="24" customHeight="1" x14ac:dyDescent="0.25">
      <c r="B291" s="68" t="s">
        <v>528</v>
      </c>
      <c r="C291" s="69" t="s">
        <v>283</v>
      </c>
      <c r="D291" s="69" t="s">
        <v>9</v>
      </c>
      <c r="E291" s="70" t="s">
        <v>1304</v>
      </c>
      <c r="F291" s="69" t="s">
        <v>10</v>
      </c>
      <c r="G291" s="95">
        <v>8</v>
      </c>
      <c r="H291" s="71"/>
      <c r="I291" s="175"/>
      <c r="J291" s="165" t="e">
        <f>#REF!/$K$698</f>
        <v>#REF!</v>
      </c>
      <c r="K291" s="57"/>
      <c r="L291" s="132"/>
    </row>
    <row r="292" spans="2:12" ht="24" customHeight="1" x14ac:dyDescent="0.25">
      <c r="B292" s="76" t="s">
        <v>529</v>
      </c>
      <c r="C292" s="77" t="s">
        <v>225</v>
      </c>
      <c r="D292" s="77"/>
      <c r="E292" s="78" t="s">
        <v>530</v>
      </c>
      <c r="F292" s="77"/>
      <c r="G292" s="97"/>
      <c r="H292" s="97"/>
      <c r="I292" s="178"/>
      <c r="J292" s="168"/>
      <c r="K292" s="42"/>
    </row>
    <row r="293" spans="2:12" s="88" customFormat="1" ht="24" customHeight="1" x14ac:dyDescent="0.25">
      <c r="B293" s="84" t="s">
        <v>531</v>
      </c>
      <c r="C293" s="85" t="s">
        <v>225</v>
      </c>
      <c r="D293" s="85"/>
      <c r="E293" s="86" t="s">
        <v>241</v>
      </c>
      <c r="F293" s="85"/>
      <c r="G293" s="98">
        <v>0</v>
      </c>
      <c r="H293" s="98"/>
      <c r="I293" s="179"/>
      <c r="J293" s="169"/>
      <c r="K293" s="87"/>
      <c r="L293" s="131"/>
    </row>
    <row r="294" spans="2:12" s="58" customFormat="1" ht="24" customHeight="1" x14ac:dyDescent="0.25">
      <c r="B294" s="81" t="s">
        <v>532</v>
      </c>
      <c r="C294" s="82" t="s">
        <v>225</v>
      </c>
      <c r="D294" s="82"/>
      <c r="E294" s="83" t="s">
        <v>243</v>
      </c>
      <c r="F294" s="82"/>
      <c r="G294" s="99">
        <v>0</v>
      </c>
      <c r="H294" s="71"/>
      <c r="I294" s="175"/>
      <c r="J294" s="170"/>
      <c r="K294" s="57"/>
      <c r="L294" s="132"/>
    </row>
    <row r="295" spans="2:12" s="58" customFormat="1" ht="24" customHeight="1" x14ac:dyDescent="0.25">
      <c r="B295" s="68" t="s">
        <v>533</v>
      </c>
      <c r="C295" s="69" t="s">
        <v>245</v>
      </c>
      <c r="D295" s="69" t="s">
        <v>4</v>
      </c>
      <c r="E295" s="70" t="s">
        <v>246</v>
      </c>
      <c r="F295" s="69" t="s">
        <v>6</v>
      </c>
      <c r="G295" s="95">
        <v>12</v>
      </c>
      <c r="H295" s="71"/>
      <c r="I295" s="175"/>
      <c r="J295" s="165" t="e">
        <f>#REF!/$K$698</f>
        <v>#REF!</v>
      </c>
      <c r="K295" s="57"/>
      <c r="L295" s="132"/>
    </row>
    <row r="296" spans="2:12" s="58" customFormat="1" ht="24" customHeight="1" x14ac:dyDescent="0.25">
      <c r="B296" s="81" t="s">
        <v>534</v>
      </c>
      <c r="C296" s="82" t="s">
        <v>225</v>
      </c>
      <c r="D296" s="82"/>
      <c r="E296" s="83" t="s">
        <v>248</v>
      </c>
      <c r="F296" s="82"/>
      <c r="G296" s="99">
        <v>0</v>
      </c>
      <c r="H296" s="71"/>
      <c r="I296" s="175"/>
      <c r="J296" s="170"/>
      <c r="K296" s="57"/>
      <c r="L296" s="132"/>
    </row>
    <row r="297" spans="2:12" s="58" customFormat="1" ht="24" customHeight="1" x14ac:dyDescent="0.25">
      <c r="B297" s="89" t="s">
        <v>535</v>
      </c>
      <c r="C297" s="90" t="s">
        <v>225</v>
      </c>
      <c r="D297" s="90"/>
      <c r="E297" s="91" t="s">
        <v>123</v>
      </c>
      <c r="F297" s="90"/>
      <c r="G297" s="100">
        <v>0</v>
      </c>
      <c r="H297" s="71"/>
      <c r="I297" s="175"/>
      <c r="J297" s="171"/>
      <c r="K297" s="57"/>
      <c r="L297" s="132"/>
    </row>
    <row r="298" spans="2:12" s="58" customFormat="1" ht="24" customHeight="1" x14ac:dyDescent="0.25">
      <c r="B298" s="68" t="s">
        <v>536</v>
      </c>
      <c r="C298" s="69" t="s">
        <v>251</v>
      </c>
      <c r="D298" s="69" t="s">
        <v>206</v>
      </c>
      <c r="E298" s="70" t="s">
        <v>252</v>
      </c>
      <c r="F298" s="69" t="s">
        <v>69</v>
      </c>
      <c r="G298" s="95">
        <v>287.40000000000003</v>
      </c>
      <c r="H298" s="71"/>
      <c r="I298" s="175"/>
      <c r="J298" s="165" t="e">
        <f>#REF!/$K$698</f>
        <v>#REF!</v>
      </c>
      <c r="K298" s="57"/>
      <c r="L298" s="132"/>
    </row>
    <row r="299" spans="2:12" s="58" customFormat="1" ht="24" customHeight="1" x14ac:dyDescent="0.25">
      <c r="B299" s="89" t="s">
        <v>537</v>
      </c>
      <c r="C299" s="90" t="s">
        <v>225</v>
      </c>
      <c r="D299" s="90"/>
      <c r="E299" s="91" t="s">
        <v>136</v>
      </c>
      <c r="F299" s="90"/>
      <c r="G299" s="100">
        <v>0</v>
      </c>
      <c r="H299" s="71"/>
      <c r="I299" s="175"/>
      <c r="J299" s="171"/>
      <c r="K299" s="57"/>
      <c r="L299" s="132"/>
    </row>
    <row r="300" spans="2:12" s="58" customFormat="1" ht="24" customHeight="1" x14ac:dyDescent="0.25">
      <c r="B300" s="68" t="s">
        <v>538</v>
      </c>
      <c r="C300" s="69" t="s">
        <v>255</v>
      </c>
      <c r="D300" s="69" t="s">
        <v>9</v>
      </c>
      <c r="E300" s="70" t="s">
        <v>1301</v>
      </c>
      <c r="F300" s="69" t="s">
        <v>10</v>
      </c>
      <c r="G300" s="95">
        <v>79</v>
      </c>
      <c r="H300" s="71"/>
      <c r="I300" s="175"/>
      <c r="J300" s="165" t="e">
        <f>#REF!/$K$698</f>
        <v>#REF!</v>
      </c>
      <c r="K300" s="57"/>
      <c r="L300" s="132"/>
    </row>
    <row r="301" spans="2:12" s="58" customFormat="1" ht="24" customHeight="1" x14ac:dyDescent="0.25">
      <c r="B301" s="68" t="s">
        <v>539</v>
      </c>
      <c r="C301" s="69" t="s">
        <v>257</v>
      </c>
      <c r="D301" s="69" t="s">
        <v>9</v>
      </c>
      <c r="E301" s="70" t="s">
        <v>1302</v>
      </c>
      <c r="F301" s="69" t="s">
        <v>10</v>
      </c>
      <c r="G301" s="95">
        <v>79</v>
      </c>
      <c r="H301" s="71"/>
      <c r="I301" s="175"/>
      <c r="J301" s="165" t="e">
        <f>#REF!/$K$698</f>
        <v>#REF!</v>
      </c>
      <c r="K301" s="57"/>
      <c r="L301" s="132"/>
    </row>
    <row r="302" spans="2:12" s="58" customFormat="1" ht="24" customHeight="1" x14ac:dyDescent="0.25">
      <c r="B302" s="89" t="s">
        <v>540</v>
      </c>
      <c r="C302" s="90" t="s">
        <v>225</v>
      </c>
      <c r="D302" s="90"/>
      <c r="E302" s="91" t="s">
        <v>156</v>
      </c>
      <c r="F302" s="90"/>
      <c r="G302" s="100">
        <v>0</v>
      </c>
      <c r="H302" s="71"/>
      <c r="I302" s="175"/>
      <c r="J302" s="171"/>
      <c r="K302" s="57"/>
      <c r="L302" s="132"/>
    </row>
    <row r="303" spans="2:12" s="58" customFormat="1" ht="24" customHeight="1" x14ac:dyDescent="0.25">
      <c r="B303" s="68" t="s">
        <v>541</v>
      </c>
      <c r="C303" s="69" t="s">
        <v>260</v>
      </c>
      <c r="D303" s="69" t="s">
        <v>4</v>
      </c>
      <c r="E303" s="70" t="s">
        <v>261</v>
      </c>
      <c r="F303" s="69" t="s">
        <v>6</v>
      </c>
      <c r="G303" s="95">
        <v>3</v>
      </c>
      <c r="H303" s="71"/>
      <c r="I303" s="175"/>
      <c r="J303" s="165" t="e">
        <f>#REF!/$K$698</f>
        <v>#REF!</v>
      </c>
      <c r="K303" s="57"/>
      <c r="L303" s="132"/>
    </row>
    <row r="304" spans="2:12" s="58" customFormat="1" ht="24" customHeight="1" x14ac:dyDescent="0.25">
      <c r="B304" s="81" t="s">
        <v>542</v>
      </c>
      <c r="C304" s="82" t="s">
        <v>225</v>
      </c>
      <c r="D304" s="82"/>
      <c r="E304" s="83" t="s">
        <v>263</v>
      </c>
      <c r="F304" s="82"/>
      <c r="G304" s="99">
        <v>0</v>
      </c>
      <c r="H304" s="71"/>
      <c r="I304" s="175"/>
      <c r="J304" s="170"/>
      <c r="K304" s="57"/>
      <c r="L304" s="132"/>
    </row>
    <row r="305" spans="2:12" s="58" customFormat="1" ht="24" customHeight="1" x14ac:dyDescent="0.25">
      <c r="B305" s="89" t="s">
        <v>543</v>
      </c>
      <c r="C305" s="90" t="s">
        <v>225</v>
      </c>
      <c r="D305" s="90"/>
      <c r="E305" s="91" t="s">
        <v>131</v>
      </c>
      <c r="F305" s="90"/>
      <c r="G305" s="100">
        <v>0</v>
      </c>
      <c r="H305" s="71"/>
      <c r="I305" s="175"/>
      <c r="J305" s="171"/>
      <c r="K305" s="57"/>
      <c r="L305" s="132"/>
    </row>
    <row r="306" spans="2:12" s="58" customFormat="1" ht="24" customHeight="1" x14ac:dyDescent="0.25">
      <c r="B306" s="68" t="s">
        <v>544</v>
      </c>
      <c r="C306" s="69" t="s">
        <v>266</v>
      </c>
      <c r="D306" s="69" t="s">
        <v>4</v>
      </c>
      <c r="E306" s="70" t="s">
        <v>267</v>
      </c>
      <c r="F306" s="69" t="s">
        <v>6</v>
      </c>
      <c r="G306" s="95">
        <v>2</v>
      </c>
      <c r="H306" s="71"/>
      <c r="I306" s="175"/>
      <c r="J306" s="165" t="e">
        <f>#REF!/$K$698</f>
        <v>#REF!</v>
      </c>
      <c r="K306" s="57"/>
      <c r="L306" s="132"/>
    </row>
    <row r="307" spans="2:12" s="58" customFormat="1" ht="24" customHeight="1" x14ac:dyDescent="0.25">
      <c r="B307" s="89" t="s">
        <v>545</v>
      </c>
      <c r="C307" s="90" t="s">
        <v>225</v>
      </c>
      <c r="D307" s="90"/>
      <c r="E307" s="91" t="s">
        <v>169</v>
      </c>
      <c r="F307" s="90"/>
      <c r="G307" s="100">
        <v>0</v>
      </c>
      <c r="H307" s="71"/>
      <c r="I307" s="175"/>
      <c r="J307" s="171"/>
      <c r="K307" s="57"/>
      <c r="L307" s="132"/>
    </row>
    <row r="308" spans="2:12" s="58" customFormat="1" ht="24" customHeight="1" x14ac:dyDescent="0.25">
      <c r="B308" s="68" t="s">
        <v>546</v>
      </c>
      <c r="C308" s="69" t="s">
        <v>270</v>
      </c>
      <c r="D308" s="69" t="s">
        <v>4</v>
      </c>
      <c r="E308" s="70" t="s">
        <v>271</v>
      </c>
      <c r="F308" s="69" t="s">
        <v>6</v>
      </c>
      <c r="G308" s="95">
        <v>2</v>
      </c>
      <c r="H308" s="71"/>
      <c r="I308" s="175"/>
      <c r="J308" s="165" t="e">
        <f>#REF!/$K$698</f>
        <v>#REF!</v>
      </c>
      <c r="K308" s="57"/>
      <c r="L308" s="132"/>
    </row>
    <row r="309" spans="2:12" s="58" customFormat="1" ht="24" customHeight="1" x14ac:dyDescent="0.25">
      <c r="B309" s="81" t="s">
        <v>547</v>
      </c>
      <c r="C309" s="82" t="s">
        <v>225</v>
      </c>
      <c r="D309" s="82"/>
      <c r="E309" s="83" t="s">
        <v>273</v>
      </c>
      <c r="F309" s="82"/>
      <c r="G309" s="99">
        <v>0</v>
      </c>
      <c r="H309" s="71"/>
      <c r="I309" s="175"/>
      <c r="J309" s="170"/>
      <c r="K309" s="57"/>
      <c r="L309" s="132"/>
    </row>
    <row r="310" spans="2:12" s="58" customFormat="1" ht="24" customHeight="1" x14ac:dyDescent="0.25">
      <c r="B310" s="89" t="s">
        <v>548</v>
      </c>
      <c r="C310" s="90" t="s">
        <v>225</v>
      </c>
      <c r="D310" s="90"/>
      <c r="E310" s="91" t="s">
        <v>131</v>
      </c>
      <c r="F310" s="90"/>
      <c r="G310" s="100">
        <v>0</v>
      </c>
      <c r="H310" s="71"/>
      <c r="I310" s="175"/>
      <c r="J310" s="171"/>
      <c r="K310" s="57"/>
      <c r="L310" s="132"/>
    </row>
    <row r="311" spans="2:12" s="58" customFormat="1" ht="24" customHeight="1" x14ac:dyDescent="0.25">
      <c r="B311" s="68" t="s">
        <v>549</v>
      </c>
      <c r="C311" s="69" t="s">
        <v>276</v>
      </c>
      <c r="D311" s="69" t="s">
        <v>9</v>
      </c>
      <c r="E311" s="70" t="s">
        <v>1303</v>
      </c>
      <c r="F311" s="69" t="s">
        <v>69</v>
      </c>
      <c r="G311" s="95">
        <v>123.75999999999999</v>
      </c>
      <c r="H311" s="71"/>
      <c r="I311" s="175"/>
      <c r="J311" s="165" t="e">
        <f>#REF!/$K$698</f>
        <v>#REF!</v>
      </c>
      <c r="K311" s="57"/>
      <c r="L311" s="132"/>
    </row>
    <row r="312" spans="2:12" s="58" customFormat="1" ht="24" customHeight="1" x14ac:dyDescent="0.25">
      <c r="B312" s="89" t="s">
        <v>550</v>
      </c>
      <c r="C312" s="90" t="s">
        <v>225</v>
      </c>
      <c r="D312" s="90"/>
      <c r="E312" s="91" t="s">
        <v>138</v>
      </c>
      <c r="F312" s="90"/>
      <c r="G312" s="100">
        <v>0</v>
      </c>
      <c r="H312" s="71"/>
      <c r="I312" s="175"/>
      <c r="J312" s="171"/>
      <c r="K312" s="57"/>
      <c r="L312" s="132"/>
    </row>
    <row r="313" spans="2:12" s="58" customFormat="1" ht="24" customHeight="1" x14ac:dyDescent="0.25">
      <c r="B313" s="68" t="s">
        <v>551</v>
      </c>
      <c r="C313" s="69" t="s">
        <v>279</v>
      </c>
      <c r="D313" s="69" t="s">
        <v>16</v>
      </c>
      <c r="E313" s="70" t="s">
        <v>280</v>
      </c>
      <c r="F313" s="69" t="s">
        <v>18</v>
      </c>
      <c r="G313" s="95">
        <v>349.13600000000002</v>
      </c>
      <c r="H313" s="71"/>
      <c r="I313" s="175"/>
      <c r="J313" s="165" t="e">
        <f>#REF!/$K$698</f>
        <v>#REF!</v>
      </c>
      <c r="K313" s="57"/>
      <c r="L313" s="132"/>
    </row>
    <row r="314" spans="2:12" s="58" customFormat="1" ht="24" customHeight="1" x14ac:dyDescent="0.25">
      <c r="B314" s="89" t="s">
        <v>552</v>
      </c>
      <c r="C314" s="90" t="s">
        <v>225</v>
      </c>
      <c r="D314" s="90"/>
      <c r="E314" s="91" t="s">
        <v>156</v>
      </c>
      <c r="F314" s="90"/>
      <c r="G314" s="100">
        <v>0</v>
      </c>
      <c r="H314" s="71"/>
      <c r="I314" s="175"/>
      <c r="J314" s="171"/>
      <c r="K314" s="57"/>
      <c r="L314" s="132"/>
    </row>
    <row r="315" spans="2:12" s="58" customFormat="1" ht="24" customHeight="1" x14ac:dyDescent="0.25">
      <c r="B315" s="68" t="s">
        <v>553</v>
      </c>
      <c r="C315" s="69" t="s">
        <v>283</v>
      </c>
      <c r="D315" s="69" t="s">
        <v>9</v>
      </c>
      <c r="E315" s="70" t="s">
        <v>1304</v>
      </c>
      <c r="F315" s="69" t="s">
        <v>10</v>
      </c>
      <c r="G315" s="95">
        <v>8</v>
      </c>
      <c r="H315" s="71"/>
      <c r="I315" s="175"/>
      <c r="J315" s="165" t="e">
        <f>#REF!/$K$698</f>
        <v>#REF!</v>
      </c>
      <c r="K315" s="57"/>
      <c r="L315" s="132"/>
    </row>
    <row r="316" spans="2:12" ht="24" customHeight="1" x14ac:dyDescent="0.25">
      <c r="B316" s="76" t="s">
        <v>554</v>
      </c>
      <c r="C316" s="77" t="s">
        <v>225</v>
      </c>
      <c r="D316" s="77"/>
      <c r="E316" s="78" t="s">
        <v>555</v>
      </c>
      <c r="F316" s="77"/>
      <c r="G316" s="97"/>
      <c r="H316" s="97"/>
      <c r="I316" s="178"/>
      <c r="J316" s="168"/>
      <c r="K316" s="42"/>
    </row>
    <row r="317" spans="2:12" s="88" customFormat="1" ht="24" customHeight="1" x14ac:dyDescent="0.25">
      <c r="B317" s="84" t="s">
        <v>556</v>
      </c>
      <c r="C317" s="85" t="s">
        <v>225</v>
      </c>
      <c r="D317" s="85"/>
      <c r="E317" s="86" t="s">
        <v>241</v>
      </c>
      <c r="F317" s="85"/>
      <c r="G317" s="98">
        <v>0</v>
      </c>
      <c r="H317" s="98"/>
      <c r="I317" s="179"/>
      <c r="J317" s="169"/>
      <c r="K317" s="87"/>
      <c r="L317" s="131"/>
    </row>
    <row r="318" spans="2:12" s="58" customFormat="1" ht="24" customHeight="1" x14ac:dyDescent="0.25">
      <c r="B318" s="81" t="s">
        <v>557</v>
      </c>
      <c r="C318" s="82" t="s">
        <v>225</v>
      </c>
      <c r="D318" s="82"/>
      <c r="E318" s="83" t="s">
        <v>243</v>
      </c>
      <c r="F318" s="82"/>
      <c r="G318" s="99">
        <v>0</v>
      </c>
      <c r="H318" s="71"/>
      <c r="I318" s="175"/>
      <c r="J318" s="170"/>
      <c r="K318" s="57"/>
      <c r="L318" s="132"/>
    </row>
    <row r="319" spans="2:12" s="58" customFormat="1" ht="24" customHeight="1" x14ac:dyDescent="0.25">
      <c r="B319" s="68" t="s">
        <v>558</v>
      </c>
      <c r="C319" s="69" t="s">
        <v>245</v>
      </c>
      <c r="D319" s="69" t="s">
        <v>4</v>
      </c>
      <c r="E319" s="70" t="s">
        <v>246</v>
      </c>
      <c r="F319" s="69" t="s">
        <v>6</v>
      </c>
      <c r="G319" s="95">
        <v>8</v>
      </c>
      <c r="H319" s="71"/>
      <c r="I319" s="175"/>
      <c r="J319" s="165" t="e">
        <f>#REF!/$K$698</f>
        <v>#REF!</v>
      </c>
      <c r="K319" s="57"/>
      <c r="L319" s="132"/>
    </row>
    <row r="320" spans="2:12" s="58" customFormat="1" ht="24" customHeight="1" x14ac:dyDescent="0.25">
      <c r="B320" s="81" t="s">
        <v>559</v>
      </c>
      <c r="C320" s="82" t="s">
        <v>225</v>
      </c>
      <c r="D320" s="82"/>
      <c r="E320" s="83" t="s">
        <v>248</v>
      </c>
      <c r="F320" s="82"/>
      <c r="G320" s="99">
        <v>0</v>
      </c>
      <c r="H320" s="71"/>
      <c r="I320" s="175"/>
      <c r="J320" s="170"/>
      <c r="K320" s="57"/>
      <c r="L320" s="132"/>
    </row>
    <row r="321" spans="2:12" s="58" customFormat="1" ht="24" customHeight="1" x14ac:dyDescent="0.25">
      <c r="B321" s="89" t="s">
        <v>560</v>
      </c>
      <c r="C321" s="90" t="s">
        <v>225</v>
      </c>
      <c r="D321" s="90"/>
      <c r="E321" s="91" t="s">
        <v>123</v>
      </c>
      <c r="F321" s="90"/>
      <c r="G321" s="100">
        <v>0</v>
      </c>
      <c r="H321" s="71"/>
      <c r="I321" s="175"/>
      <c r="J321" s="171"/>
      <c r="K321" s="57"/>
      <c r="L321" s="132"/>
    </row>
    <row r="322" spans="2:12" s="58" customFormat="1" ht="24" customHeight="1" x14ac:dyDescent="0.25">
      <c r="B322" s="68" t="s">
        <v>561</v>
      </c>
      <c r="C322" s="69" t="s">
        <v>251</v>
      </c>
      <c r="D322" s="69" t="s">
        <v>206</v>
      </c>
      <c r="E322" s="70" t="s">
        <v>252</v>
      </c>
      <c r="F322" s="69" t="s">
        <v>69</v>
      </c>
      <c r="G322" s="95">
        <v>222.88000000000002</v>
      </c>
      <c r="H322" s="71"/>
      <c r="I322" s="175"/>
      <c r="J322" s="165" t="e">
        <f>#REF!/$K$698</f>
        <v>#REF!</v>
      </c>
      <c r="K322" s="57"/>
      <c r="L322" s="132"/>
    </row>
    <row r="323" spans="2:12" s="58" customFormat="1" ht="24" customHeight="1" x14ac:dyDescent="0.25">
      <c r="B323" s="89" t="s">
        <v>562</v>
      </c>
      <c r="C323" s="90" t="s">
        <v>225</v>
      </c>
      <c r="D323" s="90"/>
      <c r="E323" s="91" t="s">
        <v>136</v>
      </c>
      <c r="F323" s="90"/>
      <c r="G323" s="100">
        <v>0</v>
      </c>
      <c r="H323" s="71"/>
      <c r="I323" s="175"/>
      <c r="J323" s="171"/>
      <c r="K323" s="57"/>
      <c r="L323" s="132"/>
    </row>
    <row r="324" spans="2:12" s="58" customFormat="1" ht="24" customHeight="1" x14ac:dyDescent="0.25">
      <c r="B324" s="68" t="s">
        <v>563</v>
      </c>
      <c r="C324" s="69" t="s">
        <v>255</v>
      </c>
      <c r="D324" s="69" t="s">
        <v>9</v>
      </c>
      <c r="E324" s="70" t="s">
        <v>1301</v>
      </c>
      <c r="F324" s="69" t="s">
        <v>10</v>
      </c>
      <c r="G324" s="95">
        <v>79</v>
      </c>
      <c r="H324" s="71"/>
      <c r="I324" s="175"/>
      <c r="J324" s="165" t="e">
        <f>#REF!/$K$698</f>
        <v>#REF!</v>
      </c>
      <c r="K324" s="57"/>
      <c r="L324" s="132"/>
    </row>
    <row r="325" spans="2:12" s="58" customFormat="1" ht="24" customHeight="1" x14ac:dyDescent="0.25">
      <c r="B325" s="68" t="s">
        <v>564</v>
      </c>
      <c r="C325" s="69" t="s">
        <v>257</v>
      </c>
      <c r="D325" s="69" t="s">
        <v>9</v>
      </c>
      <c r="E325" s="70" t="s">
        <v>1302</v>
      </c>
      <c r="F325" s="69" t="s">
        <v>10</v>
      </c>
      <c r="G325" s="95">
        <v>79</v>
      </c>
      <c r="H325" s="71"/>
      <c r="I325" s="175"/>
      <c r="J325" s="165" t="e">
        <f>#REF!/$K$698</f>
        <v>#REF!</v>
      </c>
      <c r="K325" s="57"/>
      <c r="L325" s="132"/>
    </row>
    <row r="326" spans="2:12" s="58" customFormat="1" ht="24" customHeight="1" x14ac:dyDescent="0.25">
      <c r="B326" s="89" t="s">
        <v>565</v>
      </c>
      <c r="C326" s="90" t="s">
        <v>225</v>
      </c>
      <c r="D326" s="90"/>
      <c r="E326" s="91" t="s">
        <v>156</v>
      </c>
      <c r="F326" s="90"/>
      <c r="G326" s="100">
        <v>0</v>
      </c>
      <c r="H326" s="71"/>
      <c r="I326" s="175"/>
      <c r="J326" s="171"/>
      <c r="K326" s="57"/>
      <c r="L326" s="132"/>
    </row>
    <row r="327" spans="2:12" s="58" customFormat="1" ht="24" customHeight="1" x14ac:dyDescent="0.25">
      <c r="B327" s="68" t="s">
        <v>566</v>
      </c>
      <c r="C327" s="69" t="s">
        <v>260</v>
      </c>
      <c r="D327" s="69" t="s">
        <v>4</v>
      </c>
      <c r="E327" s="70" t="s">
        <v>261</v>
      </c>
      <c r="F327" s="69" t="s">
        <v>6</v>
      </c>
      <c r="G327" s="95">
        <v>3</v>
      </c>
      <c r="H327" s="71"/>
      <c r="I327" s="175"/>
      <c r="J327" s="165" t="e">
        <f>#REF!/$K$698</f>
        <v>#REF!</v>
      </c>
      <c r="K327" s="57"/>
      <c r="L327" s="132"/>
    </row>
    <row r="328" spans="2:12" s="58" customFormat="1" ht="24" customHeight="1" x14ac:dyDescent="0.25">
      <c r="B328" s="81" t="s">
        <v>567</v>
      </c>
      <c r="C328" s="82" t="s">
        <v>225</v>
      </c>
      <c r="D328" s="82"/>
      <c r="E328" s="83" t="s">
        <v>263</v>
      </c>
      <c r="F328" s="82"/>
      <c r="G328" s="99">
        <v>0</v>
      </c>
      <c r="H328" s="71"/>
      <c r="I328" s="175"/>
      <c r="J328" s="170"/>
      <c r="K328" s="57"/>
      <c r="L328" s="132"/>
    </row>
    <row r="329" spans="2:12" s="58" customFormat="1" ht="24" customHeight="1" x14ac:dyDescent="0.25">
      <c r="B329" s="89" t="s">
        <v>568</v>
      </c>
      <c r="C329" s="90" t="s">
        <v>225</v>
      </c>
      <c r="D329" s="90"/>
      <c r="E329" s="91" t="s">
        <v>131</v>
      </c>
      <c r="F329" s="90"/>
      <c r="G329" s="100">
        <v>0</v>
      </c>
      <c r="H329" s="71"/>
      <c r="I329" s="175"/>
      <c r="J329" s="171"/>
      <c r="K329" s="57"/>
      <c r="L329" s="132"/>
    </row>
    <row r="330" spans="2:12" s="58" customFormat="1" ht="24" customHeight="1" x14ac:dyDescent="0.25">
      <c r="B330" s="68" t="s">
        <v>569</v>
      </c>
      <c r="C330" s="69" t="s">
        <v>266</v>
      </c>
      <c r="D330" s="69" t="s">
        <v>4</v>
      </c>
      <c r="E330" s="70" t="s">
        <v>267</v>
      </c>
      <c r="F330" s="69" t="s">
        <v>6</v>
      </c>
      <c r="G330" s="95">
        <v>2</v>
      </c>
      <c r="H330" s="71"/>
      <c r="I330" s="175"/>
      <c r="J330" s="165" t="e">
        <f>#REF!/$K$698</f>
        <v>#REF!</v>
      </c>
      <c r="K330" s="57"/>
      <c r="L330" s="132"/>
    </row>
    <row r="331" spans="2:12" s="58" customFormat="1" ht="24" customHeight="1" x14ac:dyDescent="0.25">
      <c r="B331" s="89" t="s">
        <v>570</v>
      </c>
      <c r="C331" s="90" t="s">
        <v>225</v>
      </c>
      <c r="D331" s="90"/>
      <c r="E331" s="91" t="s">
        <v>169</v>
      </c>
      <c r="F331" s="90"/>
      <c r="G331" s="100">
        <v>0</v>
      </c>
      <c r="H331" s="71"/>
      <c r="I331" s="175"/>
      <c r="J331" s="171"/>
      <c r="K331" s="57"/>
      <c r="L331" s="132"/>
    </row>
    <row r="332" spans="2:12" s="58" customFormat="1" ht="24" customHeight="1" x14ac:dyDescent="0.25">
      <c r="B332" s="68" t="s">
        <v>571</v>
      </c>
      <c r="C332" s="69" t="s">
        <v>270</v>
      </c>
      <c r="D332" s="69" t="s">
        <v>4</v>
      </c>
      <c r="E332" s="70" t="s">
        <v>271</v>
      </c>
      <c r="F332" s="69" t="s">
        <v>6</v>
      </c>
      <c r="G332" s="95">
        <v>2</v>
      </c>
      <c r="H332" s="71"/>
      <c r="I332" s="175"/>
      <c r="J332" s="165" t="e">
        <f>#REF!/$K$698</f>
        <v>#REF!</v>
      </c>
      <c r="K332" s="57"/>
      <c r="L332" s="132"/>
    </row>
    <row r="333" spans="2:12" s="58" customFormat="1" ht="24" customHeight="1" x14ac:dyDescent="0.25">
      <c r="B333" s="81" t="s">
        <v>572</v>
      </c>
      <c r="C333" s="82" t="s">
        <v>225</v>
      </c>
      <c r="D333" s="82"/>
      <c r="E333" s="83" t="s">
        <v>273</v>
      </c>
      <c r="F333" s="82"/>
      <c r="G333" s="99">
        <v>0</v>
      </c>
      <c r="H333" s="71"/>
      <c r="I333" s="175"/>
      <c r="J333" s="170"/>
      <c r="K333" s="57"/>
      <c r="L333" s="132"/>
    </row>
    <row r="334" spans="2:12" s="58" customFormat="1" ht="24" customHeight="1" x14ac:dyDescent="0.25">
      <c r="B334" s="89" t="s">
        <v>573</v>
      </c>
      <c r="C334" s="90" t="s">
        <v>225</v>
      </c>
      <c r="D334" s="90"/>
      <c r="E334" s="91" t="s">
        <v>131</v>
      </c>
      <c r="F334" s="90"/>
      <c r="G334" s="100">
        <v>0</v>
      </c>
      <c r="H334" s="71"/>
      <c r="I334" s="175"/>
      <c r="J334" s="171"/>
      <c r="K334" s="57"/>
      <c r="L334" s="132"/>
    </row>
    <row r="335" spans="2:12" s="58" customFormat="1" ht="24" customHeight="1" x14ac:dyDescent="0.25">
      <c r="B335" s="68" t="s">
        <v>574</v>
      </c>
      <c r="C335" s="69" t="s">
        <v>276</v>
      </c>
      <c r="D335" s="69" t="s">
        <v>9</v>
      </c>
      <c r="E335" s="70" t="s">
        <v>1303</v>
      </c>
      <c r="F335" s="69" t="s">
        <v>69</v>
      </c>
      <c r="G335" s="95">
        <v>136.16</v>
      </c>
      <c r="H335" s="71"/>
      <c r="I335" s="175"/>
      <c r="J335" s="165" t="e">
        <f>#REF!/$K$698</f>
        <v>#REF!</v>
      </c>
      <c r="K335" s="57"/>
      <c r="L335" s="132"/>
    </row>
    <row r="336" spans="2:12" s="58" customFormat="1" ht="24" customHeight="1" x14ac:dyDescent="0.25">
      <c r="B336" s="89" t="s">
        <v>575</v>
      </c>
      <c r="C336" s="90" t="s">
        <v>225</v>
      </c>
      <c r="D336" s="90"/>
      <c r="E336" s="91" t="s">
        <v>138</v>
      </c>
      <c r="F336" s="90"/>
      <c r="G336" s="100">
        <v>0</v>
      </c>
      <c r="H336" s="71"/>
      <c r="I336" s="175"/>
      <c r="J336" s="171"/>
      <c r="K336" s="57"/>
      <c r="L336" s="132"/>
    </row>
    <row r="337" spans="2:12" s="58" customFormat="1" ht="24" customHeight="1" x14ac:dyDescent="0.25">
      <c r="B337" s="68" t="s">
        <v>576</v>
      </c>
      <c r="C337" s="69" t="s">
        <v>279</v>
      </c>
      <c r="D337" s="69" t="s">
        <v>16</v>
      </c>
      <c r="E337" s="70" t="s">
        <v>280</v>
      </c>
      <c r="F337" s="69" t="s">
        <v>18</v>
      </c>
      <c r="G337" s="95">
        <v>349.13600000000002</v>
      </c>
      <c r="H337" s="71"/>
      <c r="I337" s="175"/>
      <c r="J337" s="165" t="e">
        <f>#REF!/$K$698</f>
        <v>#REF!</v>
      </c>
      <c r="K337" s="57"/>
      <c r="L337" s="132"/>
    </row>
    <row r="338" spans="2:12" s="58" customFormat="1" ht="24" customHeight="1" x14ac:dyDescent="0.25">
      <c r="B338" s="89" t="s">
        <v>577</v>
      </c>
      <c r="C338" s="90" t="s">
        <v>225</v>
      </c>
      <c r="D338" s="90"/>
      <c r="E338" s="91" t="s">
        <v>156</v>
      </c>
      <c r="F338" s="90"/>
      <c r="G338" s="100">
        <v>0</v>
      </c>
      <c r="H338" s="71"/>
      <c r="I338" s="175"/>
      <c r="J338" s="171"/>
      <c r="K338" s="57"/>
      <c r="L338" s="132"/>
    </row>
    <row r="339" spans="2:12" s="58" customFormat="1" ht="24" customHeight="1" x14ac:dyDescent="0.25">
      <c r="B339" s="68" t="s">
        <v>578</v>
      </c>
      <c r="C339" s="69" t="s">
        <v>283</v>
      </c>
      <c r="D339" s="69" t="s">
        <v>9</v>
      </c>
      <c r="E339" s="70" t="s">
        <v>1304</v>
      </c>
      <c r="F339" s="69" t="s">
        <v>10</v>
      </c>
      <c r="G339" s="95">
        <v>8</v>
      </c>
      <c r="H339" s="71"/>
      <c r="I339" s="175"/>
      <c r="J339" s="165" t="e">
        <f>#REF!/$K$698</f>
        <v>#REF!</v>
      </c>
      <c r="K339" s="57"/>
      <c r="L339" s="132"/>
    </row>
    <row r="340" spans="2:12" ht="24" customHeight="1" x14ac:dyDescent="0.25">
      <c r="B340" s="76" t="s">
        <v>579</v>
      </c>
      <c r="C340" s="77" t="s">
        <v>225</v>
      </c>
      <c r="D340" s="77"/>
      <c r="E340" s="78" t="s">
        <v>580</v>
      </c>
      <c r="F340" s="77"/>
      <c r="G340" s="97"/>
      <c r="H340" s="97"/>
      <c r="I340" s="178"/>
      <c r="J340" s="168"/>
      <c r="K340" s="42"/>
    </row>
    <row r="341" spans="2:12" s="88" customFormat="1" ht="24" customHeight="1" x14ac:dyDescent="0.25">
      <c r="B341" s="84" t="s">
        <v>581</v>
      </c>
      <c r="C341" s="85" t="s">
        <v>225</v>
      </c>
      <c r="D341" s="85"/>
      <c r="E341" s="86" t="s">
        <v>241</v>
      </c>
      <c r="F341" s="85"/>
      <c r="G341" s="98">
        <v>0</v>
      </c>
      <c r="H341" s="98"/>
      <c r="I341" s="179"/>
      <c r="J341" s="169"/>
      <c r="K341" s="87"/>
      <c r="L341" s="131"/>
    </row>
    <row r="342" spans="2:12" s="58" customFormat="1" ht="24" customHeight="1" x14ac:dyDescent="0.25">
      <c r="B342" s="81" t="s">
        <v>582</v>
      </c>
      <c r="C342" s="82" t="s">
        <v>225</v>
      </c>
      <c r="D342" s="82"/>
      <c r="E342" s="83" t="s">
        <v>243</v>
      </c>
      <c r="F342" s="82"/>
      <c r="G342" s="99">
        <v>0</v>
      </c>
      <c r="H342" s="71"/>
      <c r="I342" s="175"/>
      <c r="J342" s="170"/>
      <c r="K342" s="57"/>
      <c r="L342" s="132"/>
    </row>
    <row r="343" spans="2:12" s="58" customFormat="1" ht="24" customHeight="1" x14ac:dyDescent="0.25">
      <c r="B343" s="68" t="s">
        <v>583</v>
      </c>
      <c r="C343" s="69" t="s">
        <v>245</v>
      </c>
      <c r="D343" s="69" t="s">
        <v>4</v>
      </c>
      <c r="E343" s="70" t="s">
        <v>246</v>
      </c>
      <c r="F343" s="69" t="s">
        <v>6</v>
      </c>
      <c r="G343" s="95">
        <v>12</v>
      </c>
      <c r="H343" s="71"/>
      <c r="I343" s="175"/>
      <c r="J343" s="165" t="e">
        <f>#REF!/$K$698</f>
        <v>#REF!</v>
      </c>
      <c r="K343" s="57"/>
      <c r="L343" s="132"/>
    </row>
    <row r="344" spans="2:12" s="58" customFormat="1" ht="24" customHeight="1" x14ac:dyDescent="0.25">
      <c r="B344" s="81" t="s">
        <v>584</v>
      </c>
      <c r="C344" s="82" t="s">
        <v>225</v>
      </c>
      <c r="D344" s="82"/>
      <c r="E344" s="83" t="s">
        <v>248</v>
      </c>
      <c r="F344" s="82"/>
      <c r="G344" s="99">
        <v>0</v>
      </c>
      <c r="H344" s="71"/>
      <c r="I344" s="175"/>
      <c r="J344" s="170"/>
      <c r="K344" s="57"/>
      <c r="L344" s="132"/>
    </row>
    <row r="345" spans="2:12" s="58" customFormat="1" ht="24" customHeight="1" x14ac:dyDescent="0.25">
      <c r="B345" s="89" t="s">
        <v>585</v>
      </c>
      <c r="C345" s="90" t="s">
        <v>225</v>
      </c>
      <c r="D345" s="90"/>
      <c r="E345" s="91" t="s">
        <v>123</v>
      </c>
      <c r="F345" s="90"/>
      <c r="G345" s="100">
        <v>0</v>
      </c>
      <c r="H345" s="71"/>
      <c r="I345" s="175"/>
      <c r="J345" s="171"/>
      <c r="K345" s="57"/>
      <c r="L345" s="132"/>
    </row>
    <row r="346" spans="2:12" s="58" customFormat="1" ht="24" customHeight="1" x14ac:dyDescent="0.25">
      <c r="B346" s="68" t="s">
        <v>586</v>
      </c>
      <c r="C346" s="69" t="s">
        <v>251</v>
      </c>
      <c r="D346" s="69" t="s">
        <v>206</v>
      </c>
      <c r="E346" s="70" t="s">
        <v>252</v>
      </c>
      <c r="F346" s="69" t="s">
        <v>69</v>
      </c>
      <c r="G346" s="95">
        <v>0.90160000000000007</v>
      </c>
      <c r="H346" s="71"/>
      <c r="I346" s="175"/>
      <c r="J346" s="165" t="e">
        <f>#REF!/$K$698</f>
        <v>#REF!</v>
      </c>
      <c r="K346" s="57"/>
      <c r="L346" s="132"/>
    </row>
    <row r="347" spans="2:12" s="58" customFormat="1" ht="24" customHeight="1" x14ac:dyDescent="0.25">
      <c r="B347" s="89" t="s">
        <v>587</v>
      </c>
      <c r="C347" s="90" t="s">
        <v>225</v>
      </c>
      <c r="D347" s="90"/>
      <c r="E347" s="91" t="s">
        <v>136</v>
      </c>
      <c r="F347" s="90"/>
      <c r="G347" s="100">
        <v>0</v>
      </c>
      <c r="H347" s="71"/>
      <c r="I347" s="175"/>
      <c r="J347" s="171"/>
      <c r="K347" s="57"/>
      <c r="L347" s="132"/>
    </row>
    <row r="348" spans="2:12" s="58" customFormat="1" ht="24" customHeight="1" x14ac:dyDescent="0.25">
      <c r="B348" s="68" t="s">
        <v>588</v>
      </c>
      <c r="C348" s="69" t="s">
        <v>255</v>
      </c>
      <c r="D348" s="69" t="s">
        <v>9</v>
      </c>
      <c r="E348" s="70" t="s">
        <v>1301</v>
      </c>
      <c r="F348" s="69" t="s">
        <v>10</v>
      </c>
      <c r="G348" s="95">
        <v>79</v>
      </c>
      <c r="H348" s="71"/>
      <c r="I348" s="175"/>
      <c r="J348" s="165" t="e">
        <f>#REF!/$K$698</f>
        <v>#REF!</v>
      </c>
      <c r="K348" s="57"/>
      <c r="L348" s="132"/>
    </row>
    <row r="349" spans="2:12" s="58" customFormat="1" ht="24" customHeight="1" x14ac:dyDescent="0.25">
      <c r="B349" s="68" t="s">
        <v>589</v>
      </c>
      <c r="C349" s="69" t="s">
        <v>257</v>
      </c>
      <c r="D349" s="69" t="s">
        <v>9</v>
      </c>
      <c r="E349" s="70" t="s">
        <v>1302</v>
      </c>
      <c r="F349" s="69" t="s">
        <v>10</v>
      </c>
      <c r="G349" s="95">
        <v>79</v>
      </c>
      <c r="H349" s="71"/>
      <c r="I349" s="175"/>
      <c r="J349" s="165" t="e">
        <f>#REF!/$K$698</f>
        <v>#REF!</v>
      </c>
      <c r="K349" s="57"/>
      <c r="L349" s="132"/>
    </row>
    <row r="350" spans="2:12" s="58" customFormat="1" ht="24" customHeight="1" x14ac:dyDescent="0.25">
      <c r="B350" s="89" t="s">
        <v>590</v>
      </c>
      <c r="C350" s="90" t="s">
        <v>225</v>
      </c>
      <c r="D350" s="90"/>
      <c r="E350" s="91" t="s">
        <v>156</v>
      </c>
      <c r="F350" s="90"/>
      <c r="G350" s="100">
        <v>0</v>
      </c>
      <c r="H350" s="71"/>
      <c r="I350" s="175"/>
      <c r="J350" s="171"/>
      <c r="K350" s="57"/>
      <c r="L350" s="132"/>
    </row>
    <row r="351" spans="2:12" s="58" customFormat="1" ht="24" customHeight="1" x14ac:dyDescent="0.25">
      <c r="B351" s="68" t="s">
        <v>591</v>
      </c>
      <c r="C351" s="69" t="s">
        <v>260</v>
      </c>
      <c r="D351" s="69" t="s">
        <v>4</v>
      </c>
      <c r="E351" s="70" t="s">
        <v>261</v>
      </c>
      <c r="F351" s="69" t="s">
        <v>6</v>
      </c>
      <c r="G351" s="95">
        <v>8</v>
      </c>
      <c r="H351" s="71"/>
      <c r="I351" s="175"/>
      <c r="J351" s="165" t="e">
        <f>#REF!/$K$698</f>
        <v>#REF!</v>
      </c>
      <c r="K351" s="57"/>
      <c r="L351" s="132"/>
    </row>
    <row r="352" spans="2:12" s="58" customFormat="1" ht="24" customHeight="1" x14ac:dyDescent="0.25">
      <c r="B352" s="81" t="s">
        <v>592</v>
      </c>
      <c r="C352" s="82" t="s">
        <v>225</v>
      </c>
      <c r="D352" s="82"/>
      <c r="E352" s="83" t="s">
        <v>263</v>
      </c>
      <c r="F352" s="82"/>
      <c r="G352" s="99">
        <v>0</v>
      </c>
      <c r="H352" s="71"/>
      <c r="I352" s="175"/>
      <c r="J352" s="170"/>
      <c r="K352" s="57"/>
      <c r="L352" s="132"/>
    </row>
    <row r="353" spans="2:12" s="58" customFormat="1" ht="24" customHeight="1" x14ac:dyDescent="0.25">
      <c r="B353" s="89" t="s">
        <v>593</v>
      </c>
      <c r="C353" s="90" t="s">
        <v>225</v>
      </c>
      <c r="D353" s="90"/>
      <c r="E353" s="91" t="s">
        <v>131</v>
      </c>
      <c r="F353" s="90"/>
      <c r="G353" s="100">
        <v>0</v>
      </c>
      <c r="H353" s="71"/>
      <c r="I353" s="175"/>
      <c r="J353" s="171"/>
      <c r="K353" s="57"/>
      <c r="L353" s="132"/>
    </row>
    <row r="354" spans="2:12" s="58" customFormat="1" ht="24" customHeight="1" x14ac:dyDescent="0.25">
      <c r="B354" s="68" t="s">
        <v>594</v>
      </c>
      <c r="C354" s="69" t="s">
        <v>266</v>
      </c>
      <c r="D354" s="69" t="s">
        <v>4</v>
      </c>
      <c r="E354" s="70" t="s">
        <v>267</v>
      </c>
      <c r="F354" s="69" t="s">
        <v>6</v>
      </c>
      <c r="G354" s="95">
        <v>3</v>
      </c>
      <c r="H354" s="71"/>
      <c r="I354" s="175"/>
      <c r="J354" s="165" t="e">
        <f>#REF!/$K$698</f>
        <v>#REF!</v>
      </c>
      <c r="K354" s="57"/>
      <c r="L354" s="132"/>
    </row>
    <row r="355" spans="2:12" s="58" customFormat="1" ht="24" customHeight="1" x14ac:dyDescent="0.25">
      <c r="B355" s="89" t="s">
        <v>595</v>
      </c>
      <c r="C355" s="90" t="s">
        <v>225</v>
      </c>
      <c r="D355" s="90"/>
      <c r="E355" s="91" t="s">
        <v>169</v>
      </c>
      <c r="F355" s="90"/>
      <c r="G355" s="100">
        <v>0</v>
      </c>
      <c r="H355" s="71"/>
      <c r="I355" s="175"/>
      <c r="J355" s="171"/>
      <c r="K355" s="57"/>
      <c r="L355" s="132"/>
    </row>
    <row r="356" spans="2:12" s="58" customFormat="1" ht="24" customHeight="1" x14ac:dyDescent="0.25">
      <c r="B356" s="68" t="s">
        <v>596</v>
      </c>
      <c r="C356" s="69" t="s">
        <v>270</v>
      </c>
      <c r="D356" s="69" t="s">
        <v>4</v>
      </c>
      <c r="E356" s="70" t="s">
        <v>271</v>
      </c>
      <c r="F356" s="69" t="s">
        <v>6</v>
      </c>
      <c r="G356" s="95">
        <v>3</v>
      </c>
      <c r="H356" s="71"/>
      <c r="I356" s="175"/>
      <c r="J356" s="165" t="e">
        <f>#REF!/$K$698</f>
        <v>#REF!</v>
      </c>
      <c r="K356" s="57"/>
      <c r="L356" s="132"/>
    </row>
    <row r="357" spans="2:12" s="58" customFormat="1" ht="24" customHeight="1" x14ac:dyDescent="0.25">
      <c r="B357" s="81" t="s">
        <v>597</v>
      </c>
      <c r="C357" s="82" t="s">
        <v>225</v>
      </c>
      <c r="D357" s="82"/>
      <c r="E357" s="83" t="s">
        <v>273</v>
      </c>
      <c r="F357" s="82"/>
      <c r="G357" s="99">
        <v>0</v>
      </c>
      <c r="H357" s="71"/>
      <c r="I357" s="175"/>
      <c r="J357" s="170"/>
      <c r="K357" s="57"/>
      <c r="L357" s="132"/>
    </row>
    <row r="358" spans="2:12" s="58" customFormat="1" ht="24" customHeight="1" x14ac:dyDescent="0.25">
      <c r="B358" s="89" t="s">
        <v>598</v>
      </c>
      <c r="C358" s="90" t="s">
        <v>225</v>
      </c>
      <c r="D358" s="90"/>
      <c r="E358" s="91" t="s">
        <v>131</v>
      </c>
      <c r="F358" s="90"/>
      <c r="G358" s="100">
        <v>0</v>
      </c>
      <c r="H358" s="71"/>
      <c r="I358" s="175"/>
      <c r="J358" s="171"/>
      <c r="K358" s="57"/>
      <c r="L358" s="132"/>
    </row>
    <row r="359" spans="2:12" s="58" customFormat="1" ht="24" customHeight="1" x14ac:dyDescent="0.25">
      <c r="B359" s="68" t="s">
        <v>599</v>
      </c>
      <c r="C359" s="69" t="s">
        <v>276</v>
      </c>
      <c r="D359" s="69" t="s">
        <v>9</v>
      </c>
      <c r="E359" s="70" t="s">
        <v>1303</v>
      </c>
      <c r="F359" s="69" t="s">
        <v>69</v>
      </c>
      <c r="G359" s="95">
        <v>515.20000000000005</v>
      </c>
      <c r="H359" s="71"/>
      <c r="I359" s="175"/>
      <c r="J359" s="165" t="e">
        <f>#REF!/$K$698</f>
        <v>#REF!</v>
      </c>
      <c r="K359" s="57"/>
      <c r="L359" s="132"/>
    </row>
    <row r="360" spans="2:12" s="58" customFormat="1" ht="24" customHeight="1" x14ac:dyDescent="0.25">
      <c r="B360" s="89" t="s">
        <v>600</v>
      </c>
      <c r="C360" s="90" t="s">
        <v>225</v>
      </c>
      <c r="D360" s="90"/>
      <c r="E360" s="91" t="s">
        <v>138</v>
      </c>
      <c r="F360" s="90"/>
      <c r="G360" s="100">
        <v>0</v>
      </c>
      <c r="H360" s="71"/>
      <c r="I360" s="175"/>
      <c r="J360" s="171"/>
      <c r="K360" s="57"/>
      <c r="L360" s="132"/>
    </row>
    <row r="361" spans="2:12" s="58" customFormat="1" ht="24" customHeight="1" x14ac:dyDescent="0.25">
      <c r="B361" s="68" t="s">
        <v>601</v>
      </c>
      <c r="C361" s="69" t="s">
        <v>279</v>
      </c>
      <c r="D361" s="69" t="s">
        <v>16</v>
      </c>
      <c r="E361" s="70" t="s">
        <v>280</v>
      </c>
      <c r="F361" s="69" t="s">
        <v>18</v>
      </c>
      <c r="G361" s="95">
        <v>686.81600000000003</v>
      </c>
      <c r="H361" s="71"/>
      <c r="I361" s="175"/>
      <c r="J361" s="165" t="e">
        <f>#REF!/$K$698</f>
        <v>#REF!</v>
      </c>
      <c r="K361" s="57"/>
      <c r="L361" s="132"/>
    </row>
    <row r="362" spans="2:12" s="58" customFormat="1" ht="24" customHeight="1" x14ac:dyDescent="0.25">
      <c r="B362" s="89" t="s">
        <v>602</v>
      </c>
      <c r="C362" s="90" t="s">
        <v>225</v>
      </c>
      <c r="D362" s="90"/>
      <c r="E362" s="91" t="s">
        <v>156</v>
      </c>
      <c r="F362" s="90"/>
      <c r="G362" s="100">
        <v>0</v>
      </c>
      <c r="H362" s="71"/>
      <c r="I362" s="175"/>
      <c r="J362" s="171"/>
      <c r="K362" s="57"/>
      <c r="L362" s="132"/>
    </row>
    <row r="363" spans="2:12" s="58" customFormat="1" ht="24" customHeight="1" x14ac:dyDescent="0.25">
      <c r="B363" s="68" t="s">
        <v>603</v>
      </c>
      <c r="C363" s="69" t="s">
        <v>283</v>
      </c>
      <c r="D363" s="69" t="s">
        <v>9</v>
      </c>
      <c r="E363" s="70" t="s">
        <v>1304</v>
      </c>
      <c r="F363" s="69" t="s">
        <v>10</v>
      </c>
      <c r="G363" s="95">
        <v>8</v>
      </c>
      <c r="H363" s="71"/>
      <c r="I363" s="175"/>
      <c r="J363" s="165" t="e">
        <f>#REF!/$K$698</f>
        <v>#REF!</v>
      </c>
      <c r="K363" s="57"/>
      <c r="L363" s="132"/>
    </row>
    <row r="364" spans="2:12" ht="24" customHeight="1" x14ac:dyDescent="0.25">
      <c r="B364" s="76" t="s">
        <v>604</v>
      </c>
      <c r="C364" s="77" t="s">
        <v>225</v>
      </c>
      <c r="D364" s="77"/>
      <c r="E364" s="78" t="s">
        <v>605</v>
      </c>
      <c r="F364" s="77"/>
      <c r="G364" s="97"/>
      <c r="H364" s="97"/>
      <c r="I364" s="178"/>
      <c r="J364" s="168"/>
      <c r="K364" s="42"/>
    </row>
    <row r="365" spans="2:12" s="88" customFormat="1" ht="24" customHeight="1" x14ac:dyDescent="0.25">
      <c r="B365" s="84" t="s">
        <v>606</v>
      </c>
      <c r="C365" s="85" t="s">
        <v>225</v>
      </c>
      <c r="D365" s="85"/>
      <c r="E365" s="86" t="s">
        <v>241</v>
      </c>
      <c r="F365" s="85"/>
      <c r="G365" s="98">
        <v>0</v>
      </c>
      <c r="H365" s="98"/>
      <c r="I365" s="179"/>
      <c r="J365" s="169"/>
      <c r="K365" s="87"/>
      <c r="L365" s="131"/>
    </row>
    <row r="366" spans="2:12" s="58" customFormat="1" ht="24" customHeight="1" x14ac:dyDescent="0.25">
      <c r="B366" s="81" t="s">
        <v>607</v>
      </c>
      <c r="C366" s="82" t="s">
        <v>225</v>
      </c>
      <c r="D366" s="82"/>
      <c r="E366" s="83" t="s">
        <v>243</v>
      </c>
      <c r="F366" s="82"/>
      <c r="G366" s="99">
        <v>0</v>
      </c>
      <c r="H366" s="71"/>
      <c r="I366" s="175"/>
      <c r="J366" s="170"/>
      <c r="K366" s="57"/>
      <c r="L366" s="132"/>
    </row>
    <row r="367" spans="2:12" s="58" customFormat="1" ht="24" customHeight="1" x14ac:dyDescent="0.25">
      <c r="B367" s="68" t="s">
        <v>608</v>
      </c>
      <c r="C367" s="69" t="s">
        <v>245</v>
      </c>
      <c r="D367" s="69" t="s">
        <v>4</v>
      </c>
      <c r="E367" s="70" t="s">
        <v>246</v>
      </c>
      <c r="F367" s="69" t="s">
        <v>6</v>
      </c>
      <c r="G367" s="95">
        <v>8</v>
      </c>
      <c r="H367" s="71"/>
      <c r="I367" s="175"/>
      <c r="J367" s="165" t="e">
        <f>#REF!/$K$698</f>
        <v>#REF!</v>
      </c>
      <c r="K367" s="57"/>
      <c r="L367" s="132"/>
    </row>
    <row r="368" spans="2:12" s="58" customFormat="1" ht="24" customHeight="1" x14ac:dyDescent="0.25">
      <c r="B368" s="81" t="s">
        <v>609</v>
      </c>
      <c r="C368" s="82" t="s">
        <v>225</v>
      </c>
      <c r="D368" s="82"/>
      <c r="E368" s="83" t="s">
        <v>248</v>
      </c>
      <c r="F368" s="82"/>
      <c r="G368" s="99">
        <v>0</v>
      </c>
      <c r="H368" s="71"/>
      <c r="I368" s="175"/>
      <c r="J368" s="170"/>
      <c r="K368" s="57"/>
      <c r="L368" s="132"/>
    </row>
    <row r="369" spans="2:12" s="58" customFormat="1" ht="24" customHeight="1" x14ac:dyDescent="0.25">
      <c r="B369" s="89" t="s">
        <v>610</v>
      </c>
      <c r="C369" s="90" t="s">
        <v>225</v>
      </c>
      <c r="D369" s="90"/>
      <c r="E369" s="91" t="s">
        <v>123</v>
      </c>
      <c r="F369" s="90"/>
      <c r="G369" s="100">
        <v>0</v>
      </c>
      <c r="H369" s="71"/>
      <c r="I369" s="175"/>
      <c r="J369" s="171"/>
      <c r="K369" s="57"/>
      <c r="L369" s="132"/>
    </row>
    <row r="370" spans="2:12" s="58" customFormat="1" ht="24" customHeight="1" x14ac:dyDescent="0.25">
      <c r="B370" s="68" t="s">
        <v>611</v>
      </c>
      <c r="C370" s="69" t="s">
        <v>251</v>
      </c>
      <c r="D370" s="69" t="s">
        <v>206</v>
      </c>
      <c r="E370" s="70" t="s">
        <v>252</v>
      </c>
      <c r="F370" s="69" t="s">
        <v>69</v>
      </c>
      <c r="G370" s="95">
        <v>168</v>
      </c>
      <c r="H370" s="71"/>
      <c r="I370" s="175"/>
      <c r="J370" s="165" t="e">
        <f>#REF!/$K$698</f>
        <v>#REF!</v>
      </c>
      <c r="K370" s="57"/>
      <c r="L370" s="132"/>
    </row>
    <row r="371" spans="2:12" s="58" customFormat="1" ht="24" customHeight="1" x14ac:dyDescent="0.25">
      <c r="B371" s="89" t="s">
        <v>612</v>
      </c>
      <c r="C371" s="90" t="s">
        <v>225</v>
      </c>
      <c r="D371" s="90"/>
      <c r="E371" s="91" t="s">
        <v>136</v>
      </c>
      <c r="F371" s="90"/>
      <c r="G371" s="100">
        <v>0</v>
      </c>
      <c r="H371" s="71"/>
      <c r="I371" s="175"/>
      <c r="J371" s="171"/>
      <c r="K371" s="57"/>
      <c r="L371" s="132"/>
    </row>
    <row r="372" spans="2:12" s="58" customFormat="1" ht="24" customHeight="1" x14ac:dyDescent="0.25">
      <c r="B372" s="68" t="s">
        <v>613</v>
      </c>
      <c r="C372" s="69" t="s">
        <v>255</v>
      </c>
      <c r="D372" s="69" t="s">
        <v>9</v>
      </c>
      <c r="E372" s="70" t="s">
        <v>1301</v>
      </c>
      <c r="F372" s="69" t="s">
        <v>10</v>
      </c>
      <c r="G372" s="95">
        <v>79</v>
      </c>
      <c r="H372" s="71"/>
      <c r="I372" s="175"/>
      <c r="J372" s="165" t="e">
        <f>#REF!/$K$698</f>
        <v>#REF!</v>
      </c>
      <c r="K372" s="57"/>
      <c r="L372" s="132"/>
    </row>
    <row r="373" spans="2:12" s="58" customFormat="1" ht="24" customHeight="1" x14ac:dyDescent="0.25">
      <c r="B373" s="68" t="s">
        <v>614</v>
      </c>
      <c r="C373" s="69" t="s">
        <v>257</v>
      </c>
      <c r="D373" s="69" t="s">
        <v>9</v>
      </c>
      <c r="E373" s="70" t="s">
        <v>1302</v>
      </c>
      <c r="F373" s="69" t="s">
        <v>10</v>
      </c>
      <c r="G373" s="95">
        <v>79</v>
      </c>
      <c r="H373" s="71"/>
      <c r="I373" s="175"/>
      <c r="J373" s="165" t="e">
        <f>#REF!/$K$698</f>
        <v>#REF!</v>
      </c>
      <c r="K373" s="57"/>
      <c r="L373" s="132"/>
    </row>
    <row r="374" spans="2:12" s="58" customFormat="1" ht="24" customHeight="1" x14ac:dyDescent="0.25">
      <c r="B374" s="89" t="s">
        <v>615</v>
      </c>
      <c r="C374" s="90" t="s">
        <v>225</v>
      </c>
      <c r="D374" s="90"/>
      <c r="E374" s="91" t="s">
        <v>156</v>
      </c>
      <c r="F374" s="90"/>
      <c r="G374" s="100">
        <v>0</v>
      </c>
      <c r="H374" s="71"/>
      <c r="I374" s="175"/>
      <c r="J374" s="171"/>
      <c r="K374" s="57"/>
      <c r="L374" s="132"/>
    </row>
    <row r="375" spans="2:12" s="58" customFormat="1" ht="24" customHeight="1" x14ac:dyDescent="0.25">
      <c r="B375" s="68" t="s">
        <v>616</v>
      </c>
      <c r="C375" s="69" t="s">
        <v>260</v>
      </c>
      <c r="D375" s="69" t="s">
        <v>4</v>
      </c>
      <c r="E375" s="70" t="s">
        <v>261</v>
      </c>
      <c r="F375" s="69" t="s">
        <v>6</v>
      </c>
      <c r="G375" s="95">
        <v>3</v>
      </c>
      <c r="H375" s="71"/>
      <c r="I375" s="175"/>
      <c r="J375" s="165" t="e">
        <f>#REF!/$K$698</f>
        <v>#REF!</v>
      </c>
      <c r="K375" s="57"/>
      <c r="L375" s="132"/>
    </row>
    <row r="376" spans="2:12" s="58" customFormat="1" ht="24" customHeight="1" x14ac:dyDescent="0.25">
      <c r="B376" s="81" t="s">
        <v>617</v>
      </c>
      <c r="C376" s="82" t="s">
        <v>225</v>
      </c>
      <c r="D376" s="82"/>
      <c r="E376" s="83" t="s">
        <v>263</v>
      </c>
      <c r="F376" s="82"/>
      <c r="G376" s="99">
        <v>0</v>
      </c>
      <c r="H376" s="71"/>
      <c r="I376" s="175"/>
      <c r="J376" s="170"/>
      <c r="K376" s="57"/>
      <c r="L376" s="132"/>
    </row>
    <row r="377" spans="2:12" s="58" customFormat="1" ht="24" customHeight="1" x14ac:dyDescent="0.25">
      <c r="B377" s="89" t="s">
        <v>618</v>
      </c>
      <c r="C377" s="90" t="s">
        <v>225</v>
      </c>
      <c r="D377" s="90"/>
      <c r="E377" s="91" t="s">
        <v>131</v>
      </c>
      <c r="F377" s="90"/>
      <c r="G377" s="100">
        <v>0</v>
      </c>
      <c r="H377" s="71"/>
      <c r="I377" s="175"/>
      <c r="J377" s="171"/>
      <c r="K377" s="57"/>
      <c r="L377" s="132"/>
    </row>
    <row r="378" spans="2:12" s="58" customFormat="1" ht="24" customHeight="1" x14ac:dyDescent="0.25">
      <c r="B378" s="68" t="s">
        <v>619</v>
      </c>
      <c r="C378" s="69" t="s">
        <v>266</v>
      </c>
      <c r="D378" s="69" t="s">
        <v>4</v>
      </c>
      <c r="E378" s="70" t="s">
        <v>267</v>
      </c>
      <c r="F378" s="69" t="s">
        <v>6</v>
      </c>
      <c r="G378" s="95">
        <v>2</v>
      </c>
      <c r="H378" s="71"/>
      <c r="I378" s="175"/>
      <c r="J378" s="165" t="e">
        <f>#REF!/$K$698</f>
        <v>#REF!</v>
      </c>
      <c r="K378" s="57"/>
      <c r="L378" s="132"/>
    </row>
    <row r="379" spans="2:12" s="58" customFormat="1" ht="24" customHeight="1" x14ac:dyDescent="0.25">
      <c r="B379" s="89" t="s">
        <v>620</v>
      </c>
      <c r="C379" s="90" t="s">
        <v>225</v>
      </c>
      <c r="D379" s="90"/>
      <c r="E379" s="91" t="s">
        <v>169</v>
      </c>
      <c r="F379" s="90"/>
      <c r="G379" s="100">
        <v>0</v>
      </c>
      <c r="H379" s="71"/>
      <c r="I379" s="175"/>
      <c r="J379" s="171"/>
      <c r="K379" s="57"/>
      <c r="L379" s="132"/>
    </row>
    <row r="380" spans="2:12" s="58" customFormat="1" ht="24" customHeight="1" x14ac:dyDescent="0.25">
      <c r="B380" s="68" t="s">
        <v>621</v>
      </c>
      <c r="C380" s="69" t="s">
        <v>270</v>
      </c>
      <c r="D380" s="69" t="s">
        <v>4</v>
      </c>
      <c r="E380" s="70" t="s">
        <v>271</v>
      </c>
      <c r="F380" s="69" t="s">
        <v>6</v>
      </c>
      <c r="G380" s="95">
        <v>2</v>
      </c>
      <c r="H380" s="71"/>
      <c r="I380" s="175"/>
      <c r="J380" s="165" t="e">
        <f>#REF!/$K$698</f>
        <v>#REF!</v>
      </c>
      <c r="K380" s="57"/>
      <c r="L380" s="132"/>
    </row>
    <row r="381" spans="2:12" s="58" customFormat="1" ht="24" customHeight="1" x14ac:dyDescent="0.25">
      <c r="B381" s="81" t="s">
        <v>622</v>
      </c>
      <c r="C381" s="82" t="s">
        <v>225</v>
      </c>
      <c r="D381" s="82"/>
      <c r="E381" s="83" t="s">
        <v>273</v>
      </c>
      <c r="F381" s="82"/>
      <c r="G381" s="99">
        <v>0</v>
      </c>
      <c r="H381" s="71"/>
      <c r="I381" s="175"/>
      <c r="J381" s="170"/>
      <c r="K381" s="57"/>
      <c r="L381" s="132"/>
    </row>
    <row r="382" spans="2:12" s="58" customFormat="1" ht="24" customHeight="1" x14ac:dyDescent="0.25">
      <c r="B382" s="89" t="s">
        <v>623</v>
      </c>
      <c r="C382" s="90" t="s">
        <v>225</v>
      </c>
      <c r="D382" s="90"/>
      <c r="E382" s="91" t="s">
        <v>131</v>
      </c>
      <c r="F382" s="90"/>
      <c r="G382" s="100">
        <v>0</v>
      </c>
      <c r="H382" s="71"/>
      <c r="I382" s="175"/>
      <c r="J382" s="171"/>
      <c r="K382" s="57"/>
      <c r="L382" s="132"/>
    </row>
    <row r="383" spans="2:12" s="58" customFormat="1" ht="24" customHeight="1" x14ac:dyDescent="0.25">
      <c r="B383" s="68" t="s">
        <v>624</v>
      </c>
      <c r="C383" s="69" t="s">
        <v>276</v>
      </c>
      <c r="D383" s="69" t="s">
        <v>9</v>
      </c>
      <c r="E383" s="70" t="s">
        <v>1303</v>
      </c>
      <c r="F383" s="69" t="s">
        <v>69</v>
      </c>
      <c r="G383" s="95">
        <v>135.92000000000002</v>
      </c>
      <c r="H383" s="71"/>
      <c r="I383" s="175"/>
      <c r="J383" s="165" t="e">
        <f>#REF!/$K$698</f>
        <v>#REF!</v>
      </c>
      <c r="K383" s="57"/>
      <c r="L383" s="132"/>
    </row>
    <row r="384" spans="2:12" s="58" customFormat="1" ht="24" customHeight="1" x14ac:dyDescent="0.25">
      <c r="B384" s="89" t="s">
        <v>625</v>
      </c>
      <c r="C384" s="90" t="s">
        <v>225</v>
      </c>
      <c r="D384" s="90"/>
      <c r="E384" s="91" t="s">
        <v>138</v>
      </c>
      <c r="F384" s="90"/>
      <c r="G384" s="100">
        <v>0</v>
      </c>
      <c r="H384" s="71"/>
      <c r="I384" s="175"/>
      <c r="J384" s="171"/>
      <c r="K384" s="57"/>
      <c r="L384" s="132"/>
    </row>
    <row r="385" spans="2:12" s="58" customFormat="1" ht="24" customHeight="1" x14ac:dyDescent="0.25">
      <c r="B385" s="68" t="s">
        <v>626</v>
      </c>
      <c r="C385" s="69" t="s">
        <v>279</v>
      </c>
      <c r="D385" s="69" t="s">
        <v>16</v>
      </c>
      <c r="E385" s="70" t="s">
        <v>280</v>
      </c>
      <c r="F385" s="69" t="s">
        <v>18</v>
      </c>
      <c r="G385" s="95">
        <v>213.4</v>
      </c>
      <c r="H385" s="71"/>
      <c r="I385" s="175"/>
      <c r="J385" s="165" t="e">
        <f>#REF!/$K$698</f>
        <v>#REF!</v>
      </c>
      <c r="K385" s="57"/>
      <c r="L385" s="132"/>
    </row>
    <row r="386" spans="2:12" s="58" customFormat="1" ht="24" customHeight="1" x14ac:dyDescent="0.25">
      <c r="B386" s="89" t="s">
        <v>627</v>
      </c>
      <c r="C386" s="90" t="s">
        <v>225</v>
      </c>
      <c r="D386" s="90"/>
      <c r="E386" s="91" t="s">
        <v>156</v>
      </c>
      <c r="F386" s="90"/>
      <c r="G386" s="100">
        <v>0</v>
      </c>
      <c r="H386" s="71"/>
      <c r="I386" s="175"/>
      <c r="J386" s="171"/>
      <c r="K386" s="57"/>
      <c r="L386" s="132"/>
    </row>
    <row r="387" spans="2:12" s="58" customFormat="1" ht="24" customHeight="1" x14ac:dyDescent="0.25">
      <c r="B387" s="68" t="s">
        <v>628</v>
      </c>
      <c r="C387" s="69" t="s">
        <v>283</v>
      </c>
      <c r="D387" s="69" t="s">
        <v>9</v>
      </c>
      <c r="E387" s="70" t="s">
        <v>1304</v>
      </c>
      <c r="F387" s="69" t="s">
        <v>10</v>
      </c>
      <c r="G387" s="95">
        <v>8</v>
      </c>
      <c r="H387" s="71"/>
      <c r="I387" s="175"/>
      <c r="J387" s="165" t="e">
        <f>#REF!/$K$698</f>
        <v>#REF!</v>
      </c>
      <c r="K387" s="57"/>
      <c r="L387" s="132"/>
    </row>
    <row r="388" spans="2:12" ht="24" customHeight="1" x14ac:dyDescent="0.25">
      <c r="B388" s="76" t="s">
        <v>629</v>
      </c>
      <c r="C388" s="77" t="s">
        <v>225</v>
      </c>
      <c r="D388" s="77"/>
      <c r="E388" s="78" t="s">
        <v>630</v>
      </c>
      <c r="F388" s="77"/>
      <c r="G388" s="97"/>
      <c r="H388" s="97"/>
      <c r="I388" s="178"/>
      <c r="J388" s="168"/>
      <c r="K388" s="42"/>
    </row>
    <row r="389" spans="2:12" s="88" customFormat="1" ht="24" customHeight="1" x14ac:dyDescent="0.25">
      <c r="B389" s="84" t="s">
        <v>631</v>
      </c>
      <c r="C389" s="85" t="s">
        <v>225</v>
      </c>
      <c r="D389" s="85"/>
      <c r="E389" s="86" t="s">
        <v>241</v>
      </c>
      <c r="F389" s="85"/>
      <c r="G389" s="98">
        <v>0</v>
      </c>
      <c r="H389" s="98"/>
      <c r="I389" s="179"/>
      <c r="J389" s="169"/>
      <c r="K389" s="87"/>
      <c r="L389" s="131"/>
    </row>
    <row r="390" spans="2:12" s="58" customFormat="1" ht="24" customHeight="1" x14ac:dyDescent="0.25">
      <c r="B390" s="81" t="s">
        <v>632</v>
      </c>
      <c r="C390" s="82" t="s">
        <v>225</v>
      </c>
      <c r="D390" s="82"/>
      <c r="E390" s="83" t="s">
        <v>243</v>
      </c>
      <c r="F390" s="82"/>
      <c r="G390" s="99">
        <v>0</v>
      </c>
      <c r="H390" s="71"/>
      <c r="I390" s="175"/>
      <c r="J390" s="170"/>
      <c r="K390" s="57"/>
      <c r="L390" s="132"/>
    </row>
    <row r="391" spans="2:12" s="58" customFormat="1" ht="24" customHeight="1" x14ac:dyDescent="0.25">
      <c r="B391" s="68" t="s">
        <v>633</v>
      </c>
      <c r="C391" s="69" t="s">
        <v>245</v>
      </c>
      <c r="D391" s="69" t="s">
        <v>4</v>
      </c>
      <c r="E391" s="70" t="s">
        <v>246</v>
      </c>
      <c r="F391" s="69" t="s">
        <v>6</v>
      </c>
      <c r="G391" s="95">
        <v>12</v>
      </c>
      <c r="H391" s="71"/>
      <c r="I391" s="175"/>
      <c r="J391" s="165" t="e">
        <f>#REF!/$K$698</f>
        <v>#REF!</v>
      </c>
      <c r="K391" s="57"/>
      <c r="L391" s="132"/>
    </row>
    <row r="392" spans="2:12" s="58" customFormat="1" ht="24" customHeight="1" x14ac:dyDescent="0.25">
      <c r="B392" s="81" t="s">
        <v>634</v>
      </c>
      <c r="C392" s="82" t="s">
        <v>225</v>
      </c>
      <c r="D392" s="82"/>
      <c r="E392" s="83" t="s">
        <v>248</v>
      </c>
      <c r="F392" s="82"/>
      <c r="G392" s="99">
        <v>0</v>
      </c>
      <c r="H392" s="71"/>
      <c r="I392" s="175"/>
      <c r="J392" s="170"/>
      <c r="K392" s="57"/>
      <c r="L392" s="132"/>
    </row>
    <row r="393" spans="2:12" s="58" customFormat="1" ht="24" customHeight="1" x14ac:dyDescent="0.25">
      <c r="B393" s="89" t="s">
        <v>635</v>
      </c>
      <c r="C393" s="90" t="s">
        <v>225</v>
      </c>
      <c r="D393" s="90"/>
      <c r="E393" s="91" t="s">
        <v>123</v>
      </c>
      <c r="F393" s="90"/>
      <c r="G393" s="100">
        <v>0</v>
      </c>
      <c r="H393" s="71"/>
      <c r="I393" s="175"/>
      <c r="J393" s="171"/>
      <c r="K393" s="57"/>
      <c r="L393" s="132"/>
    </row>
    <row r="394" spans="2:12" s="58" customFormat="1" ht="24" customHeight="1" x14ac:dyDescent="0.25">
      <c r="B394" s="68" t="s">
        <v>636</v>
      </c>
      <c r="C394" s="69" t="s">
        <v>251</v>
      </c>
      <c r="D394" s="69" t="s">
        <v>206</v>
      </c>
      <c r="E394" s="70" t="s">
        <v>252</v>
      </c>
      <c r="F394" s="69" t="s">
        <v>69</v>
      </c>
      <c r="G394" s="95">
        <v>972.80000000000007</v>
      </c>
      <c r="H394" s="71"/>
      <c r="I394" s="175"/>
      <c r="J394" s="165" t="e">
        <f>#REF!/$K$698</f>
        <v>#REF!</v>
      </c>
      <c r="K394" s="57"/>
      <c r="L394" s="132"/>
    </row>
    <row r="395" spans="2:12" s="58" customFormat="1" ht="24" customHeight="1" x14ac:dyDescent="0.25">
      <c r="B395" s="89" t="s">
        <v>637</v>
      </c>
      <c r="C395" s="90" t="s">
        <v>225</v>
      </c>
      <c r="D395" s="90"/>
      <c r="E395" s="91" t="s">
        <v>136</v>
      </c>
      <c r="F395" s="90"/>
      <c r="G395" s="100">
        <v>0</v>
      </c>
      <c r="H395" s="71"/>
      <c r="I395" s="175"/>
      <c r="J395" s="171"/>
      <c r="K395" s="57"/>
      <c r="L395" s="132"/>
    </row>
    <row r="396" spans="2:12" s="58" customFormat="1" ht="24" customHeight="1" x14ac:dyDescent="0.25">
      <c r="B396" s="68" t="s">
        <v>638</v>
      </c>
      <c r="C396" s="69" t="s">
        <v>255</v>
      </c>
      <c r="D396" s="69" t="s">
        <v>9</v>
      </c>
      <c r="E396" s="70" t="s">
        <v>1301</v>
      </c>
      <c r="F396" s="69" t="s">
        <v>10</v>
      </c>
      <c r="G396" s="95">
        <v>72</v>
      </c>
      <c r="H396" s="71"/>
      <c r="I396" s="175"/>
      <c r="J396" s="165" t="e">
        <f>#REF!/$K$698</f>
        <v>#REF!</v>
      </c>
      <c r="K396" s="57"/>
      <c r="L396" s="132"/>
    </row>
    <row r="397" spans="2:12" s="58" customFormat="1" ht="24" customHeight="1" x14ac:dyDescent="0.25">
      <c r="B397" s="68" t="s">
        <v>639</v>
      </c>
      <c r="C397" s="69" t="s">
        <v>257</v>
      </c>
      <c r="D397" s="69" t="s">
        <v>9</v>
      </c>
      <c r="E397" s="70" t="s">
        <v>1302</v>
      </c>
      <c r="F397" s="69" t="s">
        <v>10</v>
      </c>
      <c r="G397" s="95">
        <v>72</v>
      </c>
      <c r="H397" s="71"/>
      <c r="I397" s="175"/>
      <c r="J397" s="165" t="e">
        <f>#REF!/$K$698</f>
        <v>#REF!</v>
      </c>
      <c r="K397" s="57"/>
      <c r="L397" s="132"/>
    </row>
    <row r="398" spans="2:12" s="58" customFormat="1" ht="24" customHeight="1" x14ac:dyDescent="0.25">
      <c r="B398" s="89" t="s">
        <v>640</v>
      </c>
      <c r="C398" s="90" t="s">
        <v>225</v>
      </c>
      <c r="D398" s="90"/>
      <c r="E398" s="91" t="s">
        <v>156</v>
      </c>
      <c r="F398" s="90"/>
      <c r="G398" s="100">
        <v>0</v>
      </c>
      <c r="H398" s="71"/>
      <c r="I398" s="175"/>
      <c r="J398" s="171"/>
      <c r="K398" s="57"/>
      <c r="L398" s="132"/>
    </row>
    <row r="399" spans="2:12" s="58" customFormat="1" ht="24" customHeight="1" x14ac:dyDescent="0.25">
      <c r="B399" s="68" t="s">
        <v>641</v>
      </c>
      <c r="C399" s="69" t="s">
        <v>260</v>
      </c>
      <c r="D399" s="69" t="s">
        <v>4</v>
      </c>
      <c r="E399" s="70" t="s">
        <v>261</v>
      </c>
      <c r="F399" s="69" t="s">
        <v>6</v>
      </c>
      <c r="G399" s="95">
        <v>8</v>
      </c>
      <c r="H399" s="71"/>
      <c r="I399" s="175"/>
      <c r="J399" s="165" t="e">
        <f>#REF!/$K$698</f>
        <v>#REF!</v>
      </c>
      <c r="K399" s="57"/>
      <c r="L399" s="132"/>
    </row>
    <row r="400" spans="2:12" s="58" customFormat="1" ht="24" customHeight="1" x14ac:dyDescent="0.25">
      <c r="B400" s="81" t="s">
        <v>642</v>
      </c>
      <c r="C400" s="82" t="s">
        <v>225</v>
      </c>
      <c r="D400" s="82"/>
      <c r="E400" s="83" t="s">
        <v>263</v>
      </c>
      <c r="F400" s="82"/>
      <c r="G400" s="99">
        <v>0</v>
      </c>
      <c r="H400" s="71"/>
      <c r="I400" s="175"/>
      <c r="J400" s="170"/>
      <c r="K400" s="57"/>
      <c r="L400" s="132"/>
    </row>
    <row r="401" spans="2:12" s="58" customFormat="1" ht="24" customHeight="1" x14ac:dyDescent="0.25">
      <c r="B401" s="89" t="s">
        <v>643</v>
      </c>
      <c r="C401" s="90" t="s">
        <v>225</v>
      </c>
      <c r="D401" s="90"/>
      <c r="E401" s="91" t="s">
        <v>131</v>
      </c>
      <c r="F401" s="90"/>
      <c r="G401" s="100">
        <v>0</v>
      </c>
      <c r="H401" s="71"/>
      <c r="I401" s="175"/>
      <c r="J401" s="171"/>
      <c r="K401" s="57"/>
      <c r="L401" s="132"/>
    </row>
    <row r="402" spans="2:12" s="58" customFormat="1" ht="24" customHeight="1" x14ac:dyDescent="0.25">
      <c r="B402" s="68" t="s">
        <v>644</v>
      </c>
      <c r="C402" s="69" t="s">
        <v>266</v>
      </c>
      <c r="D402" s="69" t="s">
        <v>4</v>
      </c>
      <c r="E402" s="70" t="s">
        <v>267</v>
      </c>
      <c r="F402" s="69" t="s">
        <v>6</v>
      </c>
      <c r="G402" s="95">
        <v>10</v>
      </c>
      <c r="H402" s="71"/>
      <c r="I402" s="175"/>
      <c r="J402" s="165" t="e">
        <f>#REF!/$K$698</f>
        <v>#REF!</v>
      </c>
      <c r="K402" s="57"/>
      <c r="L402" s="132"/>
    </row>
    <row r="403" spans="2:12" s="58" customFormat="1" ht="24" customHeight="1" x14ac:dyDescent="0.25">
      <c r="B403" s="89" t="s">
        <v>645</v>
      </c>
      <c r="C403" s="90" t="s">
        <v>225</v>
      </c>
      <c r="D403" s="90"/>
      <c r="E403" s="91" t="s">
        <v>169</v>
      </c>
      <c r="F403" s="90"/>
      <c r="G403" s="100">
        <v>0</v>
      </c>
      <c r="H403" s="71"/>
      <c r="I403" s="175"/>
      <c r="J403" s="171"/>
      <c r="K403" s="57"/>
      <c r="L403" s="132"/>
    </row>
    <row r="404" spans="2:12" s="58" customFormat="1" ht="24" customHeight="1" x14ac:dyDescent="0.25">
      <c r="B404" s="68" t="s">
        <v>646</v>
      </c>
      <c r="C404" s="69" t="s">
        <v>270</v>
      </c>
      <c r="D404" s="69" t="s">
        <v>4</v>
      </c>
      <c r="E404" s="70" t="s">
        <v>271</v>
      </c>
      <c r="F404" s="69" t="s">
        <v>6</v>
      </c>
      <c r="G404" s="95">
        <v>10</v>
      </c>
      <c r="H404" s="71"/>
      <c r="I404" s="175"/>
      <c r="J404" s="165" t="e">
        <f>#REF!/$K$698</f>
        <v>#REF!</v>
      </c>
      <c r="K404" s="57"/>
      <c r="L404" s="132"/>
    </row>
    <row r="405" spans="2:12" s="58" customFormat="1" ht="24" customHeight="1" x14ac:dyDescent="0.25">
      <c r="B405" s="81" t="s">
        <v>647</v>
      </c>
      <c r="C405" s="82" t="s">
        <v>225</v>
      </c>
      <c r="D405" s="82"/>
      <c r="E405" s="83" t="s">
        <v>273</v>
      </c>
      <c r="F405" s="82"/>
      <c r="G405" s="99">
        <v>0</v>
      </c>
      <c r="H405" s="71"/>
      <c r="I405" s="175"/>
      <c r="J405" s="170"/>
      <c r="K405" s="57"/>
      <c r="L405" s="132"/>
    </row>
    <row r="406" spans="2:12" s="58" customFormat="1" ht="24" customHeight="1" x14ac:dyDescent="0.25">
      <c r="B406" s="89" t="s">
        <v>648</v>
      </c>
      <c r="C406" s="90" t="s">
        <v>225</v>
      </c>
      <c r="D406" s="90"/>
      <c r="E406" s="91" t="s">
        <v>131</v>
      </c>
      <c r="F406" s="90"/>
      <c r="G406" s="100">
        <v>0</v>
      </c>
      <c r="H406" s="71"/>
      <c r="I406" s="175"/>
      <c r="J406" s="171"/>
      <c r="K406" s="57"/>
      <c r="L406" s="132"/>
    </row>
    <row r="407" spans="2:12" s="58" customFormat="1" ht="24" customHeight="1" x14ac:dyDescent="0.25">
      <c r="B407" s="68" t="s">
        <v>649</v>
      </c>
      <c r="C407" s="69" t="s">
        <v>276</v>
      </c>
      <c r="D407" s="69" t="s">
        <v>9</v>
      </c>
      <c r="E407" s="70" t="s">
        <v>1303</v>
      </c>
      <c r="F407" s="69" t="s">
        <v>69</v>
      </c>
      <c r="G407" s="95">
        <v>972.80000000000007</v>
      </c>
      <c r="H407" s="71"/>
      <c r="I407" s="175"/>
      <c r="J407" s="165" t="e">
        <f>#REF!/$K$698</f>
        <v>#REF!</v>
      </c>
      <c r="K407" s="57"/>
      <c r="L407" s="132"/>
    </row>
    <row r="408" spans="2:12" s="58" customFormat="1" ht="24" customHeight="1" x14ac:dyDescent="0.25">
      <c r="B408" s="89" t="s">
        <v>650</v>
      </c>
      <c r="C408" s="90" t="s">
        <v>225</v>
      </c>
      <c r="D408" s="90"/>
      <c r="E408" s="91" t="s">
        <v>138</v>
      </c>
      <c r="F408" s="90"/>
      <c r="G408" s="100">
        <v>0</v>
      </c>
      <c r="H408" s="71"/>
      <c r="I408" s="175"/>
      <c r="J408" s="171"/>
      <c r="K408" s="57"/>
      <c r="L408" s="132"/>
    </row>
    <row r="409" spans="2:12" s="58" customFormat="1" ht="24" customHeight="1" x14ac:dyDescent="0.25">
      <c r="B409" s="68" t="s">
        <v>651</v>
      </c>
      <c r="C409" s="69" t="s">
        <v>279</v>
      </c>
      <c r="D409" s="69" t="s">
        <v>16</v>
      </c>
      <c r="E409" s="70" t="s">
        <v>280</v>
      </c>
      <c r="F409" s="69" t="s">
        <v>18</v>
      </c>
      <c r="G409" s="95">
        <v>349.13600000000002</v>
      </c>
      <c r="H409" s="71"/>
      <c r="I409" s="175"/>
      <c r="J409" s="165" t="e">
        <f>#REF!/$K$698</f>
        <v>#REF!</v>
      </c>
      <c r="K409" s="57"/>
      <c r="L409" s="132"/>
    </row>
    <row r="410" spans="2:12" s="58" customFormat="1" ht="24" customHeight="1" x14ac:dyDescent="0.25">
      <c r="B410" s="89" t="s">
        <v>652</v>
      </c>
      <c r="C410" s="90" t="s">
        <v>225</v>
      </c>
      <c r="D410" s="90"/>
      <c r="E410" s="91" t="s">
        <v>156</v>
      </c>
      <c r="F410" s="90"/>
      <c r="G410" s="100">
        <v>0</v>
      </c>
      <c r="H410" s="71"/>
      <c r="I410" s="175"/>
      <c r="J410" s="171"/>
      <c r="K410" s="57"/>
      <c r="L410" s="132"/>
    </row>
    <row r="411" spans="2:12" s="58" customFormat="1" ht="24" customHeight="1" x14ac:dyDescent="0.25">
      <c r="B411" s="68" t="s">
        <v>653</v>
      </c>
      <c r="C411" s="69" t="s">
        <v>283</v>
      </c>
      <c r="D411" s="69" t="s">
        <v>9</v>
      </c>
      <c r="E411" s="70" t="s">
        <v>1304</v>
      </c>
      <c r="F411" s="69" t="s">
        <v>10</v>
      </c>
      <c r="G411" s="95">
        <v>24</v>
      </c>
      <c r="H411" s="71"/>
      <c r="I411" s="175"/>
      <c r="J411" s="165" t="e">
        <f>#REF!/$K$698</f>
        <v>#REF!</v>
      </c>
      <c r="K411" s="57"/>
      <c r="L411" s="132"/>
    </row>
    <row r="412" spans="2:12" ht="24" customHeight="1" x14ac:dyDescent="0.25">
      <c r="B412" s="64" t="s">
        <v>17</v>
      </c>
      <c r="C412" s="65" t="s">
        <v>225</v>
      </c>
      <c r="D412" s="65"/>
      <c r="E412" s="66" t="s">
        <v>654</v>
      </c>
      <c r="F412" s="65"/>
      <c r="G412" s="94"/>
      <c r="H412" s="94"/>
      <c r="I412" s="177"/>
      <c r="J412" s="167"/>
      <c r="K412" s="42"/>
    </row>
    <row r="413" spans="2:12" ht="24" customHeight="1" x14ac:dyDescent="0.25">
      <c r="B413" s="76" t="s">
        <v>78</v>
      </c>
      <c r="C413" s="77" t="s">
        <v>225</v>
      </c>
      <c r="D413" s="77"/>
      <c r="E413" s="78" t="s">
        <v>655</v>
      </c>
      <c r="F413" s="77"/>
      <c r="G413" s="97"/>
      <c r="H413" s="97"/>
      <c r="I413" s="178"/>
      <c r="J413" s="168"/>
      <c r="K413" s="42"/>
    </row>
    <row r="414" spans="2:12" s="58" customFormat="1" ht="24" customHeight="1" x14ac:dyDescent="0.25">
      <c r="B414" s="68" t="s">
        <v>656</v>
      </c>
      <c r="C414" s="69" t="s">
        <v>657</v>
      </c>
      <c r="D414" s="69" t="s">
        <v>16</v>
      </c>
      <c r="E414" s="70" t="s">
        <v>658</v>
      </c>
      <c r="F414" s="69" t="s">
        <v>72</v>
      </c>
      <c r="G414" s="95">
        <v>5400</v>
      </c>
      <c r="H414" s="71"/>
      <c r="I414" s="175"/>
      <c r="J414" s="165" t="e">
        <f>#REF!/$K$698</f>
        <v>#REF!</v>
      </c>
      <c r="K414" s="57"/>
      <c r="L414" s="132"/>
    </row>
    <row r="415" spans="2:12" s="58" customFormat="1" ht="24" customHeight="1" x14ac:dyDescent="0.25">
      <c r="B415" s="68" t="s">
        <v>659</v>
      </c>
      <c r="C415" s="69" t="s">
        <v>660</v>
      </c>
      <c r="D415" s="69" t="s">
        <v>9</v>
      </c>
      <c r="E415" s="70" t="s">
        <v>1306</v>
      </c>
      <c r="F415" s="69" t="s">
        <v>10</v>
      </c>
      <c r="G415" s="95">
        <v>60</v>
      </c>
      <c r="H415" s="71"/>
      <c r="I415" s="175"/>
      <c r="J415" s="165" t="e">
        <f>#REF!/$K$698</f>
        <v>#REF!</v>
      </c>
      <c r="K415" s="57"/>
      <c r="L415" s="132"/>
    </row>
    <row r="416" spans="2:12" s="58" customFormat="1" ht="24" customHeight="1" x14ac:dyDescent="0.25">
      <c r="B416" s="68" t="s">
        <v>661</v>
      </c>
      <c r="C416" s="69" t="s">
        <v>662</v>
      </c>
      <c r="D416" s="69" t="s">
        <v>9</v>
      </c>
      <c r="E416" s="70" t="s">
        <v>1307</v>
      </c>
      <c r="F416" s="69" t="s">
        <v>69</v>
      </c>
      <c r="G416" s="95">
        <v>60</v>
      </c>
      <c r="H416" s="71"/>
      <c r="I416" s="175"/>
      <c r="J416" s="165" t="e">
        <f>#REF!/$K$698</f>
        <v>#REF!</v>
      </c>
      <c r="K416" s="57"/>
      <c r="L416" s="132"/>
    </row>
    <row r="417" spans="2:12" s="58" customFormat="1" ht="24" customHeight="1" x14ac:dyDescent="0.25">
      <c r="B417" s="68" t="s">
        <v>663</v>
      </c>
      <c r="C417" s="69" t="s">
        <v>664</v>
      </c>
      <c r="D417" s="69" t="s">
        <v>665</v>
      </c>
      <c r="E417" s="70" t="s">
        <v>666</v>
      </c>
      <c r="F417" s="69" t="s">
        <v>72</v>
      </c>
      <c r="G417" s="95">
        <v>72</v>
      </c>
      <c r="H417" s="71"/>
      <c r="I417" s="175"/>
      <c r="J417" s="165" t="e">
        <f>#REF!/$K$698</f>
        <v>#REF!</v>
      </c>
      <c r="K417" s="57"/>
      <c r="L417" s="132"/>
    </row>
    <row r="418" spans="2:12" s="58" customFormat="1" ht="24" customHeight="1" x14ac:dyDescent="0.25">
      <c r="B418" s="68" t="s">
        <v>667</v>
      </c>
      <c r="C418" s="69" t="s">
        <v>668</v>
      </c>
      <c r="D418" s="69" t="s">
        <v>16</v>
      </c>
      <c r="E418" s="70" t="s">
        <v>669</v>
      </c>
      <c r="F418" s="69" t="s">
        <v>18</v>
      </c>
      <c r="G418" s="95">
        <v>380</v>
      </c>
      <c r="H418" s="71"/>
      <c r="I418" s="175"/>
      <c r="J418" s="165" t="e">
        <f>#REF!/$K$698</f>
        <v>#REF!</v>
      </c>
      <c r="K418" s="57"/>
      <c r="L418" s="132"/>
    </row>
    <row r="419" spans="2:12" s="58" customFormat="1" ht="24" customHeight="1" x14ac:dyDescent="0.25">
      <c r="B419" s="68" t="s">
        <v>670</v>
      </c>
      <c r="C419" s="69" t="s">
        <v>82</v>
      </c>
      <c r="D419" s="69" t="s">
        <v>16</v>
      </c>
      <c r="E419" s="70" t="s">
        <v>83</v>
      </c>
      <c r="F419" s="69" t="s">
        <v>18</v>
      </c>
      <c r="G419" s="95">
        <v>32</v>
      </c>
      <c r="H419" s="71"/>
      <c r="I419" s="175"/>
      <c r="J419" s="165" t="e">
        <f>#REF!/$K$698</f>
        <v>#REF!</v>
      </c>
      <c r="K419" s="57"/>
      <c r="L419" s="132"/>
    </row>
    <row r="420" spans="2:12" s="58" customFormat="1" ht="24" customHeight="1" x14ac:dyDescent="0.25">
      <c r="B420" s="68" t="s">
        <v>671</v>
      </c>
      <c r="C420" s="69" t="s">
        <v>672</v>
      </c>
      <c r="D420" s="69" t="s">
        <v>9</v>
      </c>
      <c r="E420" s="70" t="s">
        <v>1308</v>
      </c>
      <c r="F420" s="69" t="s">
        <v>69</v>
      </c>
      <c r="G420" s="95">
        <v>80</v>
      </c>
      <c r="H420" s="71"/>
      <c r="I420" s="175"/>
      <c r="J420" s="165" t="e">
        <f>#REF!/$K$698</f>
        <v>#REF!</v>
      </c>
      <c r="K420" s="57"/>
      <c r="L420" s="132"/>
    </row>
    <row r="421" spans="2:12" s="58" customFormat="1" ht="29.25" customHeight="1" x14ac:dyDescent="0.25">
      <c r="B421" s="68" t="s">
        <v>1408</v>
      </c>
      <c r="C421" s="69" t="s">
        <v>1409</v>
      </c>
      <c r="D421" s="69" t="s">
        <v>4</v>
      </c>
      <c r="E421" s="70" t="s">
        <v>1410</v>
      </c>
      <c r="F421" s="69" t="s">
        <v>93</v>
      </c>
      <c r="G421" s="95">
        <v>60</v>
      </c>
      <c r="H421" s="71"/>
      <c r="I421" s="175"/>
      <c r="J421" s="165" t="e">
        <f>#REF!/$K$698</f>
        <v>#REF!</v>
      </c>
      <c r="K421" s="57"/>
      <c r="L421" s="132"/>
    </row>
    <row r="422" spans="2:12" ht="21" customHeight="1" x14ac:dyDescent="0.25">
      <c r="B422" s="76" t="s">
        <v>81</v>
      </c>
      <c r="C422" s="77" t="s">
        <v>225</v>
      </c>
      <c r="D422" s="77"/>
      <c r="E422" s="78" t="s">
        <v>673</v>
      </c>
      <c r="F422" s="77"/>
      <c r="G422" s="97"/>
      <c r="H422" s="97"/>
      <c r="I422" s="178"/>
      <c r="J422" s="168"/>
      <c r="K422" s="42"/>
    </row>
    <row r="423" spans="2:12" s="58" customFormat="1" ht="24" customHeight="1" x14ac:dyDescent="0.25">
      <c r="B423" s="68" t="s">
        <v>674</v>
      </c>
      <c r="C423" s="69" t="s">
        <v>675</v>
      </c>
      <c r="D423" s="69" t="s">
        <v>16</v>
      </c>
      <c r="E423" s="70" t="s">
        <v>676</v>
      </c>
      <c r="F423" s="69" t="s">
        <v>6</v>
      </c>
      <c r="G423" s="95">
        <v>6</v>
      </c>
      <c r="H423" s="71"/>
      <c r="I423" s="175"/>
      <c r="J423" s="165" t="e">
        <f>#REF!/$K$698</f>
        <v>#REF!</v>
      </c>
      <c r="K423" s="57"/>
      <c r="L423" s="132"/>
    </row>
    <row r="424" spans="2:12" s="58" customFormat="1" ht="24" customHeight="1" x14ac:dyDescent="0.25">
      <c r="B424" s="68" t="s">
        <v>677</v>
      </c>
      <c r="C424" s="69" t="s">
        <v>678</v>
      </c>
      <c r="D424" s="69" t="s">
        <v>9</v>
      </c>
      <c r="E424" s="70" t="s">
        <v>1309</v>
      </c>
      <c r="F424" s="69" t="s">
        <v>69</v>
      </c>
      <c r="G424" s="95">
        <v>100</v>
      </c>
      <c r="H424" s="71"/>
      <c r="I424" s="175"/>
      <c r="J424" s="165" t="e">
        <f>#REF!/$K$698</f>
        <v>#REF!</v>
      </c>
      <c r="K424" s="57"/>
      <c r="L424" s="132"/>
    </row>
    <row r="425" spans="2:12" s="58" customFormat="1" ht="24" customHeight="1" x14ac:dyDescent="0.25">
      <c r="B425" s="68" t="s">
        <v>679</v>
      </c>
      <c r="C425" s="69" t="s">
        <v>101</v>
      </c>
      <c r="D425" s="69" t="s">
        <v>16</v>
      </c>
      <c r="E425" s="70" t="s">
        <v>102</v>
      </c>
      <c r="F425" s="69" t="s">
        <v>18</v>
      </c>
      <c r="G425" s="95">
        <v>72</v>
      </c>
      <c r="H425" s="71"/>
      <c r="I425" s="175"/>
      <c r="J425" s="165" t="e">
        <f>#REF!/$K$698</f>
        <v>#REF!</v>
      </c>
      <c r="K425" s="57"/>
      <c r="L425" s="132"/>
    </row>
    <row r="426" spans="2:12" s="58" customFormat="1" ht="24" customHeight="1" x14ac:dyDescent="0.25">
      <c r="B426" s="68" t="s">
        <v>680</v>
      </c>
      <c r="C426" s="69" t="s">
        <v>104</v>
      </c>
      <c r="D426" s="69" t="s">
        <v>16</v>
      </c>
      <c r="E426" s="70" t="s">
        <v>105</v>
      </c>
      <c r="F426" s="69" t="s">
        <v>18</v>
      </c>
      <c r="G426" s="95">
        <v>140</v>
      </c>
      <c r="H426" s="71"/>
      <c r="I426" s="175"/>
      <c r="J426" s="165" t="e">
        <f>#REF!/$K$698</f>
        <v>#REF!</v>
      </c>
      <c r="K426" s="57"/>
      <c r="L426" s="132"/>
    </row>
    <row r="427" spans="2:12" s="58" customFormat="1" ht="24" customHeight="1" x14ac:dyDescent="0.25">
      <c r="B427" s="68" t="s">
        <v>681</v>
      </c>
      <c r="C427" s="69" t="s">
        <v>682</v>
      </c>
      <c r="D427" s="69" t="s">
        <v>9</v>
      </c>
      <c r="E427" s="70" t="s">
        <v>1310</v>
      </c>
      <c r="F427" s="69" t="s">
        <v>10</v>
      </c>
      <c r="G427" s="95">
        <v>28</v>
      </c>
      <c r="H427" s="71"/>
      <c r="I427" s="175"/>
      <c r="J427" s="165" t="e">
        <f>#REF!/$K$698</f>
        <v>#REF!</v>
      </c>
      <c r="K427" s="57"/>
      <c r="L427" s="132"/>
    </row>
    <row r="428" spans="2:12" s="58" customFormat="1" ht="24" customHeight="1" x14ac:dyDescent="0.25">
      <c r="B428" s="68" t="s">
        <v>683</v>
      </c>
      <c r="C428" s="69" t="s">
        <v>684</v>
      </c>
      <c r="D428" s="69" t="s">
        <v>16</v>
      </c>
      <c r="E428" s="70" t="s">
        <v>685</v>
      </c>
      <c r="F428" s="69" t="s">
        <v>18</v>
      </c>
      <c r="G428" s="95">
        <v>48</v>
      </c>
      <c r="H428" s="71"/>
      <c r="I428" s="175"/>
      <c r="J428" s="165" t="e">
        <f>#REF!/$K$698</f>
        <v>#REF!</v>
      </c>
      <c r="K428" s="57"/>
      <c r="L428" s="132"/>
    </row>
    <row r="429" spans="2:12" s="58" customFormat="1" ht="24" customHeight="1" x14ac:dyDescent="0.25">
      <c r="B429" s="68" t="s">
        <v>686</v>
      </c>
      <c r="C429" s="69" t="s">
        <v>687</v>
      </c>
      <c r="D429" s="69" t="s">
        <v>16</v>
      </c>
      <c r="E429" s="70" t="s">
        <v>688</v>
      </c>
      <c r="F429" s="69" t="s">
        <v>6</v>
      </c>
      <c r="G429" s="95">
        <v>6</v>
      </c>
      <c r="H429" s="71"/>
      <c r="I429" s="175"/>
      <c r="J429" s="165" t="e">
        <f>#REF!/$K$698</f>
        <v>#REF!</v>
      </c>
      <c r="K429" s="57"/>
      <c r="L429" s="132"/>
    </row>
    <row r="430" spans="2:12" s="58" customFormat="1" ht="24" customHeight="1" x14ac:dyDescent="0.25">
      <c r="B430" s="68" t="s">
        <v>689</v>
      </c>
      <c r="C430" s="69" t="s">
        <v>690</v>
      </c>
      <c r="D430" s="69" t="s">
        <v>13</v>
      </c>
      <c r="E430" s="70" t="s">
        <v>691</v>
      </c>
      <c r="F430" s="69" t="s">
        <v>18</v>
      </c>
      <c r="G430" s="95">
        <v>24</v>
      </c>
      <c r="H430" s="71"/>
      <c r="I430" s="175"/>
      <c r="J430" s="165" t="e">
        <f>#REF!/$K$698</f>
        <v>#REF!</v>
      </c>
      <c r="K430" s="57"/>
      <c r="L430" s="132"/>
    </row>
    <row r="431" spans="2:12" s="58" customFormat="1" ht="24" customHeight="1" x14ac:dyDescent="0.25">
      <c r="B431" s="68" t="s">
        <v>692</v>
      </c>
      <c r="C431" s="69" t="s">
        <v>693</v>
      </c>
      <c r="D431" s="69" t="s">
        <v>16</v>
      </c>
      <c r="E431" s="70" t="s">
        <v>694</v>
      </c>
      <c r="F431" s="69" t="s">
        <v>18</v>
      </c>
      <c r="G431" s="95">
        <v>72</v>
      </c>
      <c r="H431" s="71"/>
      <c r="I431" s="175"/>
      <c r="J431" s="165" t="e">
        <f>#REF!/$K$698</f>
        <v>#REF!</v>
      </c>
      <c r="K431" s="57"/>
      <c r="L431" s="132"/>
    </row>
    <row r="432" spans="2:12" s="58" customFormat="1" ht="24" customHeight="1" x14ac:dyDescent="0.25">
      <c r="B432" s="68" t="s">
        <v>695</v>
      </c>
      <c r="C432" s="69" t="s">
        <v>111</v>
      </c>
      <c r="D432" s="69" t="s">
        <v>16</v>
      </c>
      <c r="E432" s="70" t="s">
        <v>112</v>
      </c>
      <c r="F432" s="69" t="s">
        <v>18</v>
      </c>
      <c r="G432" s="95">
        <v>520</v>
      </c>
      <c r="H432" s="71"/>
      <c r="I432" s="175"/>
      <c r="J432" s="165" t="e">
        <f>#REF!/$K$698</f>
        <v>#REF!</v>
      </c>
      <c r="K432" s="57"/>
      <c r="L432" s="132"/>
    </row>
    <row r="433" spans="2:12" s="58" customFormat="1" ht="24" customHeight="1" x14ac:dyDescent="0.25">
      <c r="B433" s="68" t="s">
        <v>696</v>
      </c>
      <c r="C433" s="69" t="s">
        <v>697</v>
      </c>
      <c r="D433" s="69" t="s">
        <v>16</v>
      </c>
      <c r="E433" s="70" t="s">
        <v>698</v>
      </c>
      <c r="F433" s="69" t="s">
        <v>18</v>
      </c>
      <c r="G433" s="95">
        <v>140</v>
      </c>
      <c r="H433" s="71"/>
      <c r="I433" s="175"/>
      <c r="J433" s="165" t="e">
        <f>#REF!/$K$698</f>
        <v>#REF!</v>
      </c>
      <c r="K433" s="57"/>
      <c r="L433" s="132"/>
    </row>
    <row r="434" spans="2:12" s="58" customFormat="1" ht="24" customHeight="1" x14ac:dyDescent="0.25">
      <c r="B434" s="68" t="s">
        <v>699</v>
      </c>
      <c r="C434" s="69" t="s">
        <v>700</v>
      </c>
      <c r="D434" s="69" t="s">
        <v>16</v>
      </c>
      <c r="E434" s="70" t="s">
        <v>701</v>
      </c>
      <c r="F434" s="69" t="s">
        <v>18</v>
      </c>
      <c r="G434" s="95">
        <v>480</v>
      </c>
      <c r="H434" s="71"/>
      <c r="I434" s="175"/>
      <c r="J434" s="165" t="e">
        <f>#REF!/$K$698</f>
        <v>#REF!</v>
      </c>
      <c r="K434" s="57"/>
      <c r="L434" s="132"/>
    </row>
    <row r="435" spans="2:12" s="58" customFormat="1" ht="24" customHeight="1" x14ac:dyDescent="0.25">
      <c r="B435" s="68" t="s">
        <v>702</v>
      </c>
      <c r="C435" s="69" t="s">
        <v>703</v>
      </c>
      <c r="D435" s="69" t="s">
        <v>9</v>
      </c>
      <c r="E435" s="70" t="s">
        <v>1311</v>
      </c>
      <c r="F435" s="69" t="s">
        <v>18</v>
      </c>
      <c r="G435" s="95">
        <v>480</v>
      </c>
      <c r="H435" s="71"/>
      <c r="I435" s="175"/>
      <c r="J435" s="165" t="e">
        <f>#REF!/$K$698</f>
        <v>#REF!</v>
      </c>
      <c r="K435" s="57"/>
      <c r="L435" s="132"/>
    </row>
    <row r="436" spans="2:12" s="58" customFormat="1" ht="24" customHeight="1" x14ac:dyDescent="0.25">
      <c r="B436" s="68" t="s">
        <v>704</v>
      </c>
      <c r="C436" s="69" t="s">
        <v>705</v>
      </c>
      <c r="D436" s="69" t="s">
        <v>16</v>
      </c>
      <c r="E436" s="70" t="s">
        <v>706</v>
      </c>
      <c r="F436" s="69" t="s">
        <v>18</v>
      </c>
      <c r="G436" s="95">
        <v>180</v>
      </c>
      <c r="H436" s="71"/>
      <c r="I436" s="175"/>
      <c r="J436" s="165" t="e">
        <f>#REF!/$K$698</f>
        <v>#REF!</v>
      </c>
      <c r="K436" s="57"/>
      <c r="L436" s="132"/>
    </row>
    <row r="437" spans="2:12" s="58" customFormat="1" ht="24" customHeight="1" x14ac:dyDescent="0.25">
      <c r="B437" s="68" t="s">
        <v>707</v>
      </c>
      <c r="C437" s="69" t="s">
        <v>708</v>
      </c>
      <c r="D437" s="69" t="s">
        <v>9</v>
      </c>
      <c r="E437" s="70" t="s">
        <v>1312</v>
      </c>
      <c r="F437" s="69" t="s">
        <v>18</v>
      </c>
      <c r="G437" s="95">
        <v>88</v>
      </c>
      <c r="H437" s="71"/>
      <c r="I437" s="175"/>
      <c r="J437" s="165" t="e">
        <f>#REF!/$K$698</f>
        <v>#REF!</v>
      </c>
      <c r="K437" s="57"/>
      <c r="L437" s="132"/>
    </row>
    <row r="438" spans="2:12" s="58" customFormat="1" ht="24" customHeight="1" x14ac:dyDescent="0.25">
      <c r="B438" s="68" t="s">
        <v>709</v>
      </c>
      <c r="C438" s="69" t="s">
        <v>710</v>
      </c>
      <c r="D438" s="69" t="s">
        <v>16</v>
      </c>
      <c r="E438" s="70" t="s">
        <v>711</v>
      </c>
      <c r="F438" s="69" t="s">
        <v>6</v>
      </c>
      <c r="G438" s="95">
        <v>104</v>
      </c>
      <c r="H438" s="71"/>
      <c r="I438" s="175"/>
      <c r="J438" s="165" t="e">
        <f>#REF!/$K$698</f>
        <v>#REF!</v>
      </c>
      <c r="K438" s="57"/>
      <c r="L438" s="132"/>
    </row>
    <row r="439" spans="2:12" s="58" customFormat="1" ht="24" customHeight="1" x14ac:dyDescent="0.25">
      <c r="B439" s="68" t="s">
        <v>712</v>
      </c>
      <c r="C439" s="69" t="s">
        <v>107</v>
      </c>
      <c r="D439" s="69" t="s">
        <v>16</v>
      </c>
      <c r="E439" s="70" t="s">
        <v>108</v>
      </c>
      <c r="F439" s="69" t="s">
        <v>6</v>
      </c>
      <c r="G439" s="95">
        <v>56</v>
      </c>
      <c r="H439" s="71"/>
      <c r="I439" s="175"/>
      <c r="J439" s="165" t="e">
        <f>#REF!/$K$698</f>
        <v>#REF!</v>
      </c>
      <c r="K439" s="57"/>
      <c r="L439" s="132"/>
    </row>
    <row r="440" spans="2:12" s="58" customFormat="1" ht="24" customHeight="1" x14ac:dyDescent="0.25">
      <c r="B440" s="68" t="s">
        <v>713</v>
      </c>
      <c r="C440" s="69" t="s">
        <v>109</v>
      </c>
      <c r="D440" s="69" t="s">
        <v>16</v>
      </c>
      <c r="E440" s="70" t="s">
        <v>110</v>
      </c>
      <c r="F440" s="69" t="s">
        <v>6</v>
      </c>
      <c r="G440" s="95">
        <v>80</v>
      </c>
      <c r="H440" s="71"/>
      <c r="I440" s="175"/>
      <c r="J440" s="165" t="e">
        <f>#REF!/$K$698</f>
        <v>#REF!</v>
      </c>
      <c r="K440" s="57"/>
      <c r="L440" s="132"/>
    </row>
    <row r="441" spans="2:12" s="58" customFormat="1" ht="24" customHeight="1" x14ac:dyDescent="0.25">
      <c r="B441" s="68" t="s">
        <v>714</v>
      </c>
      <c r="C441" s="69" t="s">
        <v>715</v>
      </c>
      <c r="D441" s="69" t="s">
        <v>16</v>
      </c>
      <c r="E441" s="70" t="s">
        <v>716</v>
      </c>
      <c r="F441" s="69" t="s">
        <v>72</v>
      </c>
      <c r="G441" s="95">
        <v>2400</v>
      </c>
      <c r="H441" s="71"/>
      <c r="I441" s="175"/>
      <c r="J441" s="165" t="e">
        <f>#REF!/$K$698</f>
        <v>#REF!</v>
      </c>
      <c r="K441" s="57"/>
      <c r="L441" s="132"/>
    </row>
    <row r="442" spans="2:12" s="58" customFormat="1" ht="24" customHeight="1" x14ac:dyDescent="0.25">
      <c r="B442" s="68" t="s">
        <v>717</v>
      </c>
      <c r="C442" s="69" t="s">
        <v>718</v>
      </c>
      <c r="D442" s="69" t="s">
        <v>16</v>
      </c>
      <c r="E442" s="70" t="s">
        <v>719</v>
      </c>
      <c r="F442" s="69" t="s">
        <v>6</v>
      </c>
      <c r="G442" s="95">
        <v>160</v>
      </c>
      <c r="H442" s="71"/>
      <c r="I442" s="175"/>
      <c r="J442" s="165" t="e">
        <f>#REF!/$K$698</f>
        <v>#REF!</v>
      </c>
      <c r="K442" s="57"/>
      <c r="L442" s="132"/>
    </row>
    <row r="443" spans="2:12" s="58" customFormat="1" ht="24" customHeight="1" x14ac:dyDescent="0.25">
      <c r="B443" s="68" t="s">
        <v>720</v>
      </c>
      <c r="C443" s="69" t="s">
        <v>721</v>
      </c>
      <c r="D443" s="69" t="s">
        <v>16</v>
      </c>
      <c r="E443" s="70" t="s">
        <v>722</v>
      </c>
      <c r="F443" s="69" t="s">
        <v>6</v>
      </c>
      <c r="G443" s="95">
        <v>200</v>
      </c>
      <c r="H443" s="71"/>
      <c r="I443" s="175"/>
      <c r="J443" s="165" t="e">
        <f>#REF!/$K$698</f>
        <v>#REF!</v>
      </c>
      <c r="K443" s="57"/>
      <c r="L443" s="132"/>
    </row>
    <row r="444" spans="2:12" s="58" customFormat="1" ht="24" customHeight="1" x14ac:dyDescent="0.25">
      <c r="B444" s="68" t="s">
        <v>723</v>
      </c>
      <c r="C444" s="69" t="s">
        <v>724</v>
      </c>
      <c r="D444" s="69" t="s">
        <v>9</v>
      </c>
      <c r="E444" s="70" t="s">
        <v>1313</v>
      </c>
      <c r="F444" s="69" t="s">
        <v>10</v>
      </c>
      <c r="G444" s="95">
        <v>4</v>
      </c>
      <c r="H444" s="71"/>
      <c r="I444" s="175"/>
      <c r="J444" s="165" t="e">
        <f>#REF!/$K$698</f>
        <v>#REF!</v>
      </c>
      <c r="K444" s="57"/>
      <c r="L444" s="132"/>
    </row>
    <row r="445" spans="2:12" s="58" customFormat="1" ht="24" customHeight="1" x14ac:dyDescent="0.25">
      <c r="B445" s="68" t="s">
        <v>725</v>
      </c>
      <c r="C445" s="69" t="s">
        <v>726</v>
      </c>
      <c r="D445" s="69" t="s">
        <v>16</v>
      </c>
      <c r="E445" s="70" t="s">
        <v>727</v>
      </c>
      <c r="F445" s="69" t="s">
        <v>6</v>
      </c>
      <c r="G445" s="95">
        <v>4</v>
      </c>
      <c r="H445" s="71"/>
      <c r="I445" s="175"/>
      <c r="J445" s="165" t="e">
        <f>#REF!/$K$698</f>
        <v>#REF!</v>
      </c>
      <c r="K445" s="57"/>
      <c r="L445" s="132"/>
    </row>
    <row r="446" spans="2:12" s="58" customFormat="1" ht="24" customHeight="1" x14ac:dyDescent="0.25">
      <c r="B446" s="68" t="s">
        <v>728</v>
      </c>
      <c r="C446" s="69" t="s">
        <v>729</v>
      </c>
      <c r="D446" s="69" t="s">
        <v>16</v>
      </c>
      <c r="E446" s="70" t="s">
        <v>730</v>
      </c>
      <c r="F446" s="69" t="s">
        <v>6</v>
      </c>
      <c r="G446" s="95">
        <v>4</v>
      </c>
      <c r="H446" s="71"/>
      <c r="I446" s="175"/>
      <c r="J446" s="165" t="e">
        <f>#REF!/$K$698</f>
        <v>#REF!</v>
      </c>
      <c r="K446" s="57"/>
      <c r="L446" s="132"/>
    </row>
    <row r="447" spans="2:12" s="58" customFormat="1" ht="24" customHeight="1" x14ac:dyDescent="0.25">
      <c r="B447" s="68" t="s">
        <v>731</v>
      </c>
      <c r="C447" s="69" t="s">
        <v>91</v>
      </c>
      <c r="D447" s="69" t="s">
        <v>16</v>
      </c>
      <c r="E447" s="70" t="s">
        <v>92</v>
      </c>
      <c r="F447" s="69" t="s">
        <v>93</v>
      </c>
      <c r="G447" s="95">
        <v>200</v>
      </c>
      <c r="H447" s="71"/>
      <c r="I447" s="175"/>
      <c r="J447" s="165" t="e">
        <f>#REF!/$K$698</f>
        <v>#REF!</v>
      </c>
      <c r="K447" s="57"/>
      <c r="L447" s="132"/>
    </row>
    <row r="448" spans="2:12" s="58" customFormat="1" ht="24" customHeight="1" x14ac:dyDescent="0.25">
      <c r="B448" s="68" t="s">
        <v>732</v>
      </c>
      <c r="C448" s="69" t="s">
        <v>98</v>
      </c>
      <c r="D448" s="69" t="s">
        <v>16</v>
      </c>
      <c r="E448" s="70" t="s">
        <v>99</v>
      </c>
      <c r="F448" s="69" t="s">
        <v>93</v>
      </c>
      <c r="G448" s="95">
        <v>36</v>
      </c>
      <c r="H448" s="71"/>
      <c r="I448" s="175"/>
      <c r="J448" s="165" t="e">
        <f>#REF!/$K$698</f>
        <v>#REF!</v>
      </c>
      <c r="K448" s="57"/>
      <c r="L448" s="132"/>
    </row>
    <row r="449" spans="2:12" s="58" customFormat="1" ht="24" customHeight="1" x14ac:dyDescent="0.25">
      <c r="B449" s="68" t="s">
        <v>733</v>
      </c>
      <c r="C449" s="69" t="s">
        <v>734</v>
      </c>
      <c r="D449" s="69" t="s">
        <v>16</v>
      </c>
      <c r="E449" s="70" t="s">
        <v>735</v>
      </c>
      <c r="F449" s="69" t="s">
        <v>18</v>
      </c>
      <c r="G449" s="95">
        <v>80</v>
      </c>
      <c r="H449" s="71"/>
      <c r="I449" s="175"/>
      <c r="J449" s="165" t="e">
        <f>#REF!/$K$698</f>
        <v>#REF!</v>
      </c>
      <c r="K449" s="57"/>
      <c r="L449" s="132"/>
    </row>
    <row r="450" spans="2:12" s="58" customFormat="1" ht="24" customHeight="1" x14ac:dyDescent="0.25">
      <c r="B450" s="68" t="s">
        <v>736</v>
      </c>
      <c r="C450" s="69" t="s">
        <v>737</v>
      </c>
      <c r="D450" s="69" t="s">
        <v>9</v>
      </c>
      <c r="E450" s="70" t="s">
        <v>1314</v>
      </c>
      <c r="F450" s="69" t="s">
        <v>69</v>
      </c>
      <c r="G450" s="95">
        <v>20</v>
      </c>
      <c r="H450" s="71"/>
      <c r="I450" s="175"/>
      <c r="J450" s="165" t="e">
        <f>#REF!/$K$698</f>
        <v>#REF!</v>
      </c>
      <c r="K450" s="57"/>
      <c r="L450" s="132"/>
    </row>
    <row r="451" spans="2:12" s="58" customFormat="1" ht="24" customHeight="1" x14ac:dyDescent="0.25">
      <c r="B451" s="68" t="s">
        <v>738</v>
      </c>
      <c r="C451" s="69" t="s">
        <v>739</v>
      </c>
      <c r="D451" s="69" t="s">
        <v>16</v>
      </c>
      <c r="E451" s="70" t="s">
        <v>740</v>
      </c>
      <c r="F451" s="69" t="s">
        <v>18</v>
      </c>
      <c r="G451" s="95">
        <v>480</v>
      </c>
      <c r="H451" s="71"/>
      <c r="I451" s="175"/>
      <c r="J451" s="165" t="e">
        <f>#REF!/$K$698</f>
        <v>#REF!</v>
      </c>
      <c r="K451" s="57"/>
      <c r="L451" s="132"/>
    </row>
    <row r="452" spans="2:12" s="58" customFormat="1" ht="24" customHeight="1" x14ac:dyDescent="0.25">
      <c r="B452" s="68" t="s">
        <v>741</v>
      </c>
      <c r="C452" s="69" t="s">
        <v>742</v>
      </c>
      <c r="D452" s="69" t="s">
        <v>16</v>
      </c>
      <c r="E452" s="70" t="s">
        <v>743</v>
      </c>
      <c r="F452" s="69" t="s">
        <v>18</v>
      </c>
      <c r="G452" s="95">
        <v>60</v>
      </c>
      <c r="H452" s="71"/>
      <c r="I452" s="175"/>
      <c r="J452" s="165" t="e">
        <f>#REF!/$K$698</f>
        <v>#REF!</v>
      </c>
      <c r="K452" s="57"/>
      <c r="L452" s="132"/>
    </row>
    <row r="453" spans="2:12" s="58" customFormat="1" ht="24" customHeight="1" x14ac:dyDescent="0.25">
      <c r="B453" s="68" t="s">
        <v>744</v>
      </c>
      <c r="C453" s="69" t="s">
        <v>745</v>
      </c>
      <c r="D453" s="69" t="s">
        <v>16</v>
      </c>
      <c r="E453" s="70" t="s">
        <v>746</v>
      </c>
      <c r="F453" s="69" t="s">
        <v>6</v>
      </c>
      <c r="G453" s="95">
        <v>2</v>
      </c>
      <c r="H453" s="71"/>
      <c r="I453" s="175"/>
      <c r="J453" s="165" t="e">
        <f>#REF!/$K$698</f>
        <v>#REF!</v>
      </c>
      <c r="K453" s="57"/>
      <c r="L453" s="132"/>
    </row>
    <row r="454" spans="2:12" s="58" customFormat="1" ht="24" customHeight="1" x14ac:dyDescent="0.25">
      <c r="B454" s="68" t="s">
        <v>747</v>
      </c>
      <c r="C454" s="69" t="s">
        <v>748</v>
      </c>
      <c r="D454" s="69" t="s">
        <v>16</v>
      </c>
      <c r="E454" s="70" t="s">
        <v>749</v>
      </c>
      <c r="F454" s="69" t="s">
        <v>18</v>
      </c>
      <c r="G454" s="95">
        <v>80</v>
      </c>
      <c r="H454" s="71"/>
      <c r="I454" s="175"/>
      <c r="J454" s="165" t="e">
        <f>#REF!/$K$698</f>
        <v>#REF!</v>
      </c>
      <c r="K454" s="57"/>
      <c r="L454" s="132"/>
    </row>
    <row r="455" spans="2:12" s="58" customFormat="1" ht="24" customHeight="1" x14ac:dyDescent="0.25">
      <c r="B455" s="68" t="s">
        <v>750</v>
      </c>
      <c r="C455" s="69" t="s">
        <v>751</v>
      </c>
      <c r="D455" s="69" t="s">
        <v>16</v>
      </c>
      <c r="E455" s="70" t="s">
        <v>752</v>
      </c>
      <c r="F455" s="69" t="s">
        <v>18</v>
      </c>
      <c r="G455" s="95">
        <v>80</v>
      </c>
      <c r="H455" s="71"/>
      <c r="I455" s="175"/>
      <c r="J455" s="165" t="e">
        <f>#REF!/$K$698</f>
        <v>#REF!</v>
      </c>
      <c r="K455" s="57"/>
      <c r="L455" s="132"/>
    </row>
    <row r="456" spans="2:12" s="58" customFormat="1" ht="24" customHeight="1" x14ac:dyDescent="0.25">
      <c r="B456" s="68" t="s">
        <v>753</v>
      </c>
      <c r="C456" s="69" t="s">
        <v>754</v>
      </c>
      <c r="D456" s="69" t="s">
        <v>9</v>
      </c>
      <c r="E456" s="70" t="s">
        <v>1315</v>
      </c>
      <c r="F456" s="69" t="s">
        <v>18</v>
      </c>
      <c r="G456" s="95">
        <v>320</v>
      </c>
      <c r="H456" s="71"/>
      <c r="I456" s="175"/>
      <c r="J456" s="165" t="e">
        <f>#REF!/$K$698</f>
        <v>#REF!</v>
      </c>
      <c r="K456" s="57"/>
      <c r="L456" s="132"/>
    </row>
    <row r="457" spans="2:12" s="58" customFormat="1" ht="24" customHeight="1" x14ac:dyDescent="0.25">
      <c r="B457" s="68" t="s">
        <v>755</v>
      </c>
      <c r="C457" s="69" t="s">
        <v>756</v>
      </c>
      <c r="D457" s="69" t="s">
        <v>9</v>
      </c>
      <c r="E457" s="70" t="s">
        <v>1316</v>
      </c>
      <c r="F457" s="69" t="s">
        <v>69</v>
      </c>
      <c r="G457" s="95">
        <v>180</v>
      </c>
      <c r="H457" s="71"/>
      <c r="I457" s="175"/>
      <c r="J457" s="165" t="e">
        <f>#REF!/$K$698</f>
        <v>#REF!</v>
      </c>
      <c r="K457" s="57"/>
      <c r="L457" s="132"/>
    </row>
    <row r="458" spans="2:12" s="58" customFormat="1" ht="24" customHeight="1" x14ac:dyDescent="0.25">
      <c r="B458" s="68" t="s">
        <v>757</v>
      </c>
      <c r="C458" s="69" t="s">
        <v>758</v>
      </c>
      <c r="D458" s="69" t="s">
        <v>16</v>
      </c>
      <c r="E458" s="70" t="s">
        <v>759</v>
      </c>
      <c r="F458" s="69" t="s">
        <v>93</v>
      </c>
      <c r="G458" s="95">
        <v>8</v>
      </c>
      <c r="H458" s="71"/>
      <c r="I458" s="175"/>
      <c r="J458" s="165" t="e">
        <f>#REF!/$K$698</f>
        <v>#REF!</v>
      </c>
      <c r="K458" s="57"/>
      <c r="L458" s="132"/>
    </row>
    <row r="459" spans="2:12" s="58" customFormat="1" ht="24" customHeight="1" x14ac:dyDescent="0.25">
      <c r="B459" s="68" t="s">
        <v>760</v>
      </c>
      <c r="C459" s="69" t="s">
        <v>761</v>
      </c>
      <c r="D459" s="69" t="s">
        <v>16</v>
      </c>
      <c r="E459" s="70" t="s">
        <v>762</v>
      </c>
      <c r="F459" s="69" t="s">
        <v>93</v>
      </c>
      <c r="G459" s="95">
        <v>4</v>
      </c>
      <c r="H459" s="71"/>
      <c r="I459" s="175"/>
      <c r="J459" s="165" t="e">
        <f>#REF!/$K$698</f>
        <v>#REF!</v>
      </c>
      <c r="K459" s="57"/>
      <c r="L459" s="132"/>
    </row>
    <row r="460" spans="2:12" s="58" customFormat="1" ht="24" customHeight="1" x14ac:dyDescent="0.25">
      <c r="B460" s="68" t="s">
        <v>763</v>
      </c>
      <c r="C460" s="69" t="s">
        <v>764</v>
      </c>
      <c r="D460" s="69" t="s">
        <v>16</v>
      </c>
      <c r="E460" s="70" t="s">
        <v>765</v>
      </c>
      <c r="F460" s="69" t="s">
        <v>18</v>
      </c>
      <c r="G460" s="95">
        <v>40</v>
      </c>
      <c r="H460" s="71"/>
      <c r="I460" s="175"/>
      <c r="J460" s="165" t="e">
        <f>#REF!/$K$698</f>
        <v>#REF!</v>
      </c>
      <c r="K460" s="57"/>
      <c r="L460" s="132"/>
    </row>
    <row r="461" spans="2:12" s="58" customFormat="1" ht="24" customHeight="1" x14ac:dyDescent="0.25">
      <c r="B461" s="68" t="s">
        <v>766</v>
      </c>
      <c r="C461" s="69" t="s">
        <v>135</v>
      </c>
      <c r="D461" s="69" t="s">
        <v>9</v>
      </c>
      <c r="E461" s="70" t="s">
        <v>1317</v>
      </c>
      <c r="F461" s="69" t="s">
        <v>93</v>
      </c>
      <c r="G461" s="95">
        <v>8</v>
      </c>
      <c r="H461" s="71"/>
      <c r="I461" s="175"/>
      <c r="J461" s="165" t="e">
        <f>#REF!/$K$698</f>
        <v>#REF!</v>
      </c>
      <c r="K461" s="57"/>
      <c r="L461" s="132"/>
    </row>
    <row r="462" spans="2:12" s="58" customFormat="1" ht="24" customHeight="1" x14ac:dyDescent="0.25">
      <c r="B462" s="68" t="s">
        <v>767</v>
      </c>
      <c r="C462" s="69" t="s">
        <v>768</v>
      </c>
      <c r="D462" s="69" t="s">
        <v>16</v>
      </c>
      <c r="E462" s="70" t="s">
        <v>769</v>
      </c>
      <c r="F462" s="69" t="s">
        <v>18</v>
      </c>
      <c r="G462" s="95">
        <v>4</v>
      </c>
      <c r="H462" s="71"/>
      <c r="I462" s="175"/>
      <c r="J462" s="165" t="e">
        <f>#REF!/$K$698</f>
        <v>#REF!</v>
      </c>
      <c r="K462" s="57"/>
      <c r="L462" s="132"/>
    </row>
    <row r="463" spans="2:12" s="58" customFormat="1" ht="24" customHeight="1" x14ac:dyDescent="0.25">
      <c r="B463" s="68" t="s">
        <v>770</v>
      </c>
      <c r="C463" s="69" t="s">
        <v>771</v>
      </c>
      <c r="D463" s="69" t="s">
        <v>16</v>
      </c>
      <c r="E463" s="70" t="s">
        <v>772</v>
      </c>
      <c r="F463" s="69" t="s">
        <v>18</v>
      </c>
      <c r="G463" s="95">
        <v>240</v>
      </c>
      <c r="H463" s="71"/>
      <c r="I463" s="175"/>
      <c r="J463" s="165" t="e">
        <f>#REF!/$K$698</f>
        <v>#REF!</v>
      </c>
      <c r="K463" s="57"/>
      <c r="L463" s="132"/>
    </row>
    <row r="464" spans="2:12" s="58" customFormat="1" ht="20.25" customHeight="1" x14ac:dyDescent="0.25">
      <c r="B464" s="68" t="s">
        <v>773</v>
      </c>
      <c r="C464" s="69" t="s">
        <v>774</v>
      </c>
      <c r="D464" s="69" t="s">
        <v>140</v>
      </c>
      <c r="E464" s="70" t="s">
        <v>775</v>
      </c>
      <c r="F464" s="69" t="s">
        <v>72</v>
      </c>
      <c r="G464" s="95">
        <v>800</v>
      </c>
      <c r="H464" s="71"/>
      <c r="I464" s="175"/>
      <c r="J464" s="165" t="e">
        <f>#REF!/$K$698</f>
        <v>#REF!</v>
      </c>
      <c r="K464" s="57"/>
      <c r="L464" s="132"/>
    </row>
    <row r="465" spans="2:12" s="58" customFormat="1" ht="24" customHeight="1" x14ac:dyDescent="0.25">
      <c r="B465" s="68" t="s">
        <v>776</v>
      </c>
      <c r="C465" s="69" t="s">
        <v>777</v>
      </c>
      <c r="D465" s="69" t="s">
        <v>16</v>
      </c>
      <c r="E465" s="70" t="s">
        <v>778</v>
      </c>
      <c r="F465" s="69" t="s">
        <v>72</v>
      </c>
      <c r="G465" s="95">
        <v>160</v>
      </c>
      <c r="H465" s="71"/>
      <c r="I465" s="175"/>
      <c r="J465" s="165" t="e">
        <f>#REF!/$K$698</f>
        <v>#REF!</v>
      </c>
      <c r="K465" s="57"/>
      <c r="L465" s="132"/>
    </row>
    <row r="466" spans="2:12" s="58" customFormat="1" ht="24" customHeight="1" x14ac:dyDescent="0.25">
      <c r="B466" s="68" t="s">
        <v>779</v>
      </c>
      <c r="C466" s="69" t="s">
        <v>780</v>
      </c>
      <c r="D466" s="69" t="s">
        <v>9</v>
      </c>
      <c r="E466" s="70" t="s">
        <v>1318</v>
      </c>
      <c r="F466" s="69" t="s">
        <v>69</v>
      </c>
      <c r="G466" s="95">
        <v>40</v>
      </c>
      <c r="H466" s="71"/>
      <c r="I466" s="175"/>
      <c r="J466" s="165" t="e">
        <f>#REF!/$K$698</f>
        <v>#REF!</v>
      </c>
      <c r="K466" s="57"/>
      <c r="L466" s="132"/>
    </row>
    <row r="467" spans="2:12" s="58" customFormat="1" ht="24" customHeight="1" x14ac:dyDescent="0.25">
      <c r="B467" s="68" t="s">
        <v>781</v>
      </c>
      <c r="C467" s="69" t="s">
        <v>782</v>
      </c>
      <c r="D467" s="69" t="s">
        <v>9</v>
      </c>
      <c r="E467" s="70" t="s">
        <v>1319</v>
      </c>
      <c r="F467" s="69" t="s">
        <v>10</v>
      </c>
      <c r="G467" s="95">
        <v>2</v>
      </c>
      <c r="H467" s="71"/>
      <c r="I467" s="175"/>
      <c r="J467" s="165" t="e">
        <f>#REF!/$K$698</f>
        <v>#REF!</v>
      </c>
      <c r="K467" s="57"/>
      <c r="L467" s="132"/>
    </row>
    <row r="468" spans="2:12" s="58" customFormat="1" ht="24" customHeight="1" x14ac:dyDescent="0.25">
      <c r="B468" s="68" t="s">
        <v>783</v>
      </c>
      <c r="C468" s="69" t="s">
        <v>784</v>
      </c>
      <c r="D468" s="69" t="s">
        <v>9</v>
      </c>
      <c r="E468" s="70" t="s">
        <v>1320</v>
      </c>
      <c r="F468" s="69" t="s">
        <v>10</v>
      </c>
      <c r="G468" s="95">
        <v>4</v>
      </c>
      <c r="H468" s="71"/>
      <c r="I468" s="175"/>
      <c r="J468" s="165" t="e">
        <f>#REF!/$K$698</f>
        <v>#REF!</v>
      </c>
      <c r="K468" s="57"/>
      <c r="L468" s="132"/>
    </row>
    <row r="469" spans="2:12" s="58" customFormat="1" ht="24" customHeight="1" x14ac:dyDescent="0.25">
      <c r="B469" s="68" t="s">
        <v>785</v>
      </c>
      <c r="C469" s="69" t="s">
        <v>786</v>
      </c>
      <c r="D469" s="69" t="s">
        <v>9</v>
      </c>
      <c r="E469" s="70" t="s">
        <v>1321</v>
      </c>
      <c r="F469" s="69" t="s">
        <v>10</v>
      </c>
      <c r="G469" s="95">
        <v>2</v>
      </c>
      <c r="H469" s="71"/>
      <c r="I469" s="175"/>
      <c r="J469" s="165" t="e">
        <f>#REF!/$K$698</f>
        <v>#REF!</v>
      </c>
      <c r="K469" s="57"/>
      <c r="L469" s="132"/>
    </row>
    <row r="470" spans="2:12" s="58" customFormat="1" ht="24" customHeight="1" x14ac:dyDescent="0.25">
      <c r="B470" s="68" t="s">
        <v>787</v>
      </c>
      <c r="C470" s="69" t="s">
        <v>788</v>
      </c>
      <c r="D470" s="69" t="s">
        <v>9</v>
      </c>
      <c r="E470" s="70" t="s">
        <v>1322</v>
      </c>
      <c r="F470" s="69" t="s">
        <v>10</v>
      </c>
      <c r="G470" s="95">
        <v>4</v>
      </c>
      <c r="H470" s="71"/>
      <c r="I470" s="175"/>
      <c r="J470" s="165" t="e">
        <f>#REF!/$K$698</f>
        <v>#REF!</v>
      </c>
      <c r="K470" s="57"/>
      <c r="L470" s="132"/>
    </row>
    <row r="471" spans="2:12" s="58" customFormat="1" ht="24" customHeight="1" x14ac:dyDescent="0.25">
      <c r="B471" s="68" t="s">
        <v>789</v>
      </c>
      <c r="C471" s="69" t="s">
        <v>194</v>
      </c>
      <c r="D471" s="69" t="s">
        <v>9</v>
      </c>
      <c r="E471" s="70" t="s">
        <v>1323</v>
      </c>
      <c r="F471" s="69" t="s">
        <v>69</v>
      </c>
      <c r="G471" s="95">
        <v>20</v>
      </c>
      <c r="H471" s="71"/>
      <c r="I471" s="175"/>
      <c r="J471" s="165" t="e">
        <f>#REF!/$K$698</f>
        <v>#REF!</v>
      </c>
      <c r="K471" s="57"/>
      <c r="L471" s="132"/>
    </row>
    <row r="472" spans="2:12" ht="21" customHeight="1" x14ac:dyDescent="0.25">
      <c r="B472" s="76" t="s">
        <v>84</v>
      </c>
      <c r="C472" s="77" t="s">
        <v>225</v>
      </c>
      <c r="D472" s="77"/>
      <c r="E472" s="78" t="s">
        <v>790</v>
      </c>
      <c r="F472" s="77"/>
      <c r="G472" s="97"/>
      <c r="H472" s="97"/>
      <c r="I472" s="178"/>
      <c r="J472" s="168"/>
      <c r="K472" s="42"/>
    </row>
    <row r="473" spans="2:12" s="58" customFormat="1" ht="24" customHeight="1" x14ac:dyDescent="0.25">
      <c r="B473" s="68" t="s">
        <v>791</v>
      </c>
      <c r="C473" s="69" t="s">
        <v>792</v>
      </c>
      <c r="D473" s="69" t="s">
        <v>16</v>
      </c>
      <c r="E473" s="70" t="s">
        <v>793</v>
      </c>
      <c r="F473" s="69" t="s">
        <v>93</v>
      </c>
      <c r="G473" s="95">
        <v>120</v>
      </c>
      <c r="H473" s="71"/>
      <c r="I473" s="175"/>
      <c r="J473" s="165" t="e">
        <f>#REF!/$K$698</f>
        <v>#REF!</v>
      </c>
      <c r="K473" s="57"/>
      <c r="L473" s="132"/>
    </row>
    <row r="474" spans="2:12" s="58" customFormat="1" ht="24" customHeight="1" x14ac:dyDescent="0.25">
      <c r="B474" s="68" t="s">
        <v>794</v>
      </c>
      <c r="C474" s="69" t="s">
        <v>220</v>
      </c>
      <c r="D474" s="69" t="s">
        <v>16</v>
      </c>
      <c r="E474" s="70" t="s">
        <v>795</v>
      </c>
      <c r="F474" s="69" t="s">
        <v>93</v>
      </c>
      <c r="G474" s="95">
        <v>88</v>
      </c>
      <c r="H474" s="71"/>
      <c r="I474" s="175"/>
      <c r="J474" s="165" t="e">
        <f>#REF!/$K$698</f>
        <v>#REF!</v>
      </c>
      <c r="K474" s="57"/>
      <c r="L474" s="132"/>
    </row>
    <row r="475" spans="2:12" s="58" customFormat="1" ht="24" customHeight="1" x14ac:dyDescent="0.25">
      <c r="B475" s="68" t="s">
        <v>796</v>
      </c>
      <c r="C475" s="69" t="s">
        <v>797</v>
      </c>
      <c r="D475" s="69" t="s">
        <v>16</v>
      </c>
      <c r="E475" s="70" t="s">
        <v>798</v>
      </c>
      <c r="F475" s="69" t="s">
        <v>93</v>
      </c>
      <c r="G475" s="95">
        <v>60</v>
      </c>
      <c r="H475" s="71"/>
      <c r="I475" s="175"/>
      <c r="J475" s="165" t="e">
        <f>#REF!/$K$698</f>
        <v>#REF!</v>
      </c>
      <c r="K475" s="57"/>
      <c r="L475" s="132"/>
    </row>
    <row r="476" spans="2:12" ht="21" customHeight="1" x14ac:dyDescent="0.25">
      <c r="B476" s="76" t="s">
        <v>85</v>
      </c>
      <c r="C476" s="77" t="s">
        <v>225</v>
      </c>
      <c r="D476" s="77"/>
      <c r="E476" s="78" t="s">
        <v>799</v>
      </c>
      <c r="F476" s="77"/>
      <c r="G476" s="97"/>
      <c r="H476" s="97"/>
      <c r="I476" s="178"/>
      <c r="J476" s="168"/>
      <c r="K476" s="42"/>
    </row>
    <row r="477" spans="2:12" s="58" customFormat="1" ht="24" customHeight="1" x14ac:dyDescent="0.25">
      <c r="B477" s="68" t="s">
        <v>800</v>
      </c>
      <c r="C477" s="69" t="s">
        <v>801</v>
      </c>
      <c r="D477" s="69" t="s">
        <v>16</v>
      </c>
      <c r="E477" s="70" t="s">
        <v>802</v>
      </c>
      <c r="F477" s="69" t="s">
        <v>93</v>
      </c>
      <c r="G477" s="95">
        <v>12</v>
      </c>
      <c r="H477" s="71"/>
      <c r="I477" s="175"/>
      <c r="J477" s="165" t="e">
        <f>#REF!/$K$698</f>
        <v>#REF!</v>
      </c>
      <c r="K477" s="57"/>
      <c r="L477" s="132"/>
    </row>
    <row r="478" spans="2:12" s="58" customFormat="1" ht="24" customHeight="1" x14ac:dyDescent="0.25">
      <c r="B478" s="68" t="s">
        <v>803</v>
      </c>
      <c r="C478" s="69" t="s">
        <v>216</v>
      </c>
      <c r="D478" s="69" t="s">
        <v>16</v>
      </c>
      <c r="E478" s="70" t="s">
        <v>217</v>
      </c>
      <c r="F478" s="69" t="s">
        <v>93</v>
      </c>
      <c r="G478" s="95">
        <v>80</v>
      </c>
      <c r="H478" s="71"/>
      <c r="I478" s="175"/>
      <c r="J478" s="165" t="e">
        <f>#REF!/$K$698</f>
        <v>#REF!</v>
      </c>
      <c r="K478" s="57"/>
      <c r="L478" s="132"/>
    </row>
    <row r="479" spans="2:12" s="58" customFormat="1" ht="24" customHeight="1" x14ac:dyDescent="0.25">
      <c r="B479" s="68" t="s">
        <v>804</v>
      </c>
      <c r="C479" s="69" t="s">
        <v>805</v>
      </c>
      <c r="D479" s="69" t="s">
        <v>16</v>
      </c>
      <c r="E479" s="70" t="s">
        <v>806</v>
      </c>
      <c r="F479" s="69" t="s">
        <v>93</v>
      </c>
      <c r="G479" s="95">
        <v>12</v>
      </c>
      <c r="H479" s="71"/>
      <c r="I479" s="175"/>
      <c r="J479" s="165" t="e">
        <f>#REF!/$K$698</f>
        <v>#REF!</v>
      </c>
      <c r="K479" s="57"/>
      <c r="L479" s="132"/>
    </row>
    <row r="480" spans="2:12" s="58" customFormat="1" ht="24" customHeight="1" x14ac:dyDescent="0.25">
      <c r="B480" s="68" t="s">
        <v>807</v>
      </c>
      <c r="C480" s="69" t="s">
        <v>808</v>
      </c>
      <c r="D480" s="69" t="s">
        <v>9</v>
      </c>
      <c r="E480" s="70" t="s">
        <v>1324</v>
      </c>
      <c r="F480" s="69" t="s">
        <v>809</v>
      </c>
      <c r="G480" s="95">
        <v>4800</v>
      </c>
      <c r="H480" s="71"/>
      <c r="I480" s="175"/>
      <c r="J480" s="165" t="e">
        <f>#REF!/$K$698</f>
        <v>#REF!</v>
      </c>
      <c r="K480" s="57"/>
      <c r="L480" s="132"/>
    </row>
    <row r="481" spans="2:12" s="58" customFormat="1" ht="24" customHeight="1" x14ac:dyDescent="0.25">
      <c r="B481" s="68" t="s">
        <v>810</v>
      </c>
      <c r="C481" s="69" t="s">
        <v>218</v>
      </c>
      <c r="D481" s="69" t="s">
        <v>16</v>
      </c>
      <c r="E481" s="70" t="s">
        <v>219</v>
      </c>
      <c r="F481" s="69" t="s">
        <v>93</v>
      </c>
      <c r="G481" s="95">
        <v>92</v>
      </c>
      <c r="H481" s="71"/>
      <c r="I481" s="175"/>
      <c r="J481" s="165" t="e">
        <f>#REF!/$K$698</f>
        <v>#REF!</v>
      </c>
      <c r="K481" s="57"/>
      <c r="L481" s="132"/>
    </row>
    <row r="482" spans="2:12" s="58" customFormat="1" ht="24" customHeight="1" x14ac:dyDescent="0.25">
      <c r="B482" s="68" t="s">
        <v>811</v>
      </c>
      <c r="C482" s="69" t="s">
        <v>121</v>
      </c>
      <c r="D482" s="69" t="s">
        <v>16</v>
      </c>
      <c r="E482" s="70" t="s">
        <v>122</v>
      </c>
      <c r="F482" s="69" t="s">
        <v>18</v>
      </c>
      <c r="G482" s="95">
        <v>320</v>
      </c>
      <c r="H482" s="71"/>
      <c r="I482" s="175"/>
      <c r="J482" s="165" t="e">
        <f>#REF!/$K$698</f>
        <v>#REF!</v>
      </c>
      <c r="K482" s="57"/>
      <c r="L482" s="132"/>
    </row>
    <row r="483" spans="2:12" s="58" customFormat="1" ht="24" customHeight="1" x14ac:dyDescent="0.25">
      <c r="B483" s="68" t="s">
        <v>812</v>
      </c>
      <c r="C483" s="69" t="s">
        <v>813</v>
      </c>
      <c r="D483" s="69" t="s">
        <v>16</v>
      </c>
      <c r="E483" s="70" t="s">
        <v>814</v>
      </c>
      <c r="F483" s="69" t="s">
        <v>118</v>
      </c>
      <c r="G483" s="95">
        <v>800</v>
      </c>
      <c r="H483" s="71"/>
      <c r="I483" s="175"/>
      <c r="J483" s="165" t="e">
        <f>#REF!/$K$698</f>
        <v>#REF!</v>
      </c>
      <c r="K483" s="57"/>
      <c r="L483" s="132"/>
    </row>
    <row r="484" spans="2:12" s="58" customFormat="1" ht="24" customHeight="1" x14ac:dyDescent="0.25">
      <c r="B484" s="68" t="s">
        <v>815</v>
      </c>
      <c r="C484" s="69" t="s">
        <v>816</v>
      </c>
      <c r="D484" s="69" t="s">
        <v>16</v>
      </c>
      <c r="E484" s="70" t="s">
        <v>817</v>
      </c>
      <c r="F484" s="69" t="s">
        <v>118</v>
      </c>
      <c r="G484" s="95">
        <v>1520</v>
      </c>
      <c r="H484" s="71"/>
      <c r="I484" s="175"/>
      <c r="J484" s="165" t="e">
        <f>#REF!/$K$698</f>
        <v>#REF!</v>
      </c>
      <c r="K484" s="57"/>
      <c r="L484" s="132"/>
    </row>
    <row r="485" spans="2:12" s="58" customFormat="1" ht="24" customHeight="1" x14ac:dyDescent="0.25">
      <c r="B485" s="68" t="s">
        <v>818</v>
      </c>
      <c r="C485" s="69" t="s">
        <v>819</v>
      </c>
      <c r="D485" s="69" t="s">
        <v>16</v>
      </c>
      <c r="E485" s="70" t="s">
        <v>820</v>
      </c>
      <c r="F485" s="69" t="s">
        <v>118</v>
      </c>
      <c r="G485" s="95">
        <v>1120</v>
      </c>
      <c r="H485" s="71"/>
      <c r="I485" s="175"/>
      <c r="J485" s="165" t="e">
        <f>#REF!/$K$698</f>
        <v>#REF!</v>
      </c>
      <c r="K485" s="57"/>
      <c r="L485" s="132"/>
    </row>
    <row r="486" spans="2:12" s="58" customFormat="1" ht="24" customHeight="1" x14ac:dyDescent="0.25">
      <c r="B486" s="68" t="s">
        <v>821</v>
      </c>
      <c r="C486" s="69" t="s">
        <v>822</v>
      </c>
      <c r="D486" s="69" t="s">
        <v>16</v>
      </c>
      <c r="E486" s="70" t="s">
        <v>823</v>
      </c>
      <c r="F486" s="69" t="s">
        <v>118</v>
      </c>
      <c r="G486" s="95">
        <v>200</v>
      </c>
      <c r="H486" s="71"/>
      <c r="I486" s="175"/>
      <c r="J486" s="165" t="e">
        <f>#REF!/$K$698</f>
        <v>#REF!</v>
      </c>
      <c r="K486" s="57"/>
      <c r="L486" s="132"/>
    </row>
    <row r="487" spans="2:12" s="58" customFormat="1" ht="24" customHeight="1" x14ac:dyDescent="0.25">
      <c r="B487" s="68" t="s">
        <v>824</v>
      </c>
      <c r="C487" s="69" t="s">
        <v>825</v>
      </c>
      <c r="D487" s="69" t="s">
        <v>16</v>
      </c>
      <c r="E487" s="70" t="s">
        <v>826</v>
      </c>
      <c r="F487" s="69" t="s">
        <v>118</v>
      </c>
      <c r="G487" s="95">
        <v>120</v>
      </c>
      <c r="H487" s="71"/>
      <c r="I487" s="175"/>
      <c r="J487" s="165" t="e">
        <f>#REF!/$K$698</f>
        <v>#REF!</v>
      </c>
      <c r="K487" s="57"/>
      <c r="L487" s="132"/>
    </row>
    <row r="488" spans="2:12" s="58" customFormat="1" ht="24" customHeight="1" x14ac:dyDescent="0.25">
      <c r="B488" s="68" t="s">
        <v>827</v>
      </c>
      <c r="C488" s="69" t="s">
        <v>828</v>
      </c>
      <c r="D488" s="69" t="s">
        <v>9</v>
      </c>
      <c r="E488" s="70" t="s">
        <v>1325</v>
      </c>
      <c r="F488" s="69" t="s">
        <v>10</v>
      </c>
      <c r="G488" s="95">
        <v>20</v>
      </c>
      <c r="H488" s="71"/>
      <c r="I488" s="175"/>
      <c r="J488" s="165" t="e">
        <f>#REF!/$K$698</f>
        <v>#REF!</v>
      </c>
      <c r="K488" s="57"/>
      <c r="L488" s="132"/>
    </row>
    <row r="489" spans="2:12" s="58" customFormat="1" ht="24" customHeight="1" x14ac:dyDescent="0.25">
      <c r="B489" s="68" t="s">
        <v>829</v>
      </c>
      <c r="C489" s="69" t="s">
        <v>115</v>
      </c>
      <c r="D489" s="69" t="s">
        <v>9</v>
      </c>
      <c r="E489" s="70" t="s">
        <v>1326</v>
      </c>
      <c r="F489" s="69" t="s">
        <v>116</v>
      </c>
      <c r="G489" s="95">
        <v>4</v>
      </c>
      <c r="H489" s="71"/>
      <c r="I489" s="175"/>
      <c r="J489" s="165" t="e">
        <f>#REF!/$K$698</f>
        <v>#REF!</v>
      </c>
      <c r="K489" s="57"/>
      <c r="L489" s="132"/>
    </row>
    <row r="490" spans="2:12" s="58" customFormat="1" ht="24" customHeight="1" x14ac:dyDescent="0.25">
      <c r="B490" s="68" t="s">
        <v>830</v>
      </c>
      <c r="C490" s="69" t="s">
        <v>113</v>
      </c>
      <c r="D490" s="69" t="s">
        <v>9</v>
      </c>
      <c r="E490" s="70" t="s">
        <v>1327</v>
      </c>
      <c r="F490" s="69" t="s">
        <v>114</v>
      </c>
      <c r="G490" s="95">
        <v>2400</v>
      </c>
      <c r="H490" s="71"/>
      <c r="I490" s="175"/>
      <c r="J490" s="165" t="e">
        <f>#REF!/$K$698</f>
        <v>#REF!</v>
      </c>
      <c r="K490" s="57"/>
      <c r="L490" s="132"/>
    </row>
    <row r="491" spans="2:12" ht="24" customHeight="1" x14ac:dyDescent="0.25">
      <c r="B491" s="76" t="s">
        <v>90</v>
      </c>
      <c r="C491" s="77" t="s">
        <v>225</v>
      </c>
      <c r="D491" s="77"/>
      <c r="E491" s="78" t="s">
        <v>831</v>
      </c>
      <c r="F491" s="77"/>
      <c r="G491" s="97"/>
      <c r="H491" s="97"/>
      <c r="I491" s="178"/>
      <c r="J491" s="168"/>
      <c r="K491" s="42"/>
    </row>
    <row r="492" spans="2:12" s="58" customFormat="1" ht="24" customHeight="1" x14ac:dyDescent="0.25">
      <c r="B492" s="68" t="s">
        <v>832</v>
      </c>
      <c r="C492" s="69" t="s">
        <v>833</v>
      </c>
      <c r="D492" s="69" t="s">
        <v>9</v>
      </c>
      <c r="E492" s="70" t="s">
        <v>1328</v>
      </c>
      <c r="F492" s="69" t="s">
        <v>18</v>
      </c>
      <c r="G492" s="95">
        <v>8</v>
      </c>
      <c r="H492" s="71"/>
      <c r="I492" s="175"/>
      <c r="J492" s="165" t="e">
        <f>#REF!/$K$698</f>
        <v>#REF!</v>
      </c>
      <c r="K492" s="57"/>
      <c r="L492" s="132"/>
    </row>
    <row r="493" spans="2:12" s="58" customFormat="1" ht="24" customHeight="1" x14ac:dyDescent="0.25">
      <c r="B493" s="68" t="s">
        <v>834</v>
      </c>
      <c r="C493" s="69" t="s">
        <v>835</v>
      </c>
      <c r="D493" s="69" t="s">
        <v>9</v>
      </c>
      <c r="E493" s="70" t="s">
        <v>1329</v>
      </c>
      <c r="F493" s="69" t="s">
        <v>18</v>
      </c>
      <c r="G493" s="95">
        <v>12</v>
      </c>
      <c r="H493" s="71"/>
      <c r="I493" s="175"/>
      <c r="J493" s="165" t="e">
        <f>#REF!/$K$698</f>
        <v>#REF!</v>
      </c>
      <c r="K493" s="57"/>
      <c r="L493" s="132"/>
    </row>
    <row r="494" spans="2:12" s="58" customFormat="1" ht="24" customHeight="1" x14ac:dyDescent="0.25">
      <c r="B494" s="68" t="s">
        <v>836</v>
      </c>
      <c r="C494" s="69" t="s">
        <v>837</v>
      </c>
      <c r="D494" s="69" t="s">
        <v>9</v>
      </c>
      <c r="E494" s="70" t="s">
        <v>1330</v>
      </c>
      <c r="F494" s="69" t="s">
        <v>69</v>
      </c>
      <c r="G494" s="95">
        <v>40</v>
      </c>
      <c r="H494" s="71"/>
      <c r="I494" s="175"/>
      <c r="J494" s="165" t="e">
        <f>#REF!/$K$698</f>
        <v>#REF!</v>
      </c>
      <c r="K494" s="57"/>
      <c r="L494" s="132"/>
    </row>
    <row r="495" spans="2:12" s="58" customFormat="1" ht="24" customHeight="1" x14ac:dyDescent="0.25">
      <c r="B495" s="68" t="s">
        <v>838</v>
      </c>
      <c r="C495" s="69" t="s">
        <v>839</v>
      </c>
      <c r="D495" s="69" t="s">
        <v>13</v>
      </c>
      <c r="E495" s="70" t="s">
        <v>840</v>
      </c>
      <c r="F495" s="69" t="s">
        <v>93</v>
      </c>
      <c r="G495" s="95">
        <v>4</v>
      </c>
      <c r="H495" s="71"/>
      <c r="I495" s="175"/>
      <c r="J495" s="165" t="e">
        <f>#REF!/$K$698</f>
        <v>#REF!</v>
      </c>
      <c r="K495" s="57"/>
      <c r="L495" s="132"/>
    </row>
    <row r="496" spans="2:12" s="58" customFormat="1" ht="24" customHeight="1" x14ac:dyDescent="0.25">
      <c r="B496" s="68" t="s">
        <v>841</v>
      </c>
      <c r="C496" s="69" t="s">
        <v>119</v>
      </c>
      <c r="D496" s="69" t="s">
        <v>16</v>
      </c>
      <c r="E496" s="70" t="s">
        <v>120</v>
      </c>
      <c r="F496" s="69" t="s">
        <v>93</v>
      </c>
      <c r="G496" s="95">
        <v>4</v>
      </c>
      <c r="H496" s="71"/>
      <c r="I496" s="175"/>
      <c r="J496" s="165" t="e">
        <f>#REF!/$K$698</f>
        <v>#REF!</v>
      </c>
      <c r="K496" s="57"/>
      <c r="L496" s="132"/>
    </row>
    <row r="497" spans="2:12" s="58" customFormat="1" ht="24" customHeight="1" x14ac:dyDescent="0.25">
      <c r="B497" s="68" t="s">
        <v>842</v>
      </c>
      <c r="C497" s="69" t="s">
        <v>843</v>
      </c>
      <c r="D497" s="69" t="s">
        <v>844</v>
      </c>
      <c r="E497" s="70" t="s">
        <v>1331</v>
      </c>
      <c r="F497" s="69" t="s">
        <v>69</v>
      </c>
      <c r="G497" s="95">
        <v>20</v>
      </c>
      <c r="H497" s="71"/>
      <c r="I497" s="175"/>
      <c r="J497" s="165" t="e">
        <f>#REF!/$K$698</f>
        <v>#REF!</v>
      </c>
      <c r="K497" s="57"/>
      <c r="L497" s="132"/>
    </row>
    <row r="498" spans="2:12" ht="24" customHeight="1" x14ac:dyDescent="0.25">
      <c r="B498" s="76" t="s">
        <v>94</v>
      </c>
      <c r="C498" s="77" t="s">
        <v>225</v>
      </c>
      <c r="D498" s="77"/>
      <c r="E498" s="78" t="s">
        <v>845</v>
      </c>
      <c r="F498" s="77"/>
      <c r="G498" s="97"/>
      <c r="H498" s="97"/>
      <c r="I498" s="178"/>
      <c r="J498" s="168"/>
      <c r="K498" s="42"/>
    </row>
    <row r="499" spans="2:12" s="58" customFormat="1" ht="27.75" customHeight="1" x14ac:dyDescent="0.25">
      <c r="B499" s="68" t="s">
        <v>846</v>
      </c>
      <c r="C499" s="69" t="s">
        <v>847</v>
      </c>
      <c r="D499" s="69" t="s">
        <v>13</v>
      </c>
      <c r="E499" s="70" t="s">
        <v>1332</v>
      </c>
      <c r="F499" s="69" t="s">
        <v>18</v>
      </c>
      <c r="G499" s="95">
        <v>8</v>
      </c>
      <c r="H499" s="71"/>
      <c r="I499" s="175"/>
      <c r="J499" s="165" t="e">
        <f>#REF!/$K$698</f>
        <v>#REF!</v>
      </c>
      <c r="K499" s="57"/>
      <c r="L499" s="132"/>
    </row>
    <row r="500" spans="2:12" s="58" customFormat="1" ht="53.25" customHeight="1" x14ac:dyDescent="0.25">
      <c r="B500" s="68" t="s">
        <v>848</v>
      </c>
      <c r="C500" s="69" t="s">
        <v>849</v>
      </c>
      <c r="D500" s="69" t="s">
        <v>16</v>
      </c>
      <c r="E500" s="70" t="s">
        <v>850</v>
      </c>
      <c r="F500" s="69" t="s">
        <v>18</v>
      </c>
      <c r="G500" s="95">
        <v>920</v>
      </c>
      <c r="H500" s="71"/>
      <c r="I500" s="175"/>
      <c r="J500" s="165" t="e">
        <f>#REF!/$K$698</f>
        <v>#REF!</v>
      </c>
      <c r="K500" s="57"/>
      <c r="L500" s="132"/>
    </row>
    <row r="501" spans="2:12" s="58" customFormat="1" ht="51" customHeight="1" x14ac:dyDescent="0.25">
      <c r="B501" s="68" t="s">
        <v>851</v>
      </c>
      <c r="C501" s="69" t="s">
        <v>852</v>
      </c>
      <c r="D501" s="69" t="s">
        <v>16</v>
      </c>
      <c r="E501" s="70" t="s">
        <v>853</v>
      </c>
      <c r="F501" s="69" t="s">
        <v>18</v>
      </c>
      <c r="G501" s="95">
        <v>60</v>
      </c>
      <c r="H501" s="71"/>
      <c r="I501" s="175"/>
      <c r="J501" s="165" t="e">
        <f>#REF!/$K$698</f>
        <v>#REF!</v>
      </c>
      <c r="K501" s="57"/>
      <c r="L501" s="132"/>
    </row>
    <row r="502" spans="2:12" s="58" customFormat="1" ht="24" customHeight="1" x14ac:dyDescent="0.25">
      <c r="B502" s="68" t="s">
        <v>854</v>
      </c>
      <c r="C502" s="69" t="s">
        <v>855</v>
      </c>
      <c r="D502" s="69" t="s">
        <v>9</v>
      </c>
      <c r="E502" s="70" t="s">
        <v>1333</v>
      </c>
      <c r="F502" s="69" t="s">
        <v>18</v>
      </c>
      <c r="G502" s="95">
        <v>12</v>
      </c>
      <c r="H502" s="71"/>
      <c r="I502" s="175"/>
      <c r="J502" s="165" t="e">
        <f>#REF!/$K$698</f>
        <v>#REF!</v>
      </c>
      <c r="K502" s="57"/>
      <c r="L502" s="132"/>
    </row>
    <row r="503" spans="2:12" s="58" customFormat="1" ht="24" customHeight="1" x14ac:dyDescent="0.25">
      <c r="B503" s="68" t="s">
        <v>856</v>
      </c>
      <c r="C503" s="69" t="s">
        <v>857</v>
      </c>
      <c r="D503" s="69" t="s">
        <v>9</v>
      </c>
      <c r="E503" s="70" t="s">
        <v>1334</v>
      </c>
      <c r="F503" s="69" t="s">
        <v>18</v>
      </c>
      <c r="G503" s="95">
        <v>4</v>
      </c>
      <c r="H503" s="71"/>
      <c r="I503" s="175"/>
      <c r="J503" s="165" t="e">
        <f>#REF!/$K$698</f>
        <v>#REF!</v>
      </c>
      <c r="K503" s="57"/>
      <c r="L503" s="132"/>
    </row>
    <row r="504" spans="2:12" s="58" customFormat="1" ht="24" customHeight="1" x14ac:dyDescent="0.25">
      <c r="B504" s="68" t="s">
        <v>858</v>
      </c>
      <c r="C504" s="69" t="s">
        <v>859</v>
      </c>
      <c r="D504" s="69" t="s">
        <v>9</v>
      </c>
      <c r="E504" s="70" t="s">
        <v>1335</v>
      </c>
      <c r="F504" s="69" t="s">
        <v>18</v>
      </c>
      <c r="G504" s="95">
        <v>40</v>
      </c>
      <c r="H504" s="71"/>
      <c r="I504" s="175"/>
      <c r="J504" s="165" t="e">
        <f>#REF!/$K$698</f>
        <v>#REF!</v>
      </c>
      <c r="K504" s="57"/>
      <c r="L504" s="132"/>
    </row>
    <row r="505" spans="2:12" s="58" customFormat="1" ht="45" customHeight="1" x14ac:dyDescent="0.25">
      <c r="B505" s="68" t="s">
        <v>860</v>
      </c>
      <c r="C505" s="69" t="s">
        <v>861</v>
      </c>
      <c r="D505" s="69" t="s">
        <v>16</v>
      </c>
      <c r="E505" s="70" t="s">
        <v>862</v>
      </c>
      <c r="F505" s="69" t="s">
        <v>18</v>
      </c>
      <c r="G505" s="95">
        <v>120</v>
      </c>
      <c r="H505" s="71"/>
      <c r="I505" s="175"/>
      <c r="J505" s="165" t="e">
        <f>#REF!/$K$698</f>
        <v>#REF!</v>
      </c>
      <c r="K505" s="57"/>
      <c r="L505" s="132"/>
    </row>
    <row r="506" spans="2:12" s="58" customFormat="1" ht="24" customHeight="1" x14ac:dyDescent="0.25">
      <c r="B506" s="68" t="s">
        <v>863</v>
      </c>
      <c r="C506" s="69" t="s">
        <v>864</v>
      </c>
      <c r="D506" s="69" t="s">
        <v>16</v>
      </c>
      <c r="E506" s="70" t="s">
        <v>865</v>
      </c>
      <c r="F506" s="69" t="s">
        <v>72</v>
      </c>
      <c r="G506" s="95">
        <v>40</v>
      </c>
      <c r="H506" s="71"/>
      <c r="I506" s="175"/>
      <c r="J506" s="165" t="e">
        <f>#REF!/$K$698</f>
        <v>#REF!</v>
      </c>
      <c r="K506" s="57"/>
      <c r="L506" s="132"/>
    </row>
    <row r="507" spans="2:12" s="58" customFormat="1" ht="29.25" customHeight="1" x14ac:dyDescent="0.25">
      <c r="B507" s="68" t="s">
        <v>866</v>
      </c>
      <c r="C507" s="69" t="s">
        <v>867</v>
      </c>
      <c r="D507" s="69" t="s">
        <v>16</v>
      </c>
      <c r="E507" s="70" t="s">
        <v>868</v>
      </c>
      <c r="F507" s="69" t="s">
        <v>72</v>
      </c>
      <c r="G507" s="95">
        <v>20</v>
      </c>
      <c r="H507" s="71"/>
      <c r="I507" s="175"/>
      <c r="J507" s="165" t="e">
        <f>#REF!/$K$698</f>
        <v>#REF!</v>
      </c>
      <c r="K507" s="57"/>
      <c r="L507" s="132"/>
    </row>
    <row r="508" spans="2:12" s="58" customFormat="1" ht="42.75" customHeight="1" x14ac:dyDescent="0.25">
      <c r="B508" s="68" t="s">
        <v>869</v>
      </c>
      <c r="C508" s="69" t="s">
        <v>870</v>
      </c>
      <c r="D508" s="69" t="s">
        <v>16</v>
      </c>
      <c r="E508" s="70" t="s">
        <v>871</v>
      </c>
      <c r="F508" s="69" t="s">
        <v>18</v>
      </c>
      <c r="G508" s="95">
        <v>132</v>
      </c>
      <c r="H508" s="71"/>
      <c r="I508" s="175"/>
      <c r="J508" s="165" t="e">
        <f>#REF!/$K$698</f>
        <v>#REF!</v>
      </c>
      <c r="K508" s="57"/>
      <c r="L508" s="132"/>
    </row>
    <row r="509" spans="2:12" s="58" customFormat="1" ht="43.5" customHeight="1" x14ac:dyDescent="0.25">
      <c r="B509" s="68" t="s">
        <v>872</v>
      </c>
      <c r="C509" s="69" t="s">
        <v>134</v>
      </c>
      <c r="D509" s="69" t="s">
        <v>9</v>
      </c>
      <c r="E509" s="70" t="s">
        <v>1336</v>
      </c>
      <c r="F509" s="69" t="s">
        <v>69</v>
      </c>
      <c r="G509" s="95">
        <v>80</v>
      </c>
      <c r="H509" s="71"/>
      <c r="I509" s="175"/>
      <c r="J509" s="165" t="e">
        <f>#REF!/$K$698</f>
        <v>#REF!</v>
      </c>
      <c r="K509" s="57"/>
      <c r="L509" s="132"/>
    </row>
    <row r="510" spans="2:12" s="58" customFormat="1" ht="29.25" customHeight="1" x14ac:dyDescent="0.25">
      <c r="B510" s="68" t="s">
        <v>873</v>
      </c>
      <c r="C510" s="69" t="s">
        <v>874</v>
      </c>
      <c r="D510" s="69" t="s">
        <v>13</v>
      </c>
      <c r="E510" s="70" t="s">
        <v>875</v>
      </c>
      <c r="F510" s="69" t="s">
        <v>18</v>
      </c>
      <c r="G510" s="95">
        <v>20</v>
      </c>
      <c r="H510" s="71"/>
      <c r="I510" s="175"/>
      <c r="J510" s="165" t="e">
        <f>#REF!/$K$698</f>
        <v>#REF!</v>
      </c>
      <c r="K510" s="57"/>
      <c r="L510" s="132"/>
    </row>
    <row r="511" spans="2:12" s="58" customFormat="1" ht="29.25" customHeight="1" x14ac:dyDescent="0.25">
      <c r="B511" s="68" t="s">
        <v>876</v>
      </c>
      <c r="C511" s="69" t="s">
        <v>877</v>
      </c>
      <c r="D511" s="69" t="s">
        <v>16</v>
      </c>
      <c r="E511" s="70" t="s">
        <v>878</v>
      </c>
      <c r="F511" s="69" t="s">
        <v>18</v>
      </c>
      <c r="G511" s="95">
        <v>4</v>
      </c>
      <c r="H511" s="71"/>
      <c r="I511" s="175"/>
      <c r="J511" s="165" t="e">
        <f>#REF!/$K$698</f>
        <v>#REF!</v>
      </c>
      <c r="K511" s="57"/>
      <c r="L511" s="132"/>
    </row>
    <row r="512" spans="2:12" s="58" customFormat="1" ht="29.25" customHeight="1" x14ac:dyDescent="0.25">
      <c r="B512" s="68" t="s">
        <v>879</v>
      </c>
      <c r="C512" s="69" t="s">
        <v>880</v>
      </c>
      <c r="D512" s="69" t="s">
        <v>9</v>
      </c>
      <c r="E512" s="70" t="s">
        <v>1337</v>
      </c>
      <c r="F512" s="69" t="s">
        <v>18</v>
      </c>
      <c r="G512" s="95">
        <v>8</v>
      </c>
      <c r="H512" s="71"/>
      <c r="I512" s="175"/>
      <c r="J512" s="165" t="e">
        <f>#REF!/$K$698</f>
        <v>#REF!</v>
      </c>
      <c r="K512" s="57"/>
      <c r="L512" s="132"/>
    </row>
    <row r="513" spans="2:12" ht="29.25" customHeight="1" x14ac:dyDescent="0.25">
      <c r="B513" s="76" t="s">
        <v>95</v>
      </c>
      <c r="C513" s="77" t="s">
        <v>225</v>
      </c>
      <c r="D513" s="77"/>
      <c r="E513" s="78" t="s">
        <v>881</v>
      </c>
      <c r="F513" s="77"/>
      <c r="G513" s="97"/>
      <c r="H513" s="97"/>
      <c r="I513" s="178"/>
      <c r="J513" s="168"/>
      <c r="K513" s="42"/>
    </row>
    <row r="514" spans="2:12" s="88" customFormat="1" ht="29.25" customHeight="1" x14ac:dyDescent="0.25">
      <c r="B514" s="84" t="s">
        <v>882</v>
      </c>
      <c r="C514" s="85" t="s">
        <v>225</v>
      </c>
      <c r="D514" s="85"/>
      <c r="E514" s="86" t="s">
        <v>883</v>
      </c>
      <c r="F514" s="85"/>
      <c r="G514" s="98">
        <v>0</v>
      </c>
      <c r="H514" s="98"/>
      <c r="I514" s="179"/>
      <c r="J514" s="169"/>
      <c r="K514" s="87"/>
      <c r="L514" s="131"/>
    </row>
    <row r="515" spans="2:12" s="58" customFormat="1" x14ac:dyDescent="0.25">
      <c r="B515" s="68" t="s">
        <v>884</v>
      </c>
      <c r="C515" s="69" t="s">
        <v>885</v>
      </c>
      <c r="D515" s="69" t="s">
        <v>140</v>
      </c>
      <c r="E515" s="70" t="s">
        <v>886</v>
      </c>
      <c r="F515" s="69" t="s">
        <v>18</v>
      </c>
      <c r="G515" s="95">
        <v>100</v>
      </c>
      <c r="H515" s="71"/>
      <c r="I515" s="175"/>
      <c r="J515" s="165" t="e">
        <f>#REF!/$K$698</f>
        <v>#REF!</v>
      </c>
      <c r="K515" s="57"/>
      <c r="L515" s="132"/>
    </row>
    <row r="516" spans="2:12" s="58" customFormat="1" ht="25.5" x14ac:dyDescent="0.25">
      <c r="B516" s="68" t="s">
        <v>887</v>
      </c>
      <c r="C516" s="69" t="s">
        <v>888</v>
      </c>
      <c r="D516" s="69" t="s">
        <v>9</v>
      </c>
      <c r="E516" s="70" t="s">
        <v>1338</v>
      </c>
      <c r="F516" s="69" t="s">
        <v>69</v>
      </c>
      <c r="G516" s="95">
        <v>136</v>
      </c>
      <c r="H516" s="71"/>
      <c r="I516" s="175"/>
      <c r="J516" s="165" t="e">
        <f>#REF!/$K$698</f>
        <v>#REF!</v>
      </c>
      <c r="K516" s="57"/>
      <c r="L516" s="132"/>
    </row>
    <row r="517" spans="2:12" s="58" customFormat="1" x14ac:dyDescent="0.25">
      <c r="B517" s="68" t="s">
        <v>889</v>
      </c>
      <c r="C517" s="69" t="s">
        <v>890</v>
      </c>
      <c r="D517" s="69" t="s">
        <v>9</v>
      </c>
      <c r="E517" s="70" t="s">
        <v>1339</v>
      </c>
      <c r="F517" s="69" t="s">
        <v>18</v>
      </c>
      <c r="G517" s="95">
        <v>180</v>
      </c>
      <c r="H517" s="71"/>
      <c r="I517" s="175"/>
      <c r="J517" s="165" t="e">
        <f>#REF!/$K$698</f>
        <v>#REF!</v>
      </c>
      <c r="K517" s="57"/>
      <c r="L517" s="132"/>
    </row>
    <row r="518" spans="2:12" s="58" customFormat="1" ht="25.5" x14ac:dyDescent="0.25">
      <c r="B518" s="68" t="s">
        <v>891</v>
      </c>
      <c r="C518" s="69" t="s">
        <v>892</v>
      </c>
      <c r="D518" s="69" t="s">
        <v>16</v>
      </c>
      <c r="E518" s="70" t="s">
        <v>893</v>
      </c>
      <c r="F518" s="69" t="s">
        <v>18</v>
      </c>
      <c r="G518" s="95">
        <v>140</v>
      </c>
      <c r="H518" s="71"/>
      <c r="I518" s="175"/>
      <c r="J518" s="165" t="e">
        <f>#REF!/$K$698</f>
        <v>#REF!</v>
      </c>
      <c r="K518" s="57"/>
      <c r="L518" s="132"/>
    </row>
    <row r="519" spans="2:12" s="58" customFormat="1" ht="38.25" x14ac:dyDescent="0.25">
      <c r="B519" s="68" t="s">
        <v>894</v>
      </c>
      <c r="C519" s="69" t="s">
        <v>895</v>
      </c>
      <c r="D519" s="69" t="s">
        <v>16</v>
      </c>
      <c r="E519" s="70" t="s">
        <v>896</v>
      </c>
      <c r="F519" s="69" t="s">
        <v>18</v>
      </c>
      <c r="G519" s="95">
        <v>240</v>
      </c>
      <c r="H519" s="71"/>
      <c r="I519" s="175"/>
      <c r="J519" s="165" t="e">
        <f>#REF!/$K$698</f>
        <v>#REF!</v>
      </c>
      <c r="K519" s="57"/>
      <c r="L519" s="132"/>
    </row>
    <row r="520" spans="2:12" s="58" customFormat="1" ht="38.25" x14ac:dyDescent="0.25">
      <c r="B520" s="68" t="s">
        <v>897</v>
      </c>
      <c r="C520" s="69" t="s">
        <v>898</v>
      </c>
      <c r="D520" s="69" t="s">
        <v>16</v>
      </c>
      <c r="E520" s="70" t="s">
        <v>899</v>
      </c>
      <c r="F520" s="69" t="s">
        <v>18</v>
      </c>
      <c r="G520" s="95">
        <v>480</v>
      </c>
      <c r="H520" s="71"/>
      <c r="I520" s="175"/>
      <c r="J520" s="165" t="e">
        <f>#REF!/$K$698</f>
        <v>#REF!</v>
      </c>
      <c r="K520" s="57"/>
      <c r="L520" s="132"/>
    </row>
    <row r="521" spans="2:12" s="58" customFormat="1" ht="25.5" x14ac:dyDescent="0.25">
      <c r="B521" s="68" t="s">
        <v>900</v>
      </c>
      <c r="C521" s="69" t="s">
        <v>901</v>
      </c>
      <c r="D521" s="69" t="s">
        <v>902</v>
      </c>
      <c r="E521" s="70" t="s">
        <v>903</v>
      </c>
      <c r="F521" s="69" t="s">
        <v>18</v>
      </c>
      <c r="G521" s="95">
        <v>120</v>
      </c>
      <c r="H521" s="71"/>
      <c r="I521" s="175"/>
      <c r="J521" s="165" t="e">
        <f>#REF!/$K$698</f>
        <v>#REF!</v>
      </c>
      <c r="K521" s="57"/>
      <c r="L521" s="132"/>
    </row>
    <row r="522" spans="2:12" s="58" customFormat="1" ht="29.25" customHeight="1" x14ac:dyDescent="0.25">
      <c r="B522" s="68" t="s">
        <v>904</v>
      </c>
      <c r="C522" s="69" t="s">
        <v>905</v>
      </c>
      <c r="D522" s="69" t="s">
        <v>9</v>
      </c>
      <c r="E522" s="70" t="s">
        <v>1340</v>
      </c>
      <c r="F522" s="69" t="s">
        <v>69</v>
      </c>
      <c r="G522" s="95">
        <v>80</v>
      </c>
      <c r="H522" s="71"/>
      <c r="I522" s="175"/>
      <c r="J522" s="165" t="e">
        <f>#REF!/$K$698</f>
        <v>#REF!</v>
      </c>
      <c r="K522" s="57"/>
      <c r="L522" s="132"/>
    </row>
    <row r="523" spans="2:12" s="58" customFormat="1" ht="29.25" customHeight="1" x14ac:dyDescent="0.25">
      <c r="B523" s="68" t="s">
        <v>906</v>
      </c>
      <c r="C523" s="69" t="s">
        <v>907</v>
      </c>
      <c r="D523" s="69" t="s">
        <v>16</v>
      </c>
      <c r="E523" s="70" t="s">
        <v>908</v>
      </c>
      <c r="F523" s="69" t="s">
        <v>18</v>
      </c>
      <c r="G523" s="95">
        <v>80</v>
      </c>
      <c r="H523" s="71"/>
      <c r="I523" s="175"/>
      <c r="J523" s="165" t="e">
        <f>#REF!/$K$698</f>
        <v>#REF!</v>
      </c>
      <c r="K523" s="57"/>
      <c r="L523" s="132"/>
    </row>
    <row r="524" spans="2:12" s="58" customFormat="1" ht="29.25" customHeight="1" x14ac:dyDescent="0.25">
      <c r="B524" s="68" t="s">
        <v>909</v>
      </c>
      <c r="C524" s="69" t="s">
        <v>910</v>
      </c>
      <c r="D524" s="69" t="s">
        <v>16</v>
      </c>
      <c r="E524" s="70" t="s">
        <v>911</v>
      </c>
      <c r="F524" s="69" t="s">
        <v>18</v>
      </c>
      <c r="G524" s="95">
        <v>120</v>
      </c>
      <c r="H524" s="71"/>
      <c r="I524" s="175"/>
      <c r="J524" s="165" t="e">
        <f>#REF!/$K$698</f>
        <v>#REF!</v>
      </c>
      <c r="K524" s="57"/>
      <c r="L524" s="132"/>
    </row>
    <row r="525" spans="2:12" s="58" customFormat="1" ht="46.5" customHeight="1" x14ac:dyDescent="0.25">
      <c r="B525" s="68" t="s">
        <v>912</v>
      </c>
      <c r="C525" s="69" t="s">
        <v>913</v>
      </c>
      <c r="D525" s="69" t="s">
        <v>16</v>
      </c>
      <c r="E525" s="70" t="s">
        <v>914</v>
      </c>
      <c r="F525" s="69" t="s">
        <v>18</v>
      </c>
      <c r="G525" s="95">
        <v>120</v>
      </c>
      <c r="H525" s="71"/>
      <c r="I525" s="175"/>
      <c r="J525" s="165" t="e">
        <f>#REF!/$K$698</f>
        <v>#REF!</v>
      </c>
      <c r="K525" s="57"/>
      <c r="L525" s="132"/>
    </row>
    <row r="526" spans="2:12" s="58" customFormat="1" ht="46.5" customHeight="1" x14ac:dyDescent="0.25">
      <c r="B526" s="68" t="s">
        <v>915</v>
      </c>
      <c r="C526" s="69" t="s">
        <v>144</v>
      </c>
      <c r="D526" s="69" t="s">
        <v>9</v>
      </c>
      <c r="E526" s="70" t="s">
        <v>1341</v>
      </c>
      <c r="F526" s="69" t="s">
        <v>18</v>
      </c>
      <c r="G526" s="95">
        <v>12</v>
      </c>
      <c r="H526" s="71"/>
      <c r="I526" s="175"/>
      <c r="J526" s="165" t="e">
        <f>#REF!/$K$698</f>
        <v>#REF!</v>
      </c>
      <c r="K526" s="57"/>
      <c r="L526" s="132"/>
    </row>
    <row r="527" spans="2:12" s="58" customFormat="1" ht="29.25" customHeight="1" x14ac:dyDescent="0.25">
      <c r="B527" s="68" t="s">
        <v>916</v>
      </c>
      <c r="C527" s="69" t="s">
        <v>139</v>
      </c>
      <c r="D527" s="69" t="s">
        <v>140</v>
      </c>
      <c r="E527" s="70" t="s">
        <v>141</v>
      </c>
      <c r="F527" s="69" t="s">
        <v>18</v>
      </c>
      <c r="G527" s="95">
        <v>8</v>
      </c>
      <c r="H527" s="71"/>
      <c r="I527" s="175"/>
      <c r="J527" s="165" t="e">
        <f>#REF!/$K$698</f>
        <v>#REF!</v>
      </c>
      <c r="K527" s="57"/>
      <c r="L527" s="132"/>
    </row>
    <row r="528" spans="2:12" s="58" customFormat="1" ht="29.25" customHeight="1" x14ac:dyDescent="0.25">
      <c r="B528" s="68" t="s">
        <v>917</v>
      </c>
      <c r="C528" s="69" t="s">
        <v>142</v>
      </c>
      <c r="D528" s="69" t="s">
        <v>140</v>
      </c>
      <c r="E528" s="70" t="s">
        <v>143</v>
      </c>
      <c r="F528" s="69" t="s">
        <v>18</v>
      </c>
      <c r="G528" s="95">
        <v>8</v>
      </c>
      <c r="H528" s="71"/>
      <c r="I528" s="175"/>
      <c r="J528" s="165" t="e">
        <f>#REF!/$K$698</f>
        <v>#REF!</v>
      </c>
      <c r="K528" s="57"/>
      <c r="L528" s="132"/>
    </row>
    <row r="529" spans="2:12" s="58" customFormat="1" ht="53.25" customHeight="1" x14ac:dyDescent="0.25">
      <c r="B529" s="68" t="s">
        <v>918</v>
      </c>
      <c r="C529" s="69" t="s">
        <v>195</v>
      </c>
      <c r="D529" s="69" t="s">
        <v>16</v>
      </c>
      <c r="E529" s="70" t="s">
        <v>196</v>
      </c>
      <c r="F529" s="69" t="s">
        <v>72</v>
      </c>
      <c r="G529" s="95">
        <v>12</v>
      </c>
      <c r="H529" s="71"/>
      <c r="I529" s="175"/>
      <c r="J529" s="165" t="e">
        <f>#REF!/$K$698</f>
        <v>#REF!</v>
      </c>
      <c r="K529" s="57"/>
      <c r="L529" s="132"/>
    </row>
    <row r="530" spans="2:12" s="58" customFormat="1" ht="52.5" customHeight="1" x14ac:dyDescent="0.25">
      <c r="B530" s="68" t="s">
        <v>919</v>
      </c>
      <c r="C530" s="69" t="s">
        <v>920</v>
      </c>
      <c r="D530" s="69" t="s">
        <v>16</v>
      </c>
      <c r="E530" s="70" t="s">
        <v>921</v>
      </c>
      <c r="F530" s="69" t="s">
        <v>18</v>
      </c>
      <c r="G530" s="95">
        <v>60</v>
      </c>
      <c r="H530" s="71"/>
      <c r="I530" s="175"/>
      <c r="J530" s="165" t="e">
        <f>#REF!/$K$698</f>
        <v>#REF!</v>
      </c>
      <c r="K530" s="57"/>
      <c r="L530" s="132"/>
    </row>
    <row r="531" spans="2:12" s="88" customFormat="1" ht="29.25" customHeight="1" x14ac:dyDescent="0.25">
      <c r="B531" s="84" t="s">
        <v>922</v>
      </c>
      <c r="C531" s="85" t="s">
        <v>225</v>
      </c>
      <c r="D531" s="85"/>
      <c r="E531" s="86" t="s">
        <v>923</v>
      </c>
      <c r="F531" s="85"/>
      <c r="G531" s="98">
        <v>0</v>
      </c>
      <c r="H531" s="98"/>
      <c r="I531" s="179"/>
      <c r="J531" s="169"/>
      <c r="K531" s="87"/>
      <c r="L531" s="131"/>
    </row>
    <row r="532" spans="2:12" s="58" customFormat="1" ht="29.25" customHeight="1" x14ac:dyDescent="0.25">
      <c r="B532" s="68" t="s">
        <v>924</v>
      </c>
      <c r="C532" s="69" t="s">
        <v>145</v>
      </c>
      <c r="D532" s="69" t="s">
        <v>16</v>
      </c>
      <c r="E532" s="70" t="s">
        <v>925</v>
      </c>
      <c r="F532" s="69" t="s">
        <v>18</v>
      </c>
      <c r="G532" s="95">
        <v>2104</v>
      </c>
      <c r="H532" s="71"/>
      <c r="I532" s="175"/>
      <c r="J532" s="165" t="e">
        <f>#REF!/$K$698</f>
        <v>#REF!</v>
      </c>
      <c r="K532" s="57"/>
      <c r="L532" s="132"/>
    </row>
    <row r="533" spans="2:12" s="58" customFormat="1" ht="43.5" customHeight="1" x14ac:dyDescent="0.25">
      <c r="B533" s="68" t="s">
        <v>926</v>
      </c>
      <c r="C533" s="69" t="s">
        <v>927</v>
      </c>
      <c r="D533" s="69" t="s">
        <v>16</v>
      </c>
      <c r="E533" s="70" t="s">
        <v>928</v>
      </c>
      <c r="F533" s="69" t="s">
        <v>18</v>
      </c>
      <c r="G533" s="95">
        <v>1052</v>
      </c>
      <c r="H533" s="71"/>
      <c r="I533" s="175"/>
      <c r="J533" s="165" t="e">
        <f>#REF!/$K$698</f>
        <v>#REF!</v>
      </c>
      <c r="K533" s="57"/>
      <c r="L533" s="132"/>
    </row>
    <row r="534" spans="2:12" s="58" customFormat="1" ht="43.5" customHeight="1" x14ac:dyDescent="0.25">
      <c r="B534" s="68" t="s">
        <v>929</v>
      </c>
      <c r="C534" s="69" t="s">
        <v>930</v>
      </c>
      <c r="D534" s="69" t="s">
        <v>16</v>
      </c>
      <c r="E534" s="70" t="s">
        <v>931</v>
      </c>
      <c r="F534" s="69" t="s">
        <v>18</v>
      </c>
      <c r="G534" s="95">
        <v>240</v>
      </c>
      <c r="H534" s="71"/>
      <c r="I534" s="175"/>
      <c r="J534" s="165" t="e">
        <f>#REF!/$K$698</f>
        <v>#REF!</v>
      </c>
      <c r="K534" s="57"/>
      <c r="L534" s="132"/>
    </row>
    <row r="535" spans="2:12" s="58" customFormat="1" ht="29.25" customHeight="1" x14ac:dyDescent="0.25">
      <c r="B535" s="68" t="s">
        <v>932</v>
      </c>
      <c r="C535" s="69" t="s">
        <v>146</v>
      </c>
      <c r="D535" s="69" t="s">
        <v>16</v>
      </c>
      <c r="E535" s="70" t="s">
        <v>933</v>
      </c>
      <c r="F535" s="69" t="s">
        <v>18</v>
      </c>
      <c r="G535" s="95">
        <v>120</v>
      </c>
      <c r="H535" s="71"/>
      <c r="I535" s="175"/>
      <c r="J535" s="165" t="e">
        <f>#REF!/$K$698</f>
        <v>#REF!</v>
      </c>
      <c r="K535" s="57"/>
      <c r="L535" s="132"/>
    </row>
    <row r="536" spans="2:12" s="58" customFormat="1" ht="29.25" customHeight="1" x14ac:dyDescent="0.25">
      <c r="B536" s="68" t="s">
        <v>934</v>
      </c>
      <c r="C536" s="69" t="s">
        <v>935</v>
      </c>
      <c r="D536" s="69" t="s">
        <v>9</v>
      </c>
      <c r="E536" s="70" t="s">
        <v>1342</v>
      </c>
      <c r="F536" s="69" t="s">
        <v>18</v>
      </c>
      <c r="G536" s="95">
        <v>60</v>
      </c>
      <c r="H536" s="71"/>
      <c r="I536" s="175"/>
      <c r="J536" s="165" t="e">
        <f>#REF!/$K$698</f>
        <v>#REF!</v>
      </c>
      <c r="K536" s="57"/>
      <c r="L536" s="132"/>
    </row>
    <row r="537" spans="2:12" s="58" customFormat="1" ht="29.25" customHeight="1" x14ac:dyDescent="0.25">
      <c r="B537" s="68" t="s">
        <v>936</v>
      </c>
      <c r="C537" s="69" t="s">
        <v>937</v>
      </c>
      <c r="D537" s="69" t="s">
        <v>16</v>
      </c>
      <c r="E537" s="70" t="s">
        <v>938</v>
      </c>
      <c r="F537" s="69" t="s">
        <v>72</v>
      </c>
      <c r="G537" s="95">
        <v>40</v>
      </c>
      <c r="H537" s="71"/>
      <c r="I537" s="175"/>
      <c r="J537" s="165" t="e">
        <f>#REF!/$K$698</f>
        <v>#REF!</v>
      </c>
      <c r="K537" s="57"/>
      <c r="L537" s="132"/>
    </row>
    <row r="538" spans="2:12" s="58" customFormat="1" ht="46.5" customHeight="1" x14ac:dyDescent="0.25">
      <c r="B538" s="68" t="s">
        <v>939</v>
      </c>
      <c r="C538" s="69" t="s">
        <v>940</v>
      </c>
      <c r="D538" s="69" t="s">
        <v>9</v>
      </c>
      <c r="E538" s="70" t="s">
        <v>1343</v>
      </c>
      <c r="F538" s="69" t="s">
        <v>18</v>
      </c>
      <c r="G538" s="95">
        <v>349.13600000000002</v>
      </c>
      <c r="H538" s="71"/>
      <c r="I538" s="175"/>
      <c r="J538" s="165" t="e">
        <f>#REF!/$K$698</f>
        <v>#REF!</v>
      </c>
      <c r="K538" s="57"/>
      <c r="L538" s="132"/>
    </row>
    <row r="539" spans="2:12" s="88" customFormat="1" ht="29.25" customHeight="1" x14ac:dyDescent="0.25">
      <c r="B539" s="84" t="s">
        <v>941</v>
      </c>
      <c r="C539" s="85" t="s">
        <v>225</v>
      </c>
      <c r="D539" s="85"/>
      <c r="E539" s="86" t="s">
        <v>942</v>
      </c>
      <c r="F539" s="85"/>
      <c r="G539" s="98">
        <v>0</v>
      </c>
      <c r="H539" s="98"/>
      <c r="I539" s="179"/>
      <c r="J539" s="169"/>
      <c r="K539" s="87"/>
      <c r="L539" s="131"/>
    </row>
    <row r="540" spans="2:12" s="58" customFormat="1" ht="29.25" customHeight="1" x14ac:dyDescent="0.25">
      <c r="B540" s="68" t="s">
        <v>943</v>
      </c>
      <c r="C540" s="69" t="s">
        <v>147</v>
      </c>
      <c r="D540" s="69" t="s">
        <v>16</v>
      </c>
      <c r="E540" s="70" t="s">
        <v>148</v>
      </c>
      <c r="F540" s="69" t="s">
        <v>18</v>
      </c>
      <c r="G540" s="95">
        <v>300</v>
      </c>
      <c r="H540" s="71"/>
      <c r="I540" s="175"/>
      <c r="J540" s="165" t="e">
        <f>#REF!/$K$698</f>
        <v>#REF!</v>
      </c>
      <c r="K540" s="57"/>
      <c r="L540" s="132"/>
    </row>
    <row r="541" spans="2:12" s="58" customFormat="1" ht="29.25" customHeight="1" x14ac:dyDescent="0.25">
      <c r="B541" s="68" t="s">
        <v>944</v>
      </c>
      <c r="C541" s="69" t="s">
        <v>945</v>
      </c>
      <c r="D541" s="69" t="s">
        <v>16</v>
      </c>
      <c r="E541" s="70" t="s">
        <v>946</v>
      </c>
      <c r="F541" s="69" t="s">
        <v>18</v>
      </c>
      <c r="G541" s="95">
        <v>120</v>
      </c>
      <c r="H541" s="71"/>
      <c r="I541" s="175"/>
      <c r="J541" s="165" t="e">
        <f>#REF!/$K$698</f>
        <v>#REF!</v>
      </c>
      <c r="K541" s="57"/>
      <c r="L541" s="132"/>
    </row>
    <row r="542" spans="2:12" s="58" customFormat="1" ht="29.25" customHeight="1" x14ac:dyDescent="0.25">
      <c r="B542" s="68" t="s">
        <v>947</v>
      </c>
      <c r="C542" s="69" t="s">
        <v>948</v>
      </c>
      <c r="D542" s="69" t="s">
        <v>16</v>
      </c>
      <c r="E542" s="70" t="s">
        <v>949</v>
      </c>
      <c r="F542" s="69" t="s">
        <v>18</v>
      </c>
      <c r="G542" s="95">
        <v>40</v>
      </c>
      <c r="H542" s="71"/>
      <c r="I542" s="175"/>
      <c r="J542" s="165" t="e">
        <f>#REF!/$K$698</f>
        <v>#REF!</v>
      </c>
      <c r="K542" s="57"/>
      <c r="L542" s="132"/>
    </row>
    <row r="543" spans="2:12" s="88" customFormat="1" ht="29.25" customHeight="1" x14ac:dyDescent="0.25">
      <c r="B543" s="84" t="s">
        <v>950</v>
      </c>
      <c r="C543" s="85" t="s">
        <v>225</v>
      </c>
      <c r="D543" s="85"/>
      <c r="E543" s="86" t="s">
        <v>149</v>
      </c>
      <c r="F543" s="85"/>
      <c r="G543" s="98">
        <v>0</v>
      </c>
      <c r="H543" s="98"/>
      <c r="I543" s="179"/>
      <c r="J543" s="169"/>
      <c r="K543" s="87"/>
      <c r="L543" s="131"/>
    </row>
    <row r="544" spans="2:12" s="58" customFormat="1" ht="29.25" customHeight="1" x14ac:dyDescent="0.25">
      <c r="B544" s="68" t="s">
        <v>951</v>
      </c>
      <c r="C544" s="69" t="s">
        <v>152</v>
      </c>
      <c r="D544" s="69" t="s">
        <v>16</v>
      </c>
      <c r="E544" s="70" t="s">
        <v>153</v>
      </c>
      <c r="F544" s="69" t="s">
        <v>18</v>
      </c>
      <c r="G544" s="95">
        <v>1520</v>
      </c>
      <c r="H544" s="71"/>
      <c r="I544" s="175"/>
      <c r="J544" s="165" t="e">
        <f>#REF!/$K$698</f>
        <v>#REF!</v>
      </c>
      <c r="K544" s="57"/>
      <c r="L544" s="132"/>
    </row>
    <row r="545" spans="2:12" s="58" customFormat="1" ht="29.25" customHeight="1" x14ac:dyDescent="0.25">
      <c r="B545" s="68" t="s">
        <v>952</v>
      </c>
      <c r="C545" s="69" t="s">
        <v>154</v>
      </c>
      <c r="D545" s="69" t="s">
        <v>16</v>
      </c>
      <c r="E545" s="70" t="s">
        <v>155</v>
      </c>
      <c r="F545" s="69" t="s">
        <v>18</v>
      </c>
      <c r="G545" s="95">
        <v>600</v>
      </c>
      <c r="H545" s="71"/>
      <c r="I545" s="175"/>
      <c r="J545" s="165" t="e">
        <f>#REF!/$K$698</f>
        <v>#REF!</v>
      </c>
      <c r="K545" s="57"/>
      <c r="L545" s="132"/>
    </row>
    <row r="546" spans="2:12" s="58" customFormat="1" ht="29.25" customHeight="1" x14ac:dyDescent="0.25">
      <c r="B546" s="68" t="s">
        <v>953</v>
      </c>
      <c r="C546" s="69" t="s">
        <v>954</v>
      </c>
      <c r="D546" s="69" t="s">
        <v>9</v>
      </c>
      <c r="E546" s="70" t="s">
        <v>1344</v>
      </c>
      <c r="F546" s="69" t="s">
        <v>18</v>
      </c>
      <c r="G546" s="95">
        <v>200</v>
      </c>
      <c r="H546" s="71"/>
      <c r="I546" s="175"/>
      <c r="J546" s="165" t="e">
        <f>#REF!/$K$698</f>
        <v>#REF!</v>
      </c>
      <c r="K546" s="57"/>
      <c r="L546" s="132"/>
    </row>
    <row r="547" spans="2:12" s="58" customFormat="1" ht="29.25" customHeight="1" x14ac:dyDescent="0.25">
      <c r="B547" s="68" t="s">
        <v>955</v>
      </c>
      <c r="C547" s="69" t="s">
        <v>956</v>
      </c>
      <c r="D547" s="69" t="s">
        <v>16</v>
      </c>
      <c r="E547" s="70" t="s">
        <v>957</v>
      </c>
      <c r="F547" s="69" t="s">
        <v>18</v>
      </c>
      <c r="G547" s="95">
        <v>10000</v>
      </c>
      <c r="H547" s="71"/>
      <c r="I547" s="175"/>
      <c r="J547" s="165" t="e">
        <f>#REF!/$K$698</f>
        <v>#REF!</v>
      </c>
      <c r="K547" s="57"/>
      <c r="L547" s="132"/>
    </row>
    <row r="548" spans="2:12" s="58" customFormat="1" ht="29.25" customHeight="1" x14ac:dyDescent="0.25">
      <c r="B548" s="68" t="s">
        <v>958</v>
      </c>
      <c r="C548" s="69" t="s">
        <v>959</v>
      </c>
      <c r="D548" s="69" t="s">
        <v>16</v>
      </c>
      <c r="E548" s="70" t="s">
        <v>960</v>
      </c>
      <c r="F548" s="69" t="s">
        <v>18</v>
      </c>
      <c r="G548" s="95">
        <v>3000</v>
      </c>
      <c r="H548" s="71"/>
      <c r="I548" s="175"/>
      <c r="J548" s="165" t="e">
        <f>#REF!/$K$698</f>
        <v>#REF!</v>
      </c>
      <c r="K548" s="57"/>
      <c r="L548" s="132"/>
    </row>
    <row r="549" spans="2:12" s="58" customFormat="1" ht="29.25" customHeight="1" x14ac:dyDescent="0.25">
      <c r="B549" s="68" t="s">
        <v>961</v>
      </c>
      <c r="C549" s="69" t="s">
        <v>962</v>
      </c>
      <c r="D549" s="69" t="s">
        <v>16</v>
      </c>
      <c r="E549" s="70" t="s">
        <v>963</v>
      </c>
      <c r="F549" s="69" t="s">
        <v>18</v>
      </c>
      <c r="G549" s="95">
        <v>100</v>
      </c>
      <c r="H549" s="71"/>
      <c r="I549" s="175"/>
      <c r="J549" s="165" t="e">
        <f>#REF!/$K$698</f>
        <v>#REF!</v>
      </c>
      <c r="K549" s="57"/>
      <c r="L549" s="132"/>
    </row>
    <row r="550" spans="2:12" s="58" customFormat="1" ht="29.25" customHeight="1" x14ac:dyDescent="0.25">
      <c r="B550" s="68" t="s">
        <v>964</v>
      </c>
      <c r="C550" s="69" t="s">
        <v>965</v>
      </c>
      <c r="D550" s="69" t="s">
        <v>16</v>
      </c>
      <c r="E550" s="70" t="s">
        <v>966</v>
      </c>
      <c r="F550" s="69" t="s">
        <v>18</v>
      </c>
      <c r="G550" s="95">
        <v>700</v>
      </c>
      <c r="H550" s="71"/>
      <c r="I550" s="175"/>
      <c r="J550" s="165" t="e">
        <f>#REF!/$K$698</f>
        <v>#REF!</v>
      </c>
      <c r="K550" s="57"/>
      <c r="L550" s="132"/>
    </row>
    <row r="551" spans="2:12" s="58" customFormat="1" ht="29.25" customHeight="1" x14ac:dyDescent="0.25">
      <c r="B551" s="68" t="s">
        <v>967</v>
      </c>
      <c r="C551" s="69" t="s">
        <v>150</v>
      </c>
      <c r="D551" s="69" t="s">
        <v>16</v>
      </c>
      <c r="E551" s="70" t="s">
        <v>151</v>
      </c>
      <c r="F551" s="69" t="s">
        <v>18</v>
      </c>
      <c r="G551" s="95">
        <v>1800</v>
      </c>
      <c r="H551" s="71"/>
      <c r="I551" s="175"/>
      <c r="J551" s="165" t="e">
        <f>#REF!/$K$698</f>
        <v>#REF!</v>
      </c>
      <c r="K551" s="57"/>
      <c r="L551" s="132"/>
    </row>
    <row r="552" spans="2:12" ht="29.25" customHeight="1" x14ac:dyDescent="0.25">
      <c r="B552" s="76" t="s">
        <v>96</v>
      </c>
      <c r="C552" s="77" t="s">
        <v>225</v>
      </c>
      <c r="D552" s="77"/>
      <c r="E552" s="78" t="s">
        <v>123</v>
      </c>
      <c r="F552" s="77"/>
      <c r="G552" s="97"/>
      <c r="H552" s="97"/>
      <c r="I552" s="178"/>
      <c r="J552" s="168"/>
      <c r="K552" s="42"/>
    </row>
    <row r="553" spans="2:12" s="58" customFormat="1" ht="29.25" customHeight="1" x14ac:dyDescent="0.25">
      <c r="B553" s="68" t="s">
        <v>968</v>
      </c>
      <c r="C553" s="69" t="s">
        <v>126</v>
      </c>
      <c r="D553" s="69" t="s">
        <v>16</v>
      </c>
      <c r="E553" s="70" t="s">
        <v>127</v>
      </c>
      <c r="F553" s="69" t="s">
        <v>72</v>
      </c>
      <c r="G553" s="95">
        <v>48</v>
      </c>
      <c r="H553" s="71"/>
      <c r="I553" s="175"/>
      <c r="J553" s="165" t="e">
        <f>#REF!/$K$698</f>
        <v>#REF!</v>
      </c>
      <c r="K553" s="57"/>
      <c r="L553" s="132"/>
    </row>
    <row r="554" spans="2:12" s="58" customFormat="1" ht="29.25" customHeight="1" x14ac:dyDescent="0.25">
      <c r="B554" s="68" t="s">
        <v>969</v>
      </c>
      <c r="C554" s="69" t="s">
        <v>970</v>
      </c>
      <c r="D554" s="69" t="s">
        <v>9</v>
      </c>
      <c r="E554" s="70" t="s">
        <v>1345</v>
      </c>
      <c r="F554" s="69" t="s">
        <v>69</v>
      </c>
      <c r="G554" s="95">
        <v>80</v>
      </c>
      <c r="H554" s="71"/>
      <c r="I554" s="175"/>
      <c r="J554" s="165" t="e">
        <f>#REF!/$K$698</f>
        <v>#REF!</v>
      </c>
      <c r="K554" s="57"/>
      <c r="L554" s="132"/>
    </row>
    <row r="555" spans="2:12" s="58" customFormat="1" ht="29.25" customHeight="1" x14ac:dyDescent="0.25">
      <c r="B555" s="68" t="s">
        <v>971</v>
      </c>
      <c r="C555" s="69" t="s">
        <v>132</v>
      </c>
      <c r="D555" s="69" t="s">
        <v>16</v>
      </c>
      <c r="E555" s="70" t="s">
        <v>133</v>
      </c>
      <c r="F555" s="69" t="s">
        <v>18</v>
      </c>
      <c r="G555" s="95">
        <v>140</v>
      </c>
      <c r="H555" s="71"/>
      <c r="I555" s="175"/>
      <c r="J555" s="165" t="e">
        <f>#REF!/$K$698</f>
        <v>#REF!</v>
      </c>
      <c r="K555" s="57"/>
      <c r="L555" s="132"/>
    </row>
    <row r="556" spans="2:12" s="58" customFormat="1" ht="29.25" customHeight="1" x14ac:dyDescent="0.25">
      <c r="B556" s="68" t="s">
        <v>972</v>
      </c>
      <c r="C556" s="69" t="s">
        <v>973</v>
      </c>
      <c r="D556" s="69" t="s">
        <v>16</v>
      </c>
      <c r="E556" s="70" t="s">
        <v>974</v>
      </c>
      <c r="F556" s="69" t="s">
        <v>18</v>
      </c>
      <c r="G556" s="95">
        <v>600</v>
      </c>
      <c r="H556" s="71"/>
      <c r="I556" s="175"/>
      <c r="J556" s="165" t="e">
        <f>#REF!/$K$698</f>
        <v>#REF!</v>
      </c>
      <c r="K556" s="57"/>
      <c r="L556" s="132"/>
    </row>
    <row r="557" spans="2:12" s="58" customFormat="1" ht="29.25" customHeight="1" x14ac:dyDescent="0.25">
      <c r="B557" s="68" t="s">
        <v>975</v>
      </c>
      <c r="C557" s="69" t="s">
        <v>976</v>
      </c>
      <c r="D557" s="69" t="s">
        <v>16</v>
      </c>
      <c r="E557" s="70" t="s">
        <v>977</v>
      </c>
      <c r="F557" s="69" t="s">
        <v>18</v>
      </c>
      <c r="G557" s="95">
        <v>120</v>
      </c>
      <c r="H557" s="71"/>
      <c r="I557" s="175"/>
      <c r="J557" s="165" t="e">
        <f>#REF!/$K$698</f>
        <v>#REF!</v>
      </c>
      <c r="K557" s="57"/>
      <c r="L557" s="132"/>
    </row>
    <row r="558" spans="2:12" s="58" customFormat="1" ht="29.25" customHeight="1" x14ac:dyDescent="0.25">
      <c r="B558" s="68" t="s">
        <v>978</v>
      </c>
      <c r="C558" s="69" t="s">
        <v>124</v>
      </c>
      <c r="D558" s="69" t="s">
        <v>16</v>
      </c>
      <c r="E558" s="70" t="s">
        <v>125</v>
      </c>
      <c r="F558" s="69" t="s">
        <v>18</v>
      </c>
      <c r="G558" s="95">
        <v>240</v>
      </c>
      <c r="H558" s="71"/>
      <c r="I558" s="175"/>
      <c r="J558" s="165" t="e">
        <f>#REF!/$K$698</f>
        <v>#REF!</v>
      </c>
      <c r="K558" s="57"/>
      <c r="L558" s="132"/>
    </row>
    <row r="559" spans="2:12" s="58" customFormat="1" ht="29.25" customHeight="1" x14ac:dyDescent="0.25">
      <c r="B559" s="68" t="s">
        <v>979</v>
      </c>
      <c r="C559" s="69" t="s">
        <v>980</v>
      </c>
      <c r="D559" s="69" t="s">
        <v>140</v>
      </c>
      <c r="E559" s="70" t="s">
        <v>981</v>
      </c>
      <c r="F559" s="69" t="s">
        <v>72</v>
      </c>
      <c r="G559" s="95">
        <v>12</v>
      </c>
      <c r="H559" s="71"/>
      <c r="I559" s="175"/>
      <c r="J559" s="165" t="e">
        <f>#REF!/$K$698</f>
        <v>#REF!</v>
      </c>
      <c r="K559" s="57"/>
      <c r="L559" s="132"/>
    </row>
    <row r="560" spans="2:12" s="58" customFormat="1" ht="29.25" customHeight="1" x14ac:dyDescent="0.25">
      <c r="B560" s="68" t="s">
        <v>982</v>
      </c>
      <c r="C560" s="69" t="s">
        <v>983</v>
      </c>
      <c r="D560" s="69" t="s">
        <v>140</v>
      </c>
      <c r="E560" s="70" t="s">
        <v>984</v>
      </c>
      <c r="F560" s="69" t="s">
        <v>72</v>
      </c>
      <c r="G560" s="95">
        <v>120</v>
      </c>
      <c r="H560" s="71"/>
      <c r="I560" s="175"/>
      <c r="J560" s="165" t="e">
        <f>#REF!/$K$698</f>
        <v>#REF!</v>
      </c>
      <c r="K560" s="57"/>
      <c r="L560" s="132"/>
    </row>
    <row r="561" spans="2:12" s="58" customFormat="1" ht="29.25" customHeight="1" x14ac:dyDescent="0.25">
      <c r="B561" s="68" t="s">
        <v>985</v>
      </c>
      <c r="C561" s="69" t="s">
        <v>986</v>
      </c>
      <c r="D561" s="69" t="s">
        <v>16</v>
      </c>
      <c r="E561" s="70" t="s">
        <v>987</v>
      </c>
      <c r="F561" s="69" t="s">
        <v>18</v>
      </c>
      <c r="G561" s="95">
        <v>40</v>
      </c>
      <c r="H561" s="71"/>
      <c r="I561" s="175"/>
      <c r="J561" s="165" t="e">
        <f>#REF!/$K$698</f>
        <v>#REF!</v>
      </c>
      <c r="K561" s="57"/>
      <c r="L561" s="132"/>
    </row>
    <row r="562" spans="2:12" s="58" customFormat="1" ht="62.25" customHeight="1" x14ac:dyDescent="0.25">
      <c r="B562" s="68" t="s">
        <v>988</v>
      </c>
      <c r="C562" s="69" t="s">
        <v>128</v>
      </c>
      <c r="D562" s="69" t="s">
        <v>16</v>
      </c>
      <c r="E562" s="70" t="s">
        <v>129</v>
      </c>
      <c r="F562" s="69" t="s">
        <v>18</v>
      </c>
      <c r="G562" s="95">
        <v>120</v>
      </c>
      <c r="H562" s="71"/>
      <c r="I562" s="175"/>
      <c r="J562" s="165" t="e">
        <f>#REF!/$K$698</f>
        <v>#REF!</v>
      </c>
      <c r="K562" s="57"/>
      <c r="L562" s="132"/>
    </row>
    <row r="563" spans="2:12" s="58" customFormat="1" ht="29.25" customHeight="1" x14ac:dyDescent="0.25">
      <c r="B563" s="68" t="s">
        <v>989</v>
      </c>
      <c r="C563" s="69" t="s">
        <v>130</v>
      </c>
      <c r="D563" s="69" t="s">
        <v>9</v>
      </c>
      <c r="E563" s="70" t="s">
        <v>1346</v>
      </c>
      <c r="F563" s="69" t="s">
        <v>18</v>
      </c>
      <c r="G563" s="95">
        <v>9.6000000000000014</v>
      </c>
      <c r="H563" s="71"/>
      <c r="I563" s="175"/>
      <c r="J563" s="165" t="e">
        <f>#REF!/$K$698</f>
        <v>#REF!</v>
      </c>
      <c r="K563" s="57"/>
      <c r="L563" s="132"/>
    </row>
    <row r="564" spans="2:12" s="58" customFormat="1" ht="29.25" customHeight="1" x14ac:dyDescent="0.25">
      <c r="B564" s="68" t="s">
        <v>990</v>
      </c>
      <c r="C564" s="69" t="s">
        <v>991</v>
      </c>
      <c r="D564" s="69" t="s">
        <v>16</v>
      </c>
      <c r="E564" s="70" t="s">
        <v>992</v>
      </c>
      <c r="F564" s="69" t="s">
        <v>18</v>
      </c>
      <c r="G564" s="95">
        <v>40</v>
      </c>
      <c r="H564" s="71"/>
      <c r="I564" s="175"/>
      <c r="J564" s="165" t="e">
        <f>#REF!/$K$698</f>
        <v>#REF!</v>
      </c>
      <c r="K564" s="57"/>
      <c r="L564" s="132"/>
    </row>
    <row r="565" spans="2:12" s="58" customFormat="1" ht="29.25" customHeight="1" x14ac:dyDescent="0.25">
      <c r="B565" s="68" t="s">
        <v>993</v>
      </c>
      <c r="C565" s="69" t="s">
        <v>994</v>
      </c>
      <c r="D565" s="69" t="s">
        <v>9</v>
      </c>
      <c r="E565" s="70" t="s">
        <v>1347</v>
      </c>
      <c r="F565" s="69" t="s">
        <v>69</v>
      </c>
      <c r="G565" s="95">
        <v>12.8</v>
      </c>
      <c r="H565" s="71"/>
      <c r="I565" s="175"/>
      <c r="J565" s="165" t="e">
        <f>#REF!/$K$698</f>
        <v>#REF!</v>
      </c>
      <c r="K565" s="57"/>
      <c r="L565" s="132"/>
    </row>
    <row r="566" spans="2:12" s="58" customFormat="1" ht="29.25" customHeight="1" x14ac:dyDescent="0.25">
      <c r="B566" s="68" t="s">
        <v>995</v>
      </c>
      <c r="C566" s="69" t="s">
        <v>996</v>
      </c>
      <c r="D566" s="69" t="s">
        <v>140</v>
      </c>
      <c r="E566" s="70" t="s">
        <v>997</v>
      </c>
      <c r="F566" s="69" t="s">
        <v>72</v>
      </c>
      <c r="G566" s="95">
        <v>28.8</v>
      </c>
      <c r="H566" s="71"/>
      <c r="I566" s="175"/>
      <c r="J566" s="165" t="e">
        <f>#REF!/$K$698</f>
        <v>#REF!</v>
      </c>
      <c r="K566" s="57"/>
      <c r="L566" s="132"/>
    </row>
    <row r="567" spans="2:12" s="58" customFormat="1" ht="29.25" customHeight="1" x14ac:dyDescent="0.25">
      <c r="B567" s="68" t="s">
        <v>998</v>
      </c>
      <c r="C567" s="69" t="s">
        <v>999</v>
      </c>
      <c r="D567" s="69" t="s">
        <v>9</v>
      </c>
      <c r="E567" s="70" t="s">
        <v>1348</v>
      </c>
      <c r="F567" s="69" t="s">
        <v>69</v>
      </c>
      <c r="G567" s="95">
        <v>180</v>
      </c>
      <c r="H567" s="71"/>
      <c r="I567" s="175"/>
      <c r="J567" s="165" t="e">
        <f>#REF!/$K$698</f>
        <v>#REF!</v>
      </c>
      <c r="K567" s="57"/>
      <c r="L567" s="132"/>
    </row>
    <row r="568" spans="2:12" s="58" customFormat="1" ht="42" customHeight="1" x14ac:dyDescent="0.25">
      <c r="B568" s="68" t="s">
        <v>1000</v>
      </c>
      <c r="C568" s="69" t="s">
        <v>1001</v>
      </c>
      <c r="D568" s="69" t="s">
        <v>16</v>
      </c>
      <c r="E568" s="70" t="s">
        <v>1002</v>
      </c>
      <c r="F568" s="69" t="s">
        <v>18</v>
      </c>
      <c r="G568" s="95">
        <v>80</v>
      </c>
      <c r="H568" s="71"/>
      <c r="I568" s="175"/>
      <c r="J568" s="165" t="e">
        <f>#REF!/$K$698</f>
        <v>#REF!</v>
      </c>
      <c r="K568" s="57"/>
      <c r="L568" s="132"/>
    </row>
    <row r="569" spans="2:12" s="58" customFormat="1" ht="51.75" customHeight="1" x14ac:dyDescent="0.25">
      <c r="B569" s="68" t="s">
        <v>1003</v>
      </c>
      <c r="C569" s="69" t="s">
        <v>74</v>
      </c>
      <c r="D569" s="69" t="s">
        <v>16</v>
      </c>
      <c r="E569" s="70" t="s">
        <v>75</v>
      </c>
      <c r="F569" s="69" t="s">
        <v>18</v>
      </c>
      <c r="G569" s="95">
        <v>40</v>
      </c>
      <c r="H569" s="71"/>
      <c r="I569" s="175"/>
      <c r="J569" s="165" t="e">
        <f>#REF!/$K$698</f>
        <v>#REF!</v>
      </c>
      <c r="K569" s="57"/>
      <c r="L569" s="132"/>
    </row>
    <row r="570" spans="2:12" s="58" customFormat="1" ht="29.25" customHeight="1" x14ac:dyDescent="0.25">
      <c r="B570" s="68" t="s">
        <v>1004</v>
      </c>
      <c r="C570" s="69" t="s">
        <v>1005</v>
      </c>
      <c r="D570" s="69" t="s">
        <v>16</v>
      </c>
      <c r="E570" s="70" t="s">
        <v>1006</v>
      </c>
      <c r="F570" s="69" t="s">
        <v>72</v>
      </c>
      <c r="G570" s="95">
        <v>80</v>
      </c>
      <c r="H570" s="71"/>
      <c r="I570" s="175"/>
      <c r="J570" s="165" t="e">
        <f>#REF!/$K$698</f>
        <v>#REF!</v>
      </c>
      <c r="K570" s="57"/>
      <c r="L570" s="132"/>
    </row>
    <row r="571" spans="2:12" s="58" customFormat="1" ht="29.25" customHeight="1" x14ac:dyDescent="0.25">
      <c r="B571" s="68" t="s">
        <v>1007</v>
      </c>
      <c r="C571" s="69" t="s">
        <v>1008</v>
      </c>
      <c r="D571" s="69" t="s">
        <v>16</v>
      </c>
      <c r="E571" s="70" t="s">
        <v>1009</v>
      </c>
      <c r="F571" s="69" t="s">
        <v>72</v>
      </c>
      <c r="G571" s="95">
        <v>72</v>
      </c>
      <c r="H571" s="71"/>
      <c r="I571" s="175"/>
      <c r="J571" s="165" t="e">
        <f>#REF!/$K$698</f>
        <v>#REF!</v>
      </c>
      <c r="K571" s="57"/>
      <c r="L571" s="132"/>
    </row>
    <row r="572" spans="2:12" s="58" customFormat="1" ht="53.25" customHeight="1" x14ac:dyDescent="0.25">
      <c r="B572" s="68" t="s">
        <v>1010</v>
      </c>
      <c r="C572" s="69" t="s">
        <v>1011</v>
      </c>
      <c r="D572" s="69" t="s">
        <v>16</v>
      </c>
      <c r="E572" s="70" t="s">
        <v>1012</v>
      </c>
      <c r="F572" s="69" t="s">
        <v>72</v>
      </c>
      <c r="G572" s="95">
        <v>12</v>
      </c>
      <c r="H572" s="71"/>
      <c r="I572" s="175"/>
      <c r="J572" s="165" t="e">
        <f>#REF!/$K$698</f>
        <v>#REF!</v>
      </c>
      <c r="K572" s="57"/>
      <c r="L572" s="132"/>
    </row>
    <row r="573" spans="2:12" s="58" customFormat="1" ht="29.25" customHeight="1" x14ac:dyDescent="0.25">
      <c r="B573" s="68" t="s">
        <v>1013</v>
      </c>
      <c r="C573" s="69" t="s">
        <v>1014</v>
      </c>
      <c r="D573" s="69" t="s">
        <v>13</v>
      </c>
      <c r="E573" s="70" t="s">
        <v>1015</v>
      </c>
      <c r="F573" s="69" t="s">
        <v>18</v>
      </c>
      <c r="G573" s="95">
        <v>45</v>
      </c>
      <c r="H573" s="71"/>
      <c r="I573" s="175"/>
      <c r="J573" s="165" t="e">
        <f>#REF!/$K$698</f>
        <v>#REF!</v>
      </c>
      <c r="K573" s="57"/>
      <c r="L573" s="132"/>
    </row>
    <row r="574" spans="2:12" s="58" customFormat="1" ht="29.25" customHeight="1" x14ac:dyDescent="0.25">
      <c r="B574" s="68" t="s">
        <v>1016</v>
      </c>
      <c r="C574" s="69" t="s">
        <v>1017</v>
      </c>
      <c r="D574" s="69" t="s">
        <v>9</v>
      </c>
      <c r="E574" s="70" t="s">
        <v>1349</v>
      </c>
      <c r="F574" s="69" t="s">
        <v>18</v>
      </c>
      <c r="G574" s="95">
        <v>45</v>
      </c>
      <c r="H574" s="71"/>
      <c r="I574" s="175"/>
      <c r="J574" s="165" t="e">
        <f>#REF!/$K$698</f>
        <v>#REF!</v>
      </c>
      <c r="K574" s="57"/>
      <c r="L574" s="132"/>
    </row>
    <row r="575" spans="2:12" s="58" customFormat="1" ht="29.25" customHeight="1" x14ac:dyDescent="0.25">
      <c r="B575" s="68" t="s">
        <v>1018</v>
      </c>
      <c r="C575" s="69" t="s">
        <v>1019</v>
      </c>
      <c r="D575" s="69" t="s">
        <v>9</v>
      </c>
      <c r="E575" s="70" t="s">
        <v>1350</v>
      </c>
      <c r="F575" s="69" t="s">
        <v>18</v>
      </c>
      <c r="G575" s="95">
        <v>40</v>
      </c>
      <c r="H575" s="71"/>
      <c r="I575" s="175"/>
      <c r="J575" s="165" t="e">
        <f>#REF!/$K$698</f>
        <v>#REF!</v>
      </c>
      <c r="K575" s="57"/>
      <c r="L575" s="132"/>
    </row>
    <row r="576" spans="2:12" s="58" customFormat="1" ht="29.25" customHeight="1" x14ac:dyDescent="0.25">
      <c r="B576" s="68" t="s">
        <v>1020</v>
      </c>
      <c r="C576" s="69" t="s">
        <v>1021</v>
      </c>
      <c r="D576" s="69" t="s">
        <v>9</v>
      </c>
      <c r="E576" s="70" t="s">
        <v>1351</v>
      </c>
      <c r="F576" s="69" t="s">
        <v>69</v>
      </c>
      <c r="G576" s="95">
        <v>24</v>
      </c>
      <c r="H576" s="71"/>
      <c r="I576" s="175"/>
      <c r="J576" s="165" t="e">
        <f>#REF!/$K$698</f>
        <v>#REF!</v>
      </c>
      <c r="K576" s="57"/>
      <c r="L576" s="132"/>
    </row>
    <row r="577" spans="2:12" s="58" customFormat="1" ht="29.25" customHeight="1" x14ac:dyDescent="0.25">
      <c r="B577" s="68" t="s">
        <v>1022</v>
      </c>
      <c r="C577" s="69" t="s">
        <v>1023</v>
      </c>
      <c r="D577" s="69" t="s">
        <v>16</v>
      </c>
      <c r="E577" s="70" t="s">
        <v>1024</v>
      </c>
      <c r="F577" s="69" t="s">
        <v>23</v>
      </c>
      <c r="G577" s="95">
        <v>12</v>
      </c>
      <c r="H577" s="71"/>
      <c r="I577" s="175"/>
      <c r="J577" s="165" t="e">
        <f>#REF!/$K$698</f>
        <v>#REF!</v>
      </c>
      <c r="K577" s="57"/>
      <c r="L577" s="132"/>
    </row>
    <row r="578" spans="2:12" s="58" customFormat="1" ht="29.25" customHeight="1" x14ac:dyDescent="0.25">
      <c r="B578" s="68" t="s">
        <v>1025</v>
      </c>
      <c r="C578" s="69" t="s">
        <v>1026</v>
      </c>
      <c r="D578" s="69" t="s">
        <v>16</v>
      </c>
      <c r="E578" s="70" t="s">
        <v>1027</v>
      </c>
      <c r="F578" s="69" t="s">
        <v>22</v>
      </c>
      <c r="G578" s="95">
        <v>12</v>
      </c>
      <c r="H578" s="71"/>
      <c r="I578" s="175"/>
      <c r="J578" s="165" t="e">
        <f>#REF!/$K$698</f>
        <v>#REF!</v>
      </c>
      <c r="K578" s="57"/>
      <c r="L578" s="132"/>
    </row>
    <row r="579" spans="2:12" s="58" customFormat="1" ht="29.25" customHeight="1" x14ac:dyDescent="0.25">
      <c r="B579" s="68" t="s">
        <v>1028</v>
      </c>
      <c r="C579" s="69" t="s">
        <v>1029</v>
      </c>
      <c r="D579" s="69" t="s">
        <v>16</v>
      </c>
      <c r="E579" s="70" t="s">
        <v>1030</v>
      </c>
      <c r="F579" s="69" t="s">
        <v>18</v>
      </c>
      <c r="G579" s="95">
        <v>480</v>
      </c>
      <c r="H579" s="71"/>
      <c r="I579" s="175"/>
      <c r="J579" s="165" t="e">
        <f>#REF!/$K$698</f>
        <v>#REF!</v>
      </c>
      <c r="K579" s="57"/>
      <c r="L579" s="132"/>
    </row>
    <row r="580" spans="2:12" ht="29.25" customHeight="1" x14ac:dyDescent="0.25">
      <c r="B580" s="76" t="s">
        <v>97</v>
      </c>
      <c r="C580" s="77" t="s">
        <v>225</v>
      </c>
      <c r="D580" s="77"/>
      <c r="E580" s="78" t="s">
        <v>136</v>
      </c>
      <c r="F580" s="77"/>
      <c r="G580" s="97"/>
      <c r="H580" s="97"/>
      <c r="I580" s="178"/>
      <c r="J580" s="168"/>
      <c r="K580" s="42"/>
    </row>
    <row r="581" spans="2:12" s="58" customFormat="1" ht="29.25" customHeight="1" x14ac:dyDescent="0.25">
      <c r="B581" s="68" t="s">
        <v>1031</v>
      </c>
      <c r="C581" s="69" t="s">
        <v>1032</v>
      </c>
      <c r="D581" s="69" t="s">
        <v>16</v>
      </c>
      <c r="E581" s="70" t="s">
        <v>1033</v>
      </c>
      <c r="F581" s="69" t="s">
        <v>18</v>
      </c>
      <c r="G581" s="95">
        <v>8</v>
      </c>
      <c r="H581" s="71"/>
      <c r="I581" s="175"/>
      <c r="J581" s="165" t="e">
        <f>#REF!/$K$698</f>
        <v>#REF!</v>
      </c>
      <c r="K581" s="57"/>
      <c r="L581" s="132"/>
    </row>
    <row r="582" spans="2:12" s="58" customFormat="1" ht="29.25" customHeight="1" x14ac:dyDescent="0.25">
      <c r="B582" s="68" t="s">
        <v>1034</v>
      </c>
      <c r="C582" s="69" t="s">
        <v>1035</v>
      </c>
      <c r="D582" s="69" t="s">
        <v>16</v>
      </c>
      <c r="E582" s="70" t="s">
        <v>1036</v>
      </c>
      <c r="F582" s="69" t="s">
        <v>18</v>
      </c>
      <c r="G582" s="95">
        <v>36</v>
      </c>
      <c r="H582" s="71"/>
      <c r="I582" s="175"/>
      <c r="J582" s="165" t="e">
        <f>#REF!/$K$698</f>
        <v>#REF!</v>
      </c>
      <c r="K582" s="57"/>
      <c r="L582" s="132"/>
    </row>
    <row r="583" spans="2:12" s="58" customFormat="1" ht="29.25" customHeight="1" x14ac:dyDescent="0.25">
      <c r="B583" s="68" t="s">
        <v>1037</v>
      </c>
      <c r="C583" s="69" t="s">
        <v>1038</v>
      </c>
      <c r="D583" s="69" t="s">
        <v>16</v>
      </c>
      <c r="E583" s="70" t="s">
        <v>1039</v>
      </c>
      <c r="F583" s="69" t="s">
        <v>6</v>
      </c>
      <c r="G583" s="95">
        <v>4</v>
      </c>
      <c r="H583" s="71"/>
      <c r="I583" s="175"/>
      <c r="J583" s="165" t="e">
        <f>#REF!/$K$698</f>
        <v>#REF!</v>
      </c>
      <c r="K583" s="57"/>
      <c r="L583" s="132"/>
    </row>
    <row r="584" spans="2:12" s="58" customFormat="1" ht="29.25" customHeight="1" x14ac:dyDescent="0.25">
      <c r="B584" s="68" t="s">
        <v>1040</v>
      </c>
      <c r="C584" s="69" t="s">
        <v>1041</v>
      </c>
      <c r="D584" s="69" t="s">
        <v>16</v>
      </c>
      <c r="E584" s="70" t="s">
        <v>1042</v>
      </c>
      <c r="F584" s="69" t="s">
        <v>6</v>
      </c>
      <c r="G584" s="95">
        <v>24</v>
      </c>
      <c r="H584" s="71"/>
      <c r="I584" s="175"/>
      <c r="J584" s="165" t="e">
        <f>#REF!/$K$698</f>
        <v>#REF!</v>
      </c>
      <c r="K584" s="57"/>
      <c r="L584" s="132"/>
    </row>
    <row r="585" spans="2:12" s="58" customFormat="1" ht="29.25" customHeight="1" x14ac:dyDescent="0.25">
      <c r="B585" s="68" t="s">
        <v>1043</v>
      </c>
      <c r="C585" s="69" t="s">
        <v>1044</v>
      </c>
      <c r="D585" s="69" t="s">
        <v>16</v>
      </c>
      <c r="E585" s="70" t="s">
        <v>1045</v>
      </c>
      <c r="F585" s="69" t="s">
        <v>6</v>
      </c>
      <c r="G585" s="95">
        <v>32</v>
      </c>
      <c r="H585" s="71"/>
      <c r="I585" s="175"/>
      <c r="J585" s="165" t="e">
        <f>#REF!/$K$698</f>
        <v>#REF!</v>
      </c>
      <c r="K585" s="57"/>
      <c r="L585" s="132"/>
    </row>
    <row r="586" spans="2:12" s="58" customFormat="1" ht="29.25" customHeight="1" x14ac:dyDescent="0.25">
      <c r="B586" s="68" t="s">
        <v>1046</v>
      </c>
      <c r="C586" s="69" t="s">
        <v>1047</v>
      </c>
      <c r="D586" s="69" t="s">
        <v>117</v>
      </c>
      <c r="E586" s="70" t="s">
        <v>1048</v>
      </c>
      <c r="F586" s="69" t="s">
        <v>6</v>
      </c>
      <c r="G586" s="95">
        <v>2</v>
      </c>
      <c r="H586" s="71"/>
      <c r="I586" s="175"/>
      <c r="J586" s="165" t="e">
        <f>#REF!/$K$698</f>
        <v>#REF!</v>
      </c>
      <c r="K586" s="57"/>
      <c r="L586" s="132"/>
    </row>
    <row r="587" spans="2:12" s="58" customFormat="1" ht="29.25" customHeight="1" x14ac:dyDescent="0.25">
      <c r="B587" s="68" t="s">
        <v>1049</v>
      </c>
      <c r="C587" s="69" t="s">
        <v>1050</v>
      </c>
      <c r="D587" s="69" t="s">
        <v>9</v>
      </c>
      <c r="E587" s="70" t="s">
        <v>1352</v>
      </c>
      <c r="F587" s="69" t="s">
        <v>10</v>
      </c>
      <c r="G587" s="95">
        <v>2</v>
      </c>
      <c r="H587" s="71"/>
      <c r="I587" s="175"/>
      <c r="J587" s="165" t="e">
        <f>#REF!/$K$698</f>
        <v>#REF!</v>
      </c>
      <c r="K587" s="57"/>
      <c r="L587" s="132"/>
    </row>
    <row r="588" spans="2:12" s="58" customFormat="1" ht="49.5" customHeight="1" x14ac:dyDescent="0.25">
      <c r="B588" s="68" t="s">
        <v>1051</v>
      </c>
      <c r="C588" s="69" t="s">
        <v>1052</v>
      </c>
      <c r="D588" s="69" t="s">
        <v>16</v>
      </c>
      <c r="E588" s="70" t="s">
        <v>1053</v>
      </c>
      <c r="F588" s="69" t="s">
        <v>6</v>
      </c>
      <c r="G588" s="95">
        <v>4</v>
      </c>
      <c r="H588" s="71"/>
      <c r="I588" s="175"/>
      <c r="J588" s="165" t="e">
        <f>#REF!/$K$698</f>
        <v>#REF!</v>
      </c>
      <c r="K588" s="57"/>
      <c r="L588" s="132"/>
    </row>
    <row r="589" spans="2:12" s="58" customFormat="1" ht="29.25" customHeight="1" x14ac:dyDescent="0.25">
      <c r="B589" s="68" t="s">
        <v>1054</v>
      </c>
      <c r="C589" s="69" t="s">
        <v>1055</v>
      </c>
      <c r="D589" s="69" t="s">
        <v>16</v>
      </c>
      <c r="E589" s="70" t="s">
        <v>1056</v>
      </c>
      <c r="F589" s="69" t="s">
        <v>6</v>
      </c>
      <c r="G589" s="95">
        <v>4</v>
      </c>
      <c r="H589" s="71"/>
      <c r="I589" s="175"/>
      <c r="J589" s="165" t="e">
        <f>#REF!/$K$698</f>
        <v>#REF!</v>
      </c>
      <c r="K589" s="57"/>
      <c r="L589" s="132"/>
    </row>
    <row r="590" spans="2:12" s="58" customFormat="1" ht="29.25" customHeight="1" x14ac:dyDescent="0.25">
      <c r="B590" s="68" t="s">
        <v>1057</v>
      </c>
      <c r="C590" s="69" t="s">
        <v>1058</v>
      </c>
      <c r="D590" s="69" t="s">
        <v>13</v>
      </c>
      <c r="E590" s="70" t="s">
        <v>1059</v>
      </c>
      <c r="F590" s="69" t="s">
        <v>6</v>
      </c>
      <c r="G590" s="95">
        <v>2</v>
      </c>
      <c r="H590" s="71"/>
      <c r="I590" s="175"/>
      <c r="J590" s="165" t="e">
        <f>#REF!/$K$698</f>
        <v>#REF!</v>
      </c>
      <c r="K590" s="57"/>
      <c r="L590" s="132"/>
    </row>
    <row r="591" spans="2:12" s="58" customFormat="1" ht="29.25" customHeight="1" x14ac:dyDescent="0.25">
      <c r="B591" s="68" t="s">
        <v>1060</v>
      </c>
      <c r="C591" s="69" t="s">
        <v>1061</v>
      </c>
      <c r="D591" s="69" t="s">
        <v>9</v>
      </c>
      <c r="E591" s="70" t="s">
        <v>1353</v>
      </c>
      <c r="F591" s="69" t="s">
        <v>10</v>
      </c>
      <c r="G591" s="95">
        <v>2</v>
      </c>
      <c r="H591" s="71"/>
      <c r="I591" s="175"/>
      <c r="J591" s="165" t="e">
        <f>#REF!/$K$698</f>
        <v>#REF!</v>
      </c>
      <c r="K591" s="57"/>
      <c r="L591" s="132"/>
    </row>
    <row r="592" spans="2:12" s="58" customFormat="1" ht="29.25" customHeight="1" x14ac:dyDescent="0.25">
      <c r="B592" s="68" t="s">
        <v>1062</v>
      </c>
      <c r="C592" s="69" t="s">
        <v>1063</v>
      </c>
      <c r="D592" s="69" t="s">
        <v>9</v>
      </c>
      <c r="E592" s="70" t="s">
        <v>1354</v>
      </c>
      <c r="F592" s="69" t="s">
        <v>10</v>
      </c>
      <c r="G592" s="95">
        <v>2</v>
      </c>
      <c r="H592" s="71"/>
      <c r="I592" s="175"/>
      <c r="J592" s="165" t="e">
        <f>#REF!/$K$698</f>
        <v>#REF!</v>
      </c>
      <c r="K592" s="57"/>
      <c r="L592" s="132"/>
    </row>
    <row r="593" spans="2:12" s="58" customFormat="1" ht="29.25" customHeight="1" x14ac:dyDescent="0.25">
      <c r="B593" s="68" t="s">
        <v>1064</v>
      </c>
      <c r="C593" s="69" t="s">
        <v>1065</v>
      </c>
      <c r="D593" s="69" t="s">
        <v>16</v>
      </c>
      <c r="E593" s="70" t="s">
        <v>1066</v>
      </c>
      <c r="F593" s="69" t="s">
        <v>6</v>
      </c>
      <c r="G593" s="95">
        <v>2</v>
      </c>
      <c r="H593" s="71"/>
      <c r="I593" s="175"/>
      <c r="J593" s="165" t="e">
        <f>#REF!/$K$698</f>
        <v>#REF!</v>
      </c>
      <c r="K593" s="57"/>
      <c r="L593" s="132"/>
    </row>
    <row r="594" spans="2:12" s="58" customFormat="1" ht="45" customHeight="1" x14ac:dyDescent="0.25">
      <c r="B594" s="68" t="s">
        <v>1067</v>
      </c>
      <c r="C594" s="69" t="s">
        <v>1068</v>
      </c>
      <c r="D594" s="69" t="s">
        <v>16</v>
      </c>
      <c r="E594" s="70" t="s">
        <v>1069</v>
      </c>
      <c r="F594" s="69" t="s">
        <v>6</v>
      </c>
      <c r="G594" s="95">
        <v>2</v>
      </c>
      <c r="H594" s="71"/>
      <c r="I594" s="175"/>
      <c r="J594" s="165" t="e">
        <f>#REF!/$K$698</f>
        <v>#REF!</v>
      </c>
      <c r="K594" s="57"/>
      <c r="L594" s="132"/>
    </row>
    <row r="595" spans="2:12" s="58" customFormat="1" ht="50.25" customHeight="1" x14ac:dyDescent="0.25">
      <c r="B595" s="68" t="s">
        <v>1070</v>
      </c>
      <c r="C595" s="69" t="s">
        <v>1071</v>
      </c>
      <c r="D595" s="69" t="s">
        <v>16</v>
      </c>
      <c r="E595" s="70" t="s">
        <v>1072</v>
      </c>
      <c r="F595" s="69" t="s">
        <v>6</v>
      </c>
      <c r="G595" s="95">
        <v>4</v>
      </c>
      <c r="H595" s="71"/>
      <c r="I595" s="175"/>
      <c r="J595" s="165" t="e">
        <f>#REF!/$K$698</f>
        <v>#REF!</v>
      </c>
      <c r="K595" s="57"/>
      <c r="L595" s="132"/>
    </row>
    <row r="596" spans="2:12" s="58" customFormat="1" ht="29.25" customHeight="1" x14ac:dyDescent="0.25">
      <c r="B596" s="68" t="s">
        <v>1073</v>
      </c>
      <c r="C596" s="69" t="s">
        <v>1074</v>
      </c>
      <c r="D596" s="69" t="s">
        <v>16</v>
      </c>
      <c r="E596" s="70" t="s">
        <v>1075</v>
      </c>
      <c r="F596" s="69" t="s">
        <v>6</v>
      </c>
      <c r="G596" s="95">
        <v>4</v>
      </c>
      <c r="H596" s="71"/>
      <c r="I596" s="175"/>
      <c r="J596" s="165" t="e">
        <f>#REF!/$K$698</f>
        <v>#REF!</v>
      </c>
      <c r="K596" s="57"/>
      <c r="L596" s="132"/>
    </row>
    <row r="597" spans="2:12" s="58" customFormat="1" ht="29.25" customHeight="1" x14ac:dyDescent="0.25">
      <c r="B597" s="68" t="s">
        <v>1076</v>
      </c>
      <c r="C597" s="69" t="s">
        <v>1077</v>
      </c>
      <c r="D597" s="69" t="s">
        <v>16</v>
      </c>
      <c r="E597" s="70" t="s">
        <v>1078</v>
      </c>
      <c r="F597" s="69" t="s">
        <v>6</v>
      </c>
      <c r="G597" s="95">
        <v>4</v>
      </c>
      <c r="H597" s="71"/>
      <c r="I597" s="175"/>
      <c r="J597" s="165" t="e">
        <f>#REF!/$K$698</f>
        <v>#REF!</v>
      </c>
      <c r="K597" s="57"/>
      <c r="L597" s="132"/>
    </row>
    <row r="598" spans="2:12" s="58" customFormat="1" ht="29.25" customHeight="1" x14ac:dyDescent="0.25">
      <c r="B598" s="68" t="s">
        <v>1079</v>
      </c>
      <c r="C598" s="69" t="s">
        <v>1080</v>
      </c>
      <c r="D598" s="69" t="s">
        <v>16</v>
      </c>
      <c r="E598" s="70" t="s">
        <v>1081</v>
      </c>
      <c r="F598" s="69" t="s">
        <v>6</v>
      </c>
      <c r="G598" s="95">
        <v>4</v>
      </c>
      <c r="H598" s="71"/>
      <c r="I598" s="175"/>
      <c r="J598" s="165" t="e">
        <f>#REF!/$K$698</f>
        <v>#REF!</v>
      </c>
      <c r="K598" s="57"/>
      <c r="L598" s="132"/>
    </row>
    <row r="599" spans="2:12" s="58" customFormat="1" ht="29.25" customHeight="1" x14ac:dyDescent="0.25">
      <c r="B599" s="68" t="s">
        <v>1082</v>
      </c>
      <c r="C599" s="69" t="s">
        <v>1083</v>
      </c>
      <c r="D599" s="69" t="s">
        <v>16</v>
      </c>
      <c r="E599" s="70" t="s">
        <v>1084</v>
      </c>
      <c r="F599" s="69" t="s">
        <v>6</v>
      </c>
      <c r="G599" s="95">
        <v>4</v>
      </c>
      <c r="H599" s="71"/>
      <c r="I599" s="175"/>
      <c r="J599" s="165" t="e">
        <f>#REF!/$K$698</f>
        <v>#REF!</v>
      </c>
      <c r="K599" s="57"/>
      <c r="L599" s="132"/>
    </row>
    <row r="600" spans="2:12" s="58" customFormat="1" ht="29.25" customHeight="1" x14ac:dyDescent="0.25">
      <c r="B600" s="68" t="s">
        <v>1085</v>
      </c>
      <c r="C600" s="69" t="s">
        <v>1086</v>
      </c>
      <c r="D600" s="69" t="s">
        <v>9</v>
      </c>
      <c r="E600" s="70" t="s">
        <v>1355</v>
      </c>
      <c r="F600" s="69" t="s">
        <v>18</v>
      </c>
      <c r="G600" s="95">
        <v>4</v>
      </c>
      <c r="H600" s="71"/>
      <c r="I600" s="175"/>
      <c r="J600" s="165" t="e">
        <f>#REF!/$K$698</f>
        <v>#REF!</v>
      </c>
      <c r="K600" s="57"/>
      <c r="L600" s="132"/>
    </row>
    <row r="601" spans="2:12" s="58" customFormat="1" ht="49.5" customHeight="1" x14ac:dyDescent="0.25">
      <c r="B601" s="68" t="s">
        <v>1087</v>
      </c>
      <c r="C601" s="69" t="s">
        <v>1088</v>
      </c>
      <c r="D601" s="69" t="s">
        <v>16</v>
      </c>
      <c r="E601" s="70" t="s">
        <v>1089</v>
      </c>
      <c r="F601" s="69" t="s">
        <v>18</v>
      </c>
      <c r="G601" s="95">
        <v>4</v>
      </c>
      <c r="H601" s="71"/>
      <c r="I601" s="175"/>
      <c r="J601" s="165" t="e">
        <f>#REF!/$K$698</f>
        <v>#REF!</v>
      </c>
      <c r="K601" s="57"/>
      <c r="L601" s="132"/>
    </row>
    <row r="602" spans="2:12" s="58" customFormat="1" ht="29.25" customHeight="1" x14ac:dyDescent="0.25">
      <c r="B602" s="68" t="s">
        <v>1090</v>
      </c>
      <c r="C602" s="69" t="s">
        <v>1091</v>
      </c>
      <c r="D602" s="69" t="s">
        <v>117</v>
      </c>
      <c r="E602" s="70" t="s">
        <v>1092</v>
      </c>
      <c r="F602" s="69" t="s">
        <v>18</v>
      </c>
      <c r="G602" s="95">
        <v>2</v>
      </c>
      <c r="H602" s="71"/>
      <c r="I602" s="175"/>
      <c r="J602" s="165" t="e">
        <f>#REF!/$K$698</f>
        <v>#REF!</v>
      </c>
      <c r="K602" s="57"/>
      <c r="L602" s="132"/>
    </row>
    <row r="603" spans="2:12" s="58" customFormat="1" ht="29.25" customHeight="1" x14ac:dyDescent="0.25">
      <c r="B603" s="68" t="s">
        <v>1093</v>
      </c>
      <c r="C603" s="69" t="s">
        <v>1094</v>
      </c>
      <c r="D603" s="69" t="s">
        <v>9</v>
      </c>
      <c r="E603" s="70" t="s">
        <v>1356</v>
      </c>
      <c r="F603" s="69" t="s">
        <v>18</v>
      </c>
      <c r="G603" s="95">
        <v>8</v>
      </c>
      <c r="H603" s="71"/>
      <c r="I603" s="175"/>
      <c r="J603" s="165" t="e">
        <f>#REF!/$K$698</f>
        <v>#REF!</v>
      </c>
      <c r="K603" s="57"/>
      <c r="L603" s="132"/>
    </row>
    <row r="604" spans="2:12" s="58" customFormat="1" ht="29.25" customHeight="1" x14ac:dyDescent="0.25">
      <c r="B604" s="68" t="s">
        <v>1095</v>
      </c>
      <c r="C604" s="69" t="s">
        <v>137</v>
      </c>
      <c r="D604" s="69" t="s">
        <v>9</v>
      </c>
      <c r="E604" s="70" t="s">
        <v>1357</v>
      </c>
      <c r="F604" s="69" t="s">
        <v>18</v>
      </c>
      <c r="G604" s="95">
        <v>4</v>
      </c>
      <c r="H604" s="71"/>
      <c r="I604" s="175"/>
      <c r="J604" s="165" t="e">
        <f>#REF!/$K$698</f>
        <v>#REF!</v>
      </c>
      <c r="K604" s="57"/>
      <c r="L604" s="132"/>
    </row>
    <row r="605" spans="2:12" s="58" customFormat="1" ht="29.25" customHeight="1" x14ac:dyDescent="0.25">
      <c r="B605" s="68" t="s">
        <v>1096</v>
      </c>
      <c r="C605" s="69" t="s">
        <v>1097</v>
      </c>
      <c r="D605" s="69" t="s">
        <v>16</v>
      </c>
      <c r="E605" s="70" t="s">
        <v>1098</v>
      </c>
      <c r="F605" s="69" t="s">
        <v>18</v>
      </c>
      <c r="G605" s="95">
        <v>4</v>
      </c>
      <c r="H605" s="71"/>
      <c r="I605" s="175"/>
      <c r="J605" s="165" t="e">
        <f>#REF!/$K$698</f>
        <v>#REF!</v>
      </c>
      <c r="K605" s="57"/>
      <c r="L605" s="132"/>
    </row>
    <row r="606" spans="2:12" s="58" customFormat="1" ht="29.25" customHeight="1" x14ac:dyDescent="0.25">
      <c r="B606" s="68" t="s">
        <v>1099</v>
      </c>
      <c r="C606" s="69" t="s">
        <v>1100</v>
      </c>
      <c r="D606" s="69" t="s">
        <v>9</v>
      </c>
      <c r="E606" s="70" t="s">
        <v>1358</v>
      </c>
      <c r="F606" s="69" t="s">
        <v>18</v>
      </c>
      <c r="G606" s="95">
        <v>12</v>
      </c>
      <c r="H606" s="71"/>
      <c r="I606" s="175"/>
      <c r="J606" s="165" t="e">
        <f>#REF!/$K$698</f>
        <v>#REF!</v>
      </c>
      <c r="K606" s="57"/>
      <c r="L606" s="132"/>
    </row>
    <row r="607" spans="2:12" ht="29.25" customHeight="1" x14ac:dyDescent="0.25">
      <c r="B607" s="76" t="s">
        <v>100</v>
      </c>
      <c r="C607" s="77" t="s">
        <v>225</v>
      </c>
      <c r="D607" s="77"/>
      <c r="E607" s="78" t="s">
        <v>1101</v>
      </c>
      <c r="F607" s="77"/>
      <c r="G607" s="97"/>
      <c r="H607" s="97"/>
      <c r="I607" s="178"/>
      <c r="J607" s="168"/>
      <c r="K607" s="42"/>
    </row>
    <row r="608" spans="2:12" s="58" customFormat="1" ht="33.75" customHeight="1" x14ac:dyDescent="0.25">
      <c r="B608" s="68" t="s">
        <v>1102</v>
      </c>
      <c r="C608" s="69" t="s">
        <v>1103</v>
      </c>
      <c r="D608" s="69" t="s">
        <v>16</v>
      </c>
      <c r="E608" s="70" t="s">
        <v>1104</v>
      </c>
      <c r="F608" s="69" t="s">
        <v>6</v>
      </c>
      <c r="G608" s="95">
        <v>6</v>
      </c>
      <c r="H608" s="71"/>
      <c r="I608" s="175"/>
      <c r="J608" s="165" t="e">
        <f>#REF!/$K$698</f>
        <v>#REF!</v>
      </c>
      <c r="K608" s="57"/>
      <c r="L608" s="132"/>
    </row>
    <row r="609" spans="2:12" s="58" customFormat="1" ht="33" customHeight="1" x14ac:dyDescent="0.25">
      <c r="B609" s="68" t="s">
        <v>1105</v>
      </c>
      <c r="C609" s="69" t="s">
        <v>161</v>
      </c>
      <c r="D609" s="69" t="s">
        <v>16</v>
      </c>
      <c r="E609" s="70" t="s">
        <v>162</v>
      </c>
      <c r="F609" s="69" t="s">
        <v>6</v>
      </c>
      <c r="G609" s="95">
        <v>4</v>
      </c>
      <c r="H609" s="71"/>
      <c r="I609" s="175"/>
      <c r="J609" s="165" t="e">
        <f>#REF!/$K$698</f>
        <v>#REF!</v>
      </c>
      <c r="K609" s="57"/>
      <c r="L609" s="132"/>
    </row>
    <row r="610" spans="2:12" s="58" customFormat="1" ht="24" customHeight="1" x14ac:dyDescent="0.25">
      <c r="B610" s="68" t="s">
        <v>1106</v>
      </c>
      <c r="C610" s="69" t="s">
        <v>1107</v>
      </c>
      <c r="D610" s="69" t="s">
        <v>140</v>
      </c>
      <c r="E610" s="70" t="s">
        <v>1108</v>
      </c>
      <c r="F610" s="69" t="s">
        <v>208</v>
      </c>
      <c r="G610" s="95">
        <v>20</v>
      </c>
      <c r="H610" s="71"/>
      <c r="I610" s="175"/>
      <c r="J610" s="165" t="e">
        <f>#REF!/$K$698</f>
        <v>#REF!</v>
      </c>
      <c r="K610" s="57"/>
      <c r="L610" s="132"/>
    </row>
    <row r="611" spans="2:12" s="58" customFormat="1" ht="24" customHeight="1" x14ac:dyDescent="0.25">
      <c r="B611" s="68" t="s">
        <v>1109</v>
      </c>
      <c r="C611" s="69" t="s">
        <v>1110</v>
      </c>
      <c r="D611" s="69" t="s">
        <v>16</v>
      </c>
      <c r="E611" s="70" t="s">
        <v>1111</v>
      </c>
      <c r="F611" s="69" t="s">
        <v>6</v>
      </c>
      <c r="G611" s="95">
        <v>20</v>
      </c>
      <c r="H611" s="71"/>
      <c r="I611" s="175"/>
      <c r="J611" s="165" t="e">
        <f>#REF!/$K$698</f>
        <v>#REF!</v>
      </c>
      <c r="K611" s="57"/>
      <c r="L611" s="132"/>
    </row>
    <row r="612" spans="2:12" s="58" customFormat="1" ht="24" customHeight="1" x14ac:dyDescent="0.25">
      <c r="B612" s="68" t="s">
        <v>1112</v>
      </c>
      <c r="C612" s="69" t="s">
        <v>1113</v>
      </c>
      <c r="D612" s="69" t="s">
        <v>13</v>
      </c>
      <c r="E612" s="70" t="s">
        <v>1114</v>
      </c>
      <c r="F612" s="69" t="s">
        <v>6</v>
      </c>
      <c r="G612" s="95">
        <v>12</v>
      </c>
      <c r="H612" s="71"/>
      <c r="I612" s="175"/>
      <c r="J612" s="165" t="e">
        <f>#REF!/$K$698</f>
        <v>#REF!</v>
      </c>
      <c r="K612" s="57"/>
      <c r="L612" s="132"/>
    </row>
    <row r="613" spans="2:12" s="58" customFormat="1" ht="24" customHeight="1" x14ac:dyDescent="0.25">
      <c r="B613" s="68" t="s">
        <v>1115</v>
      </c>
      <c r="C613" s="69" t="s">
        <v>1116</v>
      </c>
      <c r="D613" s="69" t="s">
        <v>16</v>
      </c>
      <c r="E613" s="70" t="s">
        <v>1117</v>
      </c>
      <c r="F613" s="69" t="s">
        <v>6</v>
      </c>
      <c r="G613" s="95">
        <v>20</v>
      </c>
      <c r="H613" s="71"/>
      <c r="I613" s="175"/>
      <c r="J613" s="165" t="e">
        <f>#REF!/$K$698</f>
        <v>#REF!</v>
      </c>
      <c r="K613" s="57"/>
      <c r="L613" s="132"/>
    </row>
    <row r="614" spans="2:12" s="58" customFormat="1" ht="29.25" customHeight="1" x14ac:dyDescent="0.25">
      <c r="B614" s="68" t="s">
        <v>1118</v>
      </c>
      <c r="C614" s="69" t="s">
        <v>167</v>
      </c>
      <c r="D614" s="69" t="s">
        <v>16</v>
      </c>
      <c r="E614" s="70" t="s">
        <v>168</v>
      </c>
      <c r="F614" s="69" t="s">
        <v>6</v>
      </c>
      <c r="G614" s="95">
        <v>20</v>
      </c>
      <c r="H614" s="71"/>
      <c r="I614" s="175"/>
      <c r="J614" s="165" t="e">
        <f>#REF!/$K$698</f>
        <v>#REF!</v>
      </c>
      <c r="K614" s="57"/>
      <c r="L614" s="132"/>
    </row>
    <row r="615" spans="2:12" s="58" customFormat="1" ht="29.25" customHeight="1" x14ac:dyDescent="0.25">
      <c r="B615" s="68" t="s">
        <v>1119</v>
      </c>
      <c r="C615" s="69" t="s">
        <v>213</v>
      </c>
      <c r="D615" s="69" t="s">
        <v>16</v>
      </c>
      <c r="E615" s="70" t="s">
        <v>1120</v>
      </c>
      <c r="F615" s="69" t="s">
        <v>6</v>
      </c>
      <c r="G615" s="95">
        <v>20</v>
      </c>
      <c r="H615" s="71"/>
      <c r="I615" s="175"/>
      <c r="J615" s="165" t="e">
        <f>#REF!/$K$698</f>
        <v>#REF!</v>
      </c>
      <c r="K615" s="57"/>
      <c r="L615" s="132"/>
    </row>
    <row r="616" spans="2:12" s="58" customFormat="1" ht="29.25" customHeight="1" x14ac:dyDescent="0.25">
      <c r="B616" s="68" t="s">
        <v>1121</v>
      </c>
      <c r="C616" s="69" t="s">
        <v>165</v>
      </c>
      <c r="D616" s="69" t="s">
        <v>16</v>
      </c>
      <c r="E616" s="70" t="s">
        <v>166</v>
      </c>
      <c r="F616" s="69" t="s">
        <v>6</v>
      </c>
      <c r="G616" s="95">
        <v>4</v>
      </c>
      <c r="H616" s="71"/>
      <c r="I616" s="175"/>
      <c r="J616" s="165" t="e">
        <f>#REF!/$K$698</f>
        <v>#REF!</v>
      </c>
      <c r="K616" s="57"/>
      <c r="L616" s="132"/>
    </row>
    <row r="617" spans="2:12" s="58" customFormat="1" ht="29.25" customHeight="1" x14ac:dyDescent="0.25">
      <c r="B617" s="68" t="s">
        <v>1122</v>
      </c>
      <c r="C617" s="69" t="s">
        <v>1123</v>
      </c>
      <c r="D617" s="69" t="s">
        <v>117</v>
      </c>
      <c r="E617" s="70" t="s">
        <v>1124</v>
      </c>
      <c r="F617" s="69" t="s">
        <v>6</v>
      </c>
      <c r="G617" s="95">
        <v>32</v>
      </c>
      <c r="H617" s="71"/>
      <c r="I617" s="175"/>
      <c r="J617" s="165" t="e">
        <f>#REF!/$K$698</f>
        <v>#REF!</v>
      </c>
      <c r="K617" s="57"/>
      <c r="L617" s="132"/>
    </row>
    <row r="618" spans="2:12" s="58" customFormat="1" ht="29.25" customHeight="1" x14ac:dyDescent="0.25">
      <c r="B618" s="68" t="s">
        <v>1125</v>
      </c>
      <c r="C618" s="69" t="s">
        <v>1126</v>
      </c>
      <c r="D618" s="69" t="s">
        <v>9</v>
      </c>
      <c r="E618" s="70" t="s">
        <v>1359</v>
      </c>
      <c r="F618" s="69" t="s">
        <v>1127</v>
      </c>
      <c r="G618" s="95">
        <v>12</v>
      </c>
      <c r="H618" s="71"/>
      <c r="I618" s="175"/>
      <c r="J618" s="165" t="e">
        <f>#REF!/$K$698</f>
        <v>#REF!</v>
      </c>
      <c r="K618" s="57"/>
      <c r="L618" s="132"/>
    </row>
    <row r="619" spans="2:12" s="58" customFormat="1" ht="29.25" customHeight="1" x14ac:dyDescent="0.25">
      <c r="B619" s="68" t="s">
        <v>1128</v>
      </c>
      <c r="C619" s="69" t="s">
        <v>1129</v>
      </c>
      <c r="D619" s="69" t="s">
        <v>9</v>
      </c>
      <c r="E619" s="70" t="s">
        <v>1360</v>
      </c>
      <c r="F619" s="69" t="s">
        <v>10</v>
      </c>
      <c r="G619" s="95">
        <v>20</v>
      </c>
      <c r="H619" s="71"/>
      <c r="I619" s="175"/>
      <c r="J619" s="165" t="e">
        <f>#REF!/$K$698</f>
        <v>#REF!</v>
      </c>
      <c r="K619" s="57"/>
      <c r="L619" s="132"/>
    </row>
    <row r="620" spans="2:12" s="58" customFormat="1" ht="29.25" customHeight="1" x14ac:dyDescent="0.25">
      <c r="B620" s="68" t="s">
        <v>1130</v>
      </c>
      <c r="C620" s="69" t="s">
        <v>1131</v>
      </c>
      <c r="D620" s="69" t="s">
        <v>9</v>
      </c>
      <c r="E620" s="70" t="s">
        <v>1361</v>
      </c>
      <c r="F620" s="69" t="s">
        <v>10</v>
      </c>
      <c r="G620" s="95">
        <v>12</v>
      </c>
      <c r="H620" s="71"/>
      <c r="I620" s="175"/>
      <c r="J620" s="165" t="e">
        <f>#REF!/$K$698</f>
        <v>#REF!</v>
      </c>
      <c r="K620" s="57"/>
      <c r="L620" s="132"/>
    </row>
    <row r="621" spans="2:12" s="58" customFormat="1" ht="29.25" customHeight="1" x14ac:dyDescent="0.25">
      <c r="B621" s="68" t="s">
        <v>1132</v>
      </c>
      <c r="C621" s="69" t="s">
        <v>1133</v>
      </c>
      <c r="D621" s="69" t="s">
        <v>9</v>
      </c>
      <c r="E621" s="70" t="s">
        <v>1362</v>
      </c>
      <c r="F621" s="69" t="s">
        <v>93</v>
      </c>
      <c r="G621" s="95">
        <v>40</v>
      </c>
      <c r="H621" s="71"/>
      <c r="I621" s="175"/>
      <c r="J621" s="165" t="e">
        <f>#REF!/$K$698</f>
        <v>#REF!</v>
      </c>
      <c r="K621" s="57"/>
      <c r="L621" s="132"/>
    </row>
    <row r="622" spans="2:12" s="58" customFormat="1" ht="29.25" customHeight="1" x14ac:dyDescent="0.25">
      <c r="B622" s="68" t="s">
        <v>1134</v>
      </c>
      <c r="C622" s="69" t="s">
        <v>1135</v>
      </c>
      <c r="D622" s="69" t="s">
        <v>9</v>
      </c>
      <c r="E622" s="70" t="s">
        <v>1363</v>
      </c>
      <c r="F622" s="69" t="s">
        <v>10</v>
      </c>
      <c r="G622" s="95">
        <v>4</v>
      </c>
      <c r="H622" s="71"/>
      <c r="I622" s="175"/>
      <c r="J622" s="165" t="e">
        <f>#REF!/$K$698</f>
        <v>#REF!</v>
      </c>
      <c r="K622" s="57"/>
      <c r="L622" s="132"/>
    </row>
    <row r="623" spans="2:12" s="58" customFormat="1" ht="29.25" customHeight="1" x14ac:dyDescent="0.25">
      <c r="B623" s="68" t="s">
        <v>1136</v>
      </c>
      <c r="C623" s="69" t="s">
        <v>1137</v>
      </c>
      <c r="D623" s="69" t="s">
        <v>16</v>
      </c>
      <c r="E623" s="70" t="s">
        <v>1138</v>
      </c>
      <c r="F623" s="69" t="s">
        <v>6</v>
      </c>
      <c r="G623" s="95">
        <v>8</v>
      </c>
      <c r="H623" s="71"/>
      <c r="I623" s="175"/>
      <c r="J623" s="165" t="e">
        <f>#REF!/$K$698</f>
        <v>#REF!</v>
      </c>
      <c r="K623" s="57"/>
      <c r="L623" s="132"/>
    </row>
    <row r="624" spans="2:12" s="58" customFormat="1" ht="29.25" customHeight="1" x14ac:dyDescent="0.25">
      <c r="B624" s="68" t="s">
        <v>1139</v>
      </c>
      <c r="C624" s="69" t="s">
        <v>157</v>
      </c>
      <c r="D624" s="69" t="s">
        <v>16</v>
      </c>
      <c r="E624" s="70" t="s">
        <v>158</v>
      </c>
      <c r="F624" s="69" t="s">
        <v>72</v>
      </c>
      <c r="G624" s="95">
        <v>60</v>
      </c>
      <c r="H624" s="71"/>
      <c r="I624" s="175"/>
      <c r="J624" s="165" t="e">
        <f>#REF!/$K$698</f>
        <v>#REF!</v>
      </c>
      <c r="K624" s="57"/>
      <c r="L624" s="132"/>
    </row>
    <row r="625" spans="2:12" s="58" customFormat="1" ht="29.25" customHeight="1" x14ac:dyDescent="0.25">
      <c r="B625" s="68" t="s">
        <v>1140</v>
      </c>
      <c r="C625" s="69" t="s">
        <v>1141</v>
      </c>
      <c r="D625" s="69" t="s">
        <v>16</v>
      </c>
      <c r="E625" s="70" t="s">
        <v>1142</v>
      </c>
      <c r="F625" s="69" t="s">
        <v>72</v>
      </c>
      <c r="G625" s="95">
        <v>40</v>
      </c>
      <c r="H625" s="71"/>
      <c r="I625" s="175"/>
      <c r="J625" s="165" t="e">
        <f>#REF!/$K$698</f>
        <v>#REF!</v>
      </c>
      <c r="K625" s="57"/>
      <c r="L625" s="132"/>
    </row>
    <row r="626" spans="2:12" s="58" customFormat="1" ht="29.25" customHeight="1" x14ac:dyDescent="0.25">
      <c r="B626" s="68" t="s">
        <v>1143</v>
      </c>
      <c r="C626" s="69" t="s">
        <v>1144</v>
      </c>
      <c r="D626" s="69" t="s">
        <v>16</v>
      </c>
      <c r="E626" s="70" t="s">
        <v>1145</v>
      </c>
      <c r="F626" s="69" t="s">
        <v>6</v>
      </c>
      <c r="G626" s="95">
        <v>6</v>
      </c>
      <c r="H626" s="71"/>
      <c r="I626" s="175"/>
      <c r="J626" s="165" t="e">
        <f>#REF!/$K$698</f>
        <v>#REF!</v>
      </c>
      <c r="K626" s="57"/>
      <c r="L626" s="132"/>
    </row>
    <row r="627" spans="2:12" s="58" customFormat="1" ht="29.25" customHeight="1" x14ac:dyDescent="0.25">
      <c r="B627" s="68" t="s">
        <v>1146</v>
      </c>
      <c r="C627" s="69" t="s">
        <v>163</v>
      </c>
      <c r="D627" s="69" t="s">
        <v>16</v>
      </c>
      <c r="E627" s="70" t="s">
        <v>164</v>
      </c>
      <c r="F627" s="69" t="s">
        <v>6</v>
      </c>
      <c r="G627" s="95">
        <v>4</v>
      </c>
      <c r="H627" s="71"/>
      <c r="I627" s="175"/>
      <c r="J627" s="165" t="e">
        <f>#REF!/$K$698</f>
        <v>#REF!</v>
      </c>
      <c r="K627" s="57"/>
      <c r="L627" s="132"/>
    </row>
    <row r="628" spans="2:12" s="58" customFormat="1" ht="29.25" customHeight="1" x14ac:dyDescent="0.25">
      <c r="B628" s="68" t="s">
        <v>1147</v>
      </c>
      <c r="C628" s="69" t="s">
        <v>1148</v>
      </c>
      <c r="D628" s="69" t="s">
        <v>16</v>
      </c>
      <c r="E628" s="70" t="s">
        <v>1149</v>
      </c>
      <c r="F628" s="69" t="s">
        <v>6</v>
      </c>
      <c r="G628" s="95">
        <v>2</v>
      </c>
      <c r="H628" s="71"/>
      <c r="I628" s="175"/>
      <c r="J628" s="165" t="e">
        <f>#REF!/$K$698</f>
        <v>#REF!</v>
      </c>
      <c r="K628" s="57"/>
      <c r="L628" s="132"/>
    </row>
    <row r="629" spans="2:12" s="58" customFormat="1" ht="29.25" customHeight="1" x14ac:dyDescent="0.25">
      <c r="B629" s="68" t="s">
        <v>1150</v>
      </c>
      <c r="C629" s="69" t="s">
        <v>1151</v>
      </c>
      <c r="D629" s="69" t="s">
        <v>16</v>
      </c>
      <c r="E629" s="70" t="s">
        <v>1152</v>
      </c>
      <c r="F629" s="69" t="s">
        <v>6</v>
      </c>
      <c r="G629" s="95">
        <v>4</v>
      </c>
      <c r="H629" s="71"/>
      <c r="I629" s="175"/>
      <c r="J629" s="165" t="e">
        <f>#REF!/$K$698</f>
        <v>#REF!</v>
      </c>
      <c r="K629" s="57"/>
      <c r="L629" s="132"/>
    </row>
    <row r="630" spans="2:12" ht="29.25" customHeight="1" x14ac:dyDescent="0.25">
      <c r="B630" s="76" t="s">
        <v>103</v>
      </c>
      <c r="C630" s="77" t="s">
        <v>225</v>
      </c>
      <c r="D630" s="77"/>
      <c r="E630" s="78" t="s">
        <v>169</v>
      </c>
      <c r="F630" s="77"/>
      <c r="G630" s="97"/>
      <c r="H630" s="97"/>
      <c r="I630" s="178"/>
      <c r="J630" s="172"/>
      <c r="K630" s="97"/>
    </row>
    <row r="631" spans="2:12" s="58" customFormat="1" ht="29.25" customHeight="1" x14ac:dyDescent="0.25">
      <c r="B631" s="68" t="s">
        <v>1153</v>
      </c>
      <c r="C631" s="69" t="s">
        <v>172</v>
      </c>
      <c r="D631" s="69" t="s">
        <v>9</v>
      </c>
      <c r="E631" s="70" t="s">
        <v>1364</v>
      </c>
      <c r="F631" s="69" t="s">
        <v>10</v>
      </c>
      <c r="G631" s="95">
        <v>80</v>
      </c>
      <c r="H631" s="71"/>
      <c r="I631" s="175"/>
      <c r="J631" s="165" t="e">
        <f>#REF!/$K$698</f>
        <v>#REF!</v>
      </c>
      <c r="K631" s="57"/>
      <c r="L631" s="132"/>
    </row>
    <row r="632" spans="2:12" s="58" customFormat="1" ht="29.25" customHeight="1" x14ac:dyDescent="0.25">
      <c r="B632" s="68" t="s">
        <v>1154</v>
      </c>
      <c r="C632" s="69" t="s">
        <v>1155</v>
      </c>
      <c r="D632" s="69" t="s">
        <v>9</v>
      </c>
      <c r="E632" s="70" t="s">
        <v>1365</v>
      </c>
      <c r="F632" s="69" t="s">
        <v>10</v>
      </c>
      <c r="G632" s="95">
        <v>160</v>
      </c>
      <c r="H632" s="71"/>
      <c r="I632" s="175"/>
      <c r="J632" s="165" t="e">
        <f>#REF!/$K$698</f>
        <v>#REF!</v>
      </c>
      <c r="K632" s="57"/>
      <c r="L632" s="132"/>
    </row>
    <row r="633" spans="2:12" s="58" customFormat="1" ht="29.25" customHeight="1" x14ac:dyDescent="0.25">
      <c r="B633" s="68" t="s">
        <v>1156</v>
      </c>
      <c r="C633" s="69" t="s">
        <v>1157</v>
      </c>
      <c r="D633" s="69" t="s">
        <v>16</v>
      </c>
      <c r="E633" s="70" t="s">
        <v>1158</v>
      </c>
      <c r="F633" s="69" t="s">
        <v>6</v>
      </c>
      <c r="G633" s="95">
        <v>20</v>
      </c>
      <c r="H633" s="71"/>
      <c r="I633" s="175"/>
      <c r="J633" s="165" t="e">
        <f>#REF!/$K$698</f>
        <v>#REF!</v>
      </c>
      <c r="K633" s="57"/>
      <c r="L633" s="132"/>
    </row>
    <row r="634" spans="2:12" s="58" customFormat="1" ht="29.25" customHeight="1" x14ac:dyDescent="0.25">
      <c r="B634" s="68" t="s">
        <v>1159</v>
      </c>
      <c r="C634" s="69" t="s">
        <v>193</v>
      </c>
      <c r="D634" s="69" t="s">
        <v>16</v>
      </c>
      <c r="E634" s="70" t="s">
        <v>1160</v>
      </c>
      <c r="F634" s="69" t="s">
        <v>6</v>
      </c>
      <c r="G634" s="95">
        <v>12</v>
      </c>
      <c r="H634" s="71"/>
      <c r="I634" s="175"/>
      <c r="J634" s="165" t="e">
        <f>#REF!/$K$698</f>
        <v>#REF!</v>
      </c>
      <c r="K634" s="57"/>
      <c r="L634" s="132"/>
    </row>
    <row r="635" spans="2:12" s="58" customFormat="1" ht="29.25" customHeight="1" x14ac:dyDescent="0.25">
      <c r="B635" s="68" t="s">
        <v>1161</v>
      </c>
      <c r="C635" s="69" t="s">
        <v>1162</v>
      </c>
      <c r="D635" s="69" t="s">
        <v>16</v>
      </c>
      <c r="E635" s="70" t="s">
        <v>1163</v>
      </c>
      <c r="F635" s="69" t="s">
        <v>6</v>
      </c>
      <c r="G635" s="95">
        <v>8</v>
      </c>
      <c r="H635" s="71"/>
      <c r="I635" s="175"/>
      <c r="J635" s="165" t="e">
        <f>#REF!/$K$698</f>
        <v>#REF!</v>
      </c>
      <c r="K635" s="57"/>
      <c r="L635" s="132"/>
    </row>
    <row r="636" spans="2:12" s="58" customFormat="1" ht="29.25" customHeight="1" x14ac:dyDescent="0.25">
      <c r="B636" s="68" t="s">
        <v>1164</v>
      </c>
      <c r="C636" s="69" t="s">
        <v>173</v>
      </c>
      <c r="D636" s="69" t="s">
        <v>9</v>
      </c>
      <c r="E636" s="70" t="s">
        <v>1366</v>
      </c>
      <c r="F636" s="69" t="s">
        <v>10</v>
      </c>
      <c r="G636" s="95">
        <v>20</v>
      </c>
      <c r="H636" s="71"/>
      <c r="I636" s="175"/>
      <c r="J636" s="165" t="e">
        <f>#REF!/$K$698</f>
        <v>#REF!</v>
      </c>
      <c r="K636" s="57"/>
      <c r="L636" s="132"/>
    </row>
    <row r="637" spans="2:12" s="58" customFormat="1" ht="29.25" customHeight="1" x14ac:dyDescent="0.25">
      <c r="B637" s="68" t="s">
        <v>1165</v>
      </c>
      <c r="C637" s="69" t="s">
        <v>174</v>
      </c>
      <c r="D637" s="69" t="s">
        <v>9</v>
      </c>
      <c r="E637" s="70" t="s">
        <v>1367</v>
      </c>
      <c r="F637" s="69" t="s">
        <v>10</v>
      </c>
      <c r="G637" s="95">
        <v>20</v>
      </c>
      <c r="H637" s="71"/>
      <c r="I637" s="175"/>
      <c r="J637" s="165" t="e">
        <f>#REF!/$K$698</f>
        <v>#REF!</v>
      </c>
      <c r="K637" s="57"/>
      <c r="L637" s="132"/>
    </row>
    <row r="638" spans="2:12" s="58" customFormat="1" ht="29.25" customHeight="1" x14ac:dyDescent="0.25">
      <c r="B638" s="68" t="s">
        <v>1166</v>
      </c>
      <c r="C638" s="69" t="s">
        <v>182</v>
      </c>
      <c r="D638" s="69" t="s">
        <v>16</v>
      </c>
      <c r="E638" s="70" t="s">
        <v>1167</v>
      </c>
      <c r="F638" s="69" t="s">
        <v>6</v>
      </c>
      <c r="G638" s="95">
        <v>8</v>
      </c>
      <c r="H638" s="71"/>
      <c r="I638" s="175"/>
      <c r="J638" s="165" t="e">
        <f>#REF!/$K$698</f>
        <v>#REF!</v>
      </c>
      <c r="K638" s="57"/>
      <c r="L638" s="132"/>
    </row>
    <row r="639" spans="2:12" s="58" customFormat="1" ht="29.25" customHeight="1" x14ac:dyDescent="0.25">
      <c r="B639" s="68" t="s">
        <v>1168</v>
      </c>
      <c r="C639" s="69" t="s">
        <v>183</v>
      </c>
      <c r="D639" s="69" t="s">
        <v>16</v>
      </c>
      <c r="E639" s="70" t="s">
        <v>1169</v>
      </c>
      <c r="F639" s="69" t="s">
        <v>6</v>
      </c>
      <c r="G639" s="95">
        <v>12</v>
      </c>
      <c r="H639" s="71"/>
      <c r="I639" s="175"/>
      <c r="J639" s="165" t="e">
        <f>#REF!/$K$698</f>
        <v>#REF!</v>
      </c>
      <c r="K639" s="57"/>
      <c r="L639" s="132"/>
    </row>
    <row r="640" spans="2:12" s="58" customFormat="1" ht="29.25" customHeight="1" x14ac:dyDescent="0.25">
      <c r="B640" s="68" t="s">
        <v>1170</v>
      </c>
      <c r="C640" s="69" t="s">
        <v>188</v>
      </c>
      <c r="D640" s="69" t="s">
        <v>16</v>
      </c>
      <c r="E640" s="70" t="s">
        <v>1171</v>
      </c>
      <c r="F640" s="69" t="s">
        <v>6</v>
      </c>
      <c r="G640" s="95">
        <v>12</v>
      </c>
      <c r="H640" s="71"/>
      <c r="I640" s="175"/>
      <c r="J640" s="165" t="e">
        <f>#REF!/$K$698</f>
        <v>#REF!</v>
      </c>
      <c r="K640" s="57"/>
      <c r="L640" s="132"/>
    </row>
    <row r="641" spans="2:12" s="58" customFormat="1" ht="29.25" customHeight="1" x14ac:dyDescent="0.25">
      <c r="B641" s="68" t="s">
        <v>1172</v>
      </c>
      <c r="C641" s="69" t="s">
        <v>1173</v>
      </c>
      <c r="D641" s="69" t="s">
        <v>16</v>
      </c>
      <c r="E641" s="70" t="s">
        <v>1174</v>
      </c>
      <c r="F641" s="69" t="s">
        <v>6</v>
      </c>
      <c r="G641" s="95">
        <v>6</v>
      </c>
      <c r="H641" s="71"/>
      <c r="I641" s="175"/>
      <c r="J641" s="165" t="e">
        <f>#REF!/$K$698</f>
        <v>#REF!</v>
      </c>
      <c r="K641" s="57"/>
      <c r="L641" s="132"/>
    </row>
    <row r="642" spans="2:12" s="58" customFormat="1" ht="29.25" customHeight="1" x14ac:dyDescent="0.25">
      <c r="B642" s="68" t="s">
        <v>1175</v>
      </c>
      <c r="C642" s="69" t="s">
        <v>184</v>
      </c>
      <c r="D642" s="69" t="s">
        <v>16</v>
      </c>
      <c r="E642" s="70" t="s">
        <v>1176</v>
      </c>
      <c r="F642" s="69" t="s">
        <v>6</v>
      </c>
      <c r="G642" s="95">
        <v>4</v>
      </c>
      <c r="H642" s="71"/>
      <c r="I642" s="175"/>
      <c r="J642" s="165" t="e">
        <f>#REF!/$K$698</f>
        <v>#REF!</v>
      </c>
      <c r="K642" s="57"/>
      <c r="L642" s="132"/>
    </row>
    <row r="643" spans="2:12" s="58" customFormat="1" ht="29.25" customHeight="1" x14ac:dyDescent="0.25">
      <c r="B643" s="68" t="s">
        <v>1177</v>
      </c>
      <c r="C643" s="69" t="s">
        <v>1178</v>
      </c>
      <c r="D643" s="69" t="s">
        <v>9</v>
      </c>
      <c r="E643" s="70" t="s">
        <v>1368</v>
      </c>
      <c r="F643" s="69" t="s">
        <v>10</v>
      </c>
      <c r="G643" s="95">
        <v>4</v>
      </c>
      <c r="H643" s="71"/>
      <c r="I643" s="175"/>
      <c r="J643" s="165" t="e">
        <f>#REF!/$K$698</f>
        <v>#REF!</v>
      </c>
      <c r="K643" s="57"/>
      <c r="L643" s="132"/>
    </row>
    <row r="644" spans="2:12" s="58" customFormat="1" ht="29.25" customHeight="1" x14ac:dyDescent="0.25">
      <c r="B644" s="68" t="s">
        <v>1179</v>
      </c>
      <c r="C644" s="69" t="s">
        <v>1180</v>
      </c>
      <c r="D644" s="69" t="s">
        <v>9</v>
      </c>
      <c r="E644" s="70" t="s">
        <v>1369</v>
      </c>
      <c r="F644" s="69" t="s">
        <v>10</v>
      </c>
      <c r="G644" s="95">
        <v>2</v>
      </c>
      <c r="H644" s="71"/>
      <c r="I644" s="175"/>
      <c r="J644" s="165" t="e">
        <f>#REF!/$K$698</f>
        <v>#REF!</v>
      </c>
      <c r="K644" s="57"/>
      <c r="L644" s="132"/>
    </row>
    <row r="645" spans="2:12" s="58" customFormat="1" ht="29.25" customHeight="1" x14ac:dyDescent="0.25">
      <c r="B645" s="68" t="s">
        <v>1181</v>
      </c>
      <c r="C645" s="69" t="s">
        <v>1182</v>
      </c>
      <c r="D645" s="69" t="s">
        <v>16</v>
      </c>
      <c r="E645" s="70" t="s">
        <v>1183</v>
      </c>
      <c r="F645" s="69" t="s">
        <v>6</v>
      </c>
      <c r="G645" s="95">
        <v>1.2000000000000002</v>
      </c>
      <c r="H645" s="71"/>
      <c r="I645" s="175"/>
      <c r="J645" s="165" t="e">
        <f>#REF!/$K$698</f>
        <v>#REF!</v>
      </c>
      <c r="K645" s="57"/>
      <c r="L645" s="132"/>
    </row>
    <row r="646" spans="2:12" s="58" customFormat="1" ht="29.25" customHeight="1" x14ac:dyDescent="0.25">
      <c r="B646" s="68" t="s">
        <v>1184</v>
      </c>
      <c r="C646" s="69" t="s">
        <v>1185</v>
      </c>
      <c r="D646" s="69" t="s">
        <v>16</v>
      </c>
      <c r="E646" s="70" t="s">
        <v>1186</v>
      </c>
      <c r="F646" s="69" t="s">
        <v>6</v>
      </c>
      <c r="G646" s="95">
        <v>4</v>
      </c>
      <c r="H646" s="71"/>
      <c r="I646" s="175"/>
      <c r="J646" s="165" t="e">
        <f>#REF!/$K$698</f>
        <v>#REF!</v>
      </c>
      <c r="K646" s="57"/>
      <c r="L646" s="132"/>
    </row>
    <row r="647" spans="2:12" s="58" customFormat="1" ht="29.25" customHeight="1" x14ac:dyDescent="0.25">
      <c r="B647" s="68" t="s">
        <v>1187</v>
      </c>
      <c r="C647" s="69" t="s">
        <v>189</v>
      </c>
      <c r="D647" s="69" t="s">
        <v>16</v>
      </c>
      <c r="E647" s="70" t="s">
        <v>1188</v>
      </c>
      <c r="F647" s="69" t="s">
        <v>6</v>
      </c>
      <c r="G647" s="95">
        <v>2</v>
      </c>
      <c r="H647" s="71"/>
      <c r="I647" s="175"/>
      <c r="J647" s="165" t="e">
        <f>#REF!/$K$698</f>
        <v>#REF!</v>
      </c>
      <c r="K647" s="57"/>
      <c r="L647" s="132"/>
    </row>
    <row r="648" spans="2:12" s="58" customFormat="1" ht="29.25" customHeight="1" x14ac:dyDescent="0.25">
      <c r="B648" s="68" t="s">
        <v>1189</v>
      </c>
      <c r="C648" s="69" t="s">
        <v>190</v>
      </c>
      <c r="D648" s="69" t="s">
        <v>16</v>
      </c>
      <c r="E648" s="70" t="s">
        <v>1190</v>
      </c>
      <c r="F648" s="69" t="s">
        <v>6</v>
      </c>
      <c r="G648" s="95">
        <v>8</v>
      </c>
      <c r="H648" s="71"/>
      <c r="I648" s="175"/>
      <c r="J648" s="165" t="e">
        <f>#REF!/$K$698</f>
        <v>#REF!</v>
      </c>
      <c r="K648" s="57"/>
      <c r="L648" s="132"/>
    </row>
    <row r="649" spans="2:12" s="58" customFormat="1" ht="29.25" customHeight="1" x14ac:dyDescent="0.25">
      <c r="B649" s="68" t="s">
        <v>1191</v>
      </c>
      <c r="C649" s="69" t="s">
        <v>185</v>
      </c>
      <c r="D649" s="69" t="s">
        <v>16</v>
      </c>
      <c r="E649" s="70" t="s">
        <v>1192</v>
      </c>
      <c r="F649" s="69" t="s">
        <v>6</v>
      </c>
      <c r="G649" s="95">
        <v>8</v>
      </c>
      <c r="H649" s="71"/>
      <c r="I649" s="175"/>
      <c r="J649" s="165" t="e">
        <f>#REF!/$K$698</f>
        <v>#REF!</v>
      </c>
      <c r="K649" s="57"/>
      <c r="L649" s="132"/>
    </row>
    <row r="650" spans="2:12" s="58" customFormat="1" ht="29.25" customHeight="1" x14ac:dyDescent="0.25">
      <c r="B650" s="68" t="s">
        <v>1193</v>
      </c>
      <c r="C650" s="69" t="s">
        <v>186</v>
      </c>
      <c r="D650" s="69" t="s">
        <v>16</v>
      </c>
      <c r="E650" s="70" t="s">
        <v>187</v>
      </c>
      <c r="F650" s="69" t="s">
        <v>6</v>
      </c>
      <c r="G650" s="95">
        <v>4</v>
      </c>
      <c r="H650" s="71"/>
      <c r="I650" s="175"/>
      <c r="J650" s="165" t="e">
        <f>#REF!/$K$698</f>
        <v>#REF!</v>
      </c>
      <c r="K650" s="57"/>
      <c r="L650" s="132"/>
    </row>
    <row r="651" spans="2:12" s="58" customFormat="1" ht="29.25" customHeight="1" x14ac:dyDescent="0.25">
      <c r="B651" s="68" t="s">
        <v>1194</v>
      </c>
      <c r="C651" s="69" t="s">
        <v>1195</v>
      </c>
      <c r="D651" s="69" t="s">
        <v>16</v>
      </c>
      <c r="E651" s="70" t="s">
        <v>1196</v>
      </c>
      <c r="F651" s="69" t="s">
        <v>6</v>
      </c>
      <c r="G651" s="95">
        <v>1</v>
      </c>
      <c r="H651" s="71"/>
      <c r="I651" s="175"/>
      <c r="J651" s="165" t="e">
        <f>#REF!/$K$698</f>
        <v>#REF!</v>
      </c>
      <c r="K651" s="57"/>
      <c r="L651" s="132"/>
    </row>
    <row r="652" spans="2:12" s="58" customFormat="1" ht="29.25" customHeight="1" x14ac:dyDescent="0.25">
      <c r="B652" s="68" t="s">
        <v>1197</v>
      </c>
      <c r="C652" s="69" t="s">
        <v>175</v>
      </c>
      <c r="D652" s="69" t="s">
        <v>16</v>
      </c>
      <c r="E652" s="70" t="s">
        <v>1198</v>
      </c>
      <c r="F652" s="69" t="s">
        <v>6</v>
      </c>
      <c r="G652" s="95">
        <v>4</v>
      </c>
      <c r="H652" s="71"/>
      <c r="I652" s="175"/>
      <c r="J652" s="165" t="e">
        <f>#REF!/$K$698</f>
        <v>#REF!</v>
      </c>
      <c r="K652" s="57"/>
      <c r="L652" s="132"/>
    </row>
    <row r="653" spans="2:12" s="58" customFormat="1" ht="29.25" customHeight="1" x14ac:dyDescent="0.25">
      <c r="B653" s="68" t="s">
        <v>1199</v>
      </c>
      <c r="C653" s="69" t="s">
        <v>1200</v>
      </c>
      <c r="D653" s="69" t="s">
        <v>16</v>
      </c>
      <c r="E653" s="70" t="s">
        <v>1201</v>
      </c>
      <c r="F653" s="69" t="s">
        <v>72</v>
      </c>
      <c r="G653" s="95">
        <v>2000</v>
      </c>
      <c r="H653" s="71"/>
      <c r="I653" s="175"/>
      <c r="J653" s="165" t="e">
        <f>#REF!/$K$698</f>
        <v>#REF!</v>
      </c>
      <c r="K653" s="57"/>
      <c r="L653" s="132"/>
    </row>
    <row r="654" spans="2:12" s="58" customFormat="1" ht="29.25" customHeight="1" x14ac:dyDescent="0.25">
      <c r="B654" s="68" t="s">
        <v>1202</v>
      </c>
      <c r="C654" s="69" t="s">
        <v>1203</v>
      </c>
      <c r="D654" s="69" t="s">
        <v>16</v>
      </c>
      <c r="E654" s="70" t="s">
        <v>1204</v>
      </c>
      <c r="F654" s="69" t="s">
        <v>72</v>
      </c>
      <c r="G654" s="95">
        <v>2000</v>
      </c>
      <c r="H654" s="71"/>
      <c r="I654" s="175"/>
      <c r="J654" s="165" t="e">
        <f>#REF!/$K$698</f>
        <v>#REF!</v>
      </c>
      <c r="K654" s="57"/>
      <c r="L654" s="132"/>
    </row>
    <row r="655" spans="2:12" s="58" customFormat="1" ht="29.25" customHeight="1" x14ac:dyDescent="0.25">
      <c r="B655" s="68" t="s">
        <v>1205</v>
      </c>
      <c r="C655" s="69" t="s">
        <v>1206</v>
      </c>
      <c r="D655" s="69" t="s">
        <v>16</v>
      </c>
      <c r="E655" s="70" t="s">
        <v>1207</v>
      </c>
      <c r="F655" s="69" t="s">
        <v>72</v>
      </c>
      <c r="G655" s="95">
        <v>320</v>
      </c>
      <c r="H655" s="71"/>
      <c r="I655" s="175"/>
      <c r="J655" s="165" t="e">
        <f>#REF!/$K$698</f>
        <v>#REF!</v>
      </c>
      <c r="K655" s="57"/>
      <c r="L655" s="132"/>
    </row>
    <row r="656" spans="2:12" s="58" customFormat="1" ht="29.25" customHeight="1" x14ac:dyDescent="0.25">
      <c r="B656" s="68" t="s">
        <v>1208</v>
      </c>
      <c r="C656" s="69" t="s">
        <v>1209</v>
      </c>
      <c r="D656" s="69" t="s">
        <v>16</v>
      </c>
      <c r="E656" s="70" t="s">
        <v>1210</v>
      </c>
      <c r="F656" s="69" t="s">
        <v>72</v>
      </c>
      <c r="G656" s="95">
        <v>240</v>
      </c>
      <c r="H656" s="71"/>
      <c r="I656" s="175"/>
      <c r="J656" s="165" t="e">
        <f>#REF!/$K$698</f>
        <v>#REF!</v>
      </c>
      <c r="K656" s="57"/>
      <c r="L656" s="132"/>
    </row>
    <row r="657" spans="2:12" s="58" customFormat="1" ht="29.25" customHeight="1" x14ac:dyDescent="0.25">
      <c r="B657" s="68" t="s">
        <v>1211</v>
      </c>
      <c r="C657" s="69" t="s">
        <v>1212</v>
      </c>
      <c r="D657" s="69" t="s">
        <v>9</v>
      </c>
      <c r="E657" s="70" t="s">
        <v>1370</v>
      </c>
      <c r="F657" s="69" t="s">
        <v>69</v>
      </c>
      <c r="G657" s="95">
        <v>12</v>
      </c>
      <c r="H657" s="71"/>
      <c r="I657" s="175"/>
      <c r="J657" s="165" t="e">
        <f>#REF!/$K$698</f>
        <v>#REF!</v>
      </c>
      <c r="K657" s="57"/>
      <c r="L657" s="132"/>
    </row>
    <row r="658" spans="2:12" s="58" customFormat="1" ht="29.25" customHeight="1" x14ac:dyDescent="0.25">
      <c r="B658" s="68" t="s">
        <v>1213</v>
      </c>
      <c r="C658" s="69" t="s">
        <v>1214</v>
      </c>
      <c r="D658" s="69" t="s">
        <v>9</v>
      </c>
      <c r="E658" s="70" t="s">
        <v>1371</v>
      </c>
      <c r="F658" s="69" t="s">
        <v>72</v>
      </c>
      <c r="G658" s="95">
        <v>60</v>
      </c>
      <c r="H658" s="71"/>
      <c r="I658" s="175"/>
      <c r="J658" s="165" t="e">
        <f>#REF!/$K$698</f>
        <v>#REF!</v>
      </c>
      <c r="K658" s="57"/>
      <c r="L658" s="132"/>
    </row>
    <row r="659" spans="2:12" s="58" customFormat="1" ht="29.25" customHeight="1" x14ac:dyDescent="0.25">
      <c r="B659" s="68" t="s">
        <v>1215</v>
      </c>
      <c r="C659" s="69" t="s">
        <v>1216</v>
      </c>
      <c r="D659" s="69" t="s">
        <v>9</v>
      </c>
      <c r="E659" s="70" t="s">
        <v>1372</v>
      </c>
      <c r="F659" s="69" t="s">
        <v>72</v>
      </c>
      <c r="G659" s="95">
        <v>60</v>
      </c>
      <c r="H659" s="71"/>
      <c r="I659" s="175"/>
      <c r="J659" s="165" t="e">
        <f>#REF!/$K$698</f>
        <v>#REF!</v>
      </c>
      <c r="K659" s="57"/>
      <c r="L659" s="132"/>
    </row>
    <row r="660" spans="2:12" s="58" customFormat="1" ht="29.25" customHeight="1" x14ac:dyDescent="0.25">
      <c r="B660" s="68" t="s">
        <v>1217</v>
      </c>
      <c r="C660" s="69" t="s">
        <v>1218</v>
      </c>
      <c r="D660" s="69" t="s">
        <v>16</v>
      </c>
      <c r="E660" s="70" t="s">
        <v>1219</v>
      </c>
      <c r="F660" s="69" t="s">
        <v>72</v>
      </c>
      <c r="G660" s="95">
        <v>48</v>
      </c>
      <c r="H660" s="71"/>
      <c r="I660" s="175"/>
      <c r="J660" s="165" t="e">
        <f>#REF!/$K$698</f>
        <v>#REF!</v>
      </c>
      <c r="K660" s="57"/>
      <c r="L660" s="132"/>
    </row>
    <row r="661" spans="2:12" s="58" customFormat="1" ht="29.25" customHeight="1" x14ac:dyDescent="0.25">
      <c r="B661" s="68" t="s">
        <v>1220</v>
      </c>
      <c r="C661" s="69" t="s">
        <v>170</v>
      </c>
      <c r="D661" s="69" t="s">
        <v>16</v>
      </c>
      <c r="E661" s="70" t="s">
        <v>171</v>
      </c>
      <c r="F661" s="69" t="s">
        <v>6</v>
      </c>
      <c r="G661" s="95">
        <v>40</v>
      </c>
      <c r="H661" s="71"/>
      <c r="I661" s="175"/>
      <c r="J661" s="165" t="e">
        <f>#REF!/$K$698</f>
        <v>#REF!</v>
      </c>
      <c r="K661" s="57"/>
      <c r="L661" s="132"/>
    </row>
    <row r="662" spans="2:12" s="58" customFormat="1" ht="29.25" customHeight="1" x14ac:dyDescent="0.25">
      <c r="B662" s="68" t="s">
        <v>1221</v>
      </c>
      <c r="C662" s="69" t="s">
        <v>1222</v>
      </c>
      <c r="D662" s="69" t="s">
        <v>16</v>
      </c>
      <c r="E662" s="70" t="s">
        <v>1223</v>
      </c>
      <c r="F662" s="69" t="s">
        <v>6</v>
      </c>
      <c r="G662" s="95">
        <v>20</v>
      </c>
      <c r="H662" s="71"/>
      <c r="I662" s="175"/>
      <c r="J662" s="165" t="e">
        <f>#REF!/$K$698</f>
        <v>#REF!</v>
      </c>
      <c r="K662" s="57"/>
      <c r="L662" s="132"/>
    </row>
    <row r="663" spans="2:12" s="58" customFormat="1" ht="29.25" customHeight="1" x14ac:dyDescent="0.25">
      <c r="B663" s="68" t="s">
        <v>1224</v>
      </c>
      <c r="C663" s="69" t="s">
        <v>1225</v>
      </c>
      <c r="D663" s="69" t="s">
        <v>16</v>
      </c>
      <c r="E663" s="70" t="s">
        <v>1226</v>
      </c>
      <c r="F663" s="69" t="s">
        <v>6</v>
      </c>
      <c r="G663" s="95">
        <v>8</v>
      </c>
      <c r="H663" s="71"/>
      <c r="I663" s="175"/>
      <c r="J663" s="165" t="e">
        <f>#REF!/$K$698</f>
        <v>#REF!</v>
      </c>
      <c r="K663" s="57"/>
      <c r="L663" s="132"/>
    </row>
    <row r="664" spans="2:12" s="58" customFormat="1" ht="29.25" customHeight="1" x14ac:dyDescent="0.25">
      <c r="B664" s="68" t="s">
        <v>1227</v>
      </c>
      <c r="C664" s="69" t="s">
        <v>1228</v>
      </c>
      <c r="D664" s="69" t="s">
        <v>16</v>
      </c>
      <c r="E664" s="70" t="s">
        <v>1229</v>
      </c>
      <c r="F664" s="69" t="s">
        <v>72</v>
      </c>
      <c r="G664" s="95">
        <v>120</v>
      </c>
      <c r="H664" s="71"/>
      <c r="I664" s="175"/>
      <c r="J664" s="165" t="e">
        <f>#REF!/$K$698</f>
        <v>#REF!</v>
      </c>
      <c r="K664" s="57"/>
      <c r="L664" s="132"/>
    </row>
    <row r="665" spans="2:12" s="58" customFormat="1" ht="29.25" customHeight="1" x14ac:dyDescent="0.25">
      <c r="B665" s="68" t="s">
        <v>1230</v>
      </c>
      <c r="C665" s="69" t="s">
        <v>1231</v>
      </c>
      <c r="D665" s="69" t="s">
        <v>16</v>
      </c>
      <c r="E665" s="70" t="s">
        <v>1232</v>
      </c>
      <c r="F665" s="69" t="s">
        <v>72</v>
      </c>
      <c r="G665" s="95">
        <v>320</v>
      </c>
      <c r="H665" s="71"/>
      <c r="I665" s="175"/>
      <c r="J665" s="165" t="e">
        <f>#REF!/$K$698</f>
        <v>#REF!</v>
      </c>
      <c r="K665" s="57"/>
      <c r="L665" s="132"/>
    </row>
    <row r="666" spans="2:12" s="58" customFormat="1" ht="29.25" customHeight="1" x14ac:dyDescent="0.25">
      <c r="B666" s="68" t="s">
        <v>1233</v>
      </c>
      <c r="C666" s="69" t="s">
        <v>1234</v>
      </c>
      <c r="D666" s="69" t="s">
        <v>16</v>
      </c>
      <c r="E666" s="70" t="s">
        <v>1235</v>
      </c>
      <c r="F666" s="69" t="s">
        <v>72</v>
      </c>
      <c r="G666" s="95">
        <v>200</v>
      </c>
      <c r="H666" s="71"/>
      <c r="I666" s="175"/>
      <c r="J666" s="165" t="e">
        <f>#REF!/$K$698</f>
        <v>#REF!</v>
      </c>
      <c r="K666" s="57"/>
      <c r="L666" s="132"/>
    </row>
    <row r="667" spans="2:12" s="58" customFormat="1" ht="29.25" customHeight="1" x14ac:dyDescent="0.25">
      <c r="B667" s="68" t="s">
        <v>1236</v>
      </c>
      <c r="C667" s="69" t="s">
        <v>1237</v>
      </c>
      <c r="D667" s="69" t="s">
        <v>16</v>
      </c>
      <c r="E667" s="70" t="s">
        <v>1238</v>
      </c>
      <c r="F667" s="69" t="s">
        <v>72</v>
      </c>
      <c r="G667" s="95">
        <v>60</v>
      </c>
      <c r="H667" s="71"/>
      <c r="I667" s="175"/>
      <c r="J667" s="165" t="e">
        <f>#REF!/$K$698</f>
        <v>#REF!</v>
      </c>
      <c r="K667" s="57"/>
      <c r="L667" s="132"/>
    </row>
    <row r="668" spans="2:12" s="58" customFormat="1" ht="29.25" customHeight="1" x14ac:dyDescent="0.25">
      <c r="B668" s="68" t="s">
        <v>1239</v>
      </c>
      <c r="C668" s="69" t="s">
        <v>191</v>
      </c>
      <c r="D668" s="69" t="s">
        <v>16</v>
      </c>
      <c r="E668" s="70" t="s">
        <v>192</v>
      </c>
      <c r="F668" s="69" t="s">
        <v>6</v>
      </c>
      <c r="G668" s="95">
        <v>4</v>
      </c>
      <c r="H668" s="71"/>
      <c r="I668" s="175"/>
      <c r="J668" s="165" t="e">
        <f>#REF!/$K$698</f>
        <v>#REF!</v>
      </c>
      <c r="K668" s="57"/>
      <c r="L668" s="132"/>
    </row>
    <row r="669" spans="2:12" s="58" customFormat="1" ht="29.25" customHeight="1" x14ac:dyDescent="0.25">
      <c r="B669" s="68" t="s">
        <v>1240</v>
      </c>
      <c r="C669" s="69" t="s">
        <v>1241</v>
      </c>
      <c r="D669" s="69" t="s">
        <v>16</v>
      </c>
      <c r="E669" s="70" t="s">
        <v>1242</v>
      </c>
      <c r="F669" s="69" t="s">
        <v>6</v>
      </c>
      <c r="G669" s="95">
        <v>8</v>
      </c>
      <c r="H669" s="71"/>
      <c r="I669" s="175"/>
      <c r="J669" s="165" t="e">
        <f>#REF!/$K$698</f>
        <v>#REF!</v>
      </c>
      <c r="K669" s="57"/>
      <c r="L669" s="132"/>
    </row>
    <row r="670" spans="2:12" s="58" customFormat="1" ht="29.25" customHeight="1" x14ac:dyDescent="0.25">
      <c r="B670" s="68" t="s">
        <v>1243</v>
      </c>
      <c r="C670" s="69" t="s">
        <v>1244</v>
      </c>
      <c r="D670" s="69" t="s">
        <v>16</v>
      </c>
      <c r="E670" s="70" t="s">
        <v>1245</v>
      </c>
      <c r="F670" s="69" t="s">
        <v>6</v>
      </c>
      <c r="G670" s="95">
        <v>20</v>
      </c>
      <c r="H670" s="71"/>
      <c r="I670" s="175"/>
      <c r="J670" s="165" t="e">
        <f>#REF!/$K$698</f>
        <v>#REF!</v>
      </c>
      <c r="K670" s="57"/>
      <c r="L670" s="132"/>
    </row>
    <row r="671" spans="2:12" s="58" customFormat="1" ht="29.25" customHeight="1" x14ac:dyDescent="0.25">
      <c r="B671" s="68" t="s">
        <v>1246</v>
      </c>
      <c r="C671" s="69" t="s">
        <v>1247</v>
      </c>
      <c r="D671" s="69" t="s">
        <v>9</v>
      </c>
      <c r="E671" s="70" t="s">
        <v>1373</v>
      </c>
      <c r="F671" s="69" t="s">
        <v>69</v>
      </c>
      <c r="G671" s="95">
        <v>240</v>
      </c>
      <c r="H671" s="71"/>
      <c r="I671" s="175"/>
      <c r="J671" s="165" t="e">
        <f>#REF!/$K$698</f>
        <v>#REF!</v>
      </c>
      <c r="K671" s="57"/>
      <c r="L671" s="132"/>
    </row>
    <row r="672" spans="2:12" s="58" customFormat="1" ht="29.25" customHeight="1" x14ac:dyDescent="0.25">
      <c r="B672" s="68" t="s">
        <v>1248</v>
      </c>
      <c r="C672" s="69" t="s">
        <v>1249</v>
      </c>
      <c r="D672" s="69" t="s">
        <v>16</v>
      </c>
      <c r="E672" s="70" t="s">
        <v>1250</v>
      </c>
      <c r="F672" s="69" t="s">
        <v>6</v>
      </c>
      <c r="G672" s="95">
        <v>100</v>
      </c>
      <c r="H672" s="71"/>
      <c r="I672" s="175"/>
      <c r="J672" s="165" t="e">
        <f>#REF!/$K$698</f>
        <v>#REF!</v>
      </c>
      <c r="K672" s="57"/>
      <c r="L672" s="132"/>
    </row>
    <row r="673" spans="2:12" s="58" customFormat="1" ht="29.25" customHeight="1" x14ac:dyDescent="0.25">
      <c r="B673" s="68" t="s">
        <v>1251</v>
      </c>
      <c r="C673" s="69" t="s">
        <v>1252</v>
      </c>
      <c r="D673" s="69" t="s">
        <v>16</v>
      </c>
      <c r="E673" s="70" t="s">
        <v>1253</v>
      </c>
      <c r="F673" s="69" t="s">
        <v>6</v>
      </c>
      <c r="G673" s="95">
        <v>20</v>
      </c>
      <c r="H673" s="71"/>
      <c r="I673" s="175"/>
      <c r="J673" s="165" t="e">
        <f>#REF!/$K$698</f>
        <v>#REF!</v>
      </c>
      <c r="K673" s="57"/>
      <c r="L673" s="132"/>
    </row>
    <row r="674" spans="2:12" s="58" customFormat="1" ht="29.25" customHeight="1" x14ac:dyDescent="0.25">
      <c r="B674" s="68" t="s">
        <v>1254</v>
      </c>
      <c r="C674" s="69" t="s">
        <v>1255</v>
      </c>
      <c r="D674" s="69" t="s">
        <v>9</v>
      </c>
      <c r="E674" s="70" t="s">
        <v>1374</v>
      </c>
      <c r="F674" s="69" t="s">
        <v>10</v>
      </c>
      <c r="G674" s="95">
        <v>8</v>
      </c>
      <c r="H674" s="71"/>
      <c r="I674" s="175"/>
      <c r="J674" s="165" t="e">
        <f>#REF!/$K$698</f>
        <v>#REF!</v>
      </c>
      <c r="K674" s="57"/>
      <c r="L674" s="132"/>
    </row>
    <row r="675" spans="2:12" s="58" customFormat="1" ht="29.25" customHeight="1" x14ac:dyDescent="0.25">
      <c r="B675" s="68" t="s">
        <v>1256</v>
      </c>
      <c r="C675" s="69" t="s">
        <v>1257</v>
      </c>
      <c r="D675" s="69" t="s">
        <v>9</v>
      </c>
      <c r="E675" s="70" t="s">
        <v>1375</v>
      </c>
      <c r="F675" s="69" t="s">
        <v>10</v>
      </c>
      <c r="G675" s="95">
        <v>8</v>
      </c>
      <c r="H675" s="71"/>
      <c r="I675" s="175"/>
      <c r="J675" s="165" t="e">
        <f>#REF!/$K$698</f>
        <v>#REF!</v>
      </c>
      <c r="K675" s="57"/>
      <c r="L675" s="132"/>
    </row>
    <row r="676" spans="2:12" s="58" customFormat="1" ht="29.25" customHeight="1" x14ac:dyDescent="0.25">
      <c r="B676" s="68" t="s">
        <v>1258</v>
      </c>
      <c r="C676" s="69" t="s">
        <v>1259</v>
      </c>
      <c r="D676" s="69" t="s">
        <v>9</v>
      </c>
      <c r="E676" s="70" t="s">
        <v>1376</v>
      </c>
      <c r="F676" s="69" t="s">
        <v>10</v>
      </c>
      <c r="G676" s="95">
        <v>4</v>
      </c>
      <c r="H676" s="71"/>
      <c r="I676" s="175"/>
      <c r="J676" s="165" t="e">
        <f>#REF!/$K$698</f>
        <v>#REF!</v>
      </c>
      <c r="K676" s="57"/>
      <c r="L676" s="132"/>
    </row>
    <row r="677" spans="2:12" s="58" customFormat="1" ht="29.25" customHeight="1" x14ac:dyDescent="0.25">
      <c r="B677" s="68" t="s">
        <v>1260</v>
      </c>
      <c r="C677" s="69" t="s">
        <v>178</v>
      </c>
      <c r="D677" s="69" t="s">
        <v>16</v>
      </c>
      <c r="E677" s="70" t="s">
        <v>179</v>
      </c>
      <c r="F677" s="69" t="s">
        <v>6</v>
      </c>
      <c r="G677" s="95">
        <v>8</v>
      </c>
      <c r="H677" s="71"/>
      <c r="I677" s="175"/>
      <c r="J677" s="165" t="e">
        <f>#REF!/$K$698</f>
        <v>#REF!</v>
      </c>
      <c r="K677" s="57"/>
      <c r="L677" s="132"/>
    </row>
    <row r="678" spans="2:12" s="58" customFormat="1" ht="29.25" customHeight="1" x14ac:dyDescent="0.25">
      <c r="B678" s="68" t="s">
        <v>1261</v>
      </c>
      <c r="C678" s="69" t="s">
        <v>1262</v>
      </c>
      <c r="D678" s="69" t="s">
        <v>16</v>
      </c>
      <c r="E678" s="70" t="s">
        <v>1263</v>
      </c>
      <c r="F678" s="69" t="s">
        <v>6</v>
      </c>
      <c r="G678" s="95">
        <v>8</v>
      </c>
      <c r="H678" s="71"/>
      <c r="I678" s="175"/>
      <c r="J678" s="165" t="e">
        <f>#REF!/$K$698</f>
        <v>#REF!</v>
      </c>
      <c r="K678" s="57"/>
      <c r="L678" s="132"/>
    </row>
    <row r="679" spans="2:12" s="58" customFormat="1" ht="29.25" customHeight="1" x14ac:dyDescent="0.25">
      <c r="B679" s="68" t="s">
        <v>1264</v>
      </c>
      <c r="C679" s="69" t="s">
        <v>1265</v>
      </c>
      <c r="D679" s="69" t="s">
        <v>16</v>
      </c>
      <c r="E679" s="70" t="s">
        <v>1266</v>
      </c>
      <c r="F679" s="69" t="s">
        <v>6</v>
      </c>
      <c r="G679" s="95">
        <v>40</v>
      </c>
      <c r="H679" s="71"/>
      <c r="I679" s="175"/>
      <c r="J679" s="165" t="e">
        <f>#REF!/$K$698</f>
        <v>#REF!</v>
      </c>
      <c r="K679" s="57"/>
      <c r="L679" s="132"/>
    </row>
    <row r="680" spans="2:12" s="58" customFormat="1" ht="29.25" customHeight="1" x14ac:dyDescent="0.25">
      <c r="B680" s="68" t="s">
        <v>1267</v>
      </c>
      <c r="C680" s="69" t="s">
        <v>180</v>
      </c>
      <c r="D680" s="69" t="s">
        <v>16</v>
      </c>
      <c r="E680" s="70" t="s">
        <v>181</v>
      </c>
      <c r="F680" s="69" t="s">
        <v>6</v>
      </c>
      <c r="G680" s="95">
        <v>40</v>
      </c>
      <c r="H680" s="71"/>
      <c r="I680" s="175"/>
      <c r="J680" s="165" t="e">
        <f>#REF!/$K$698</f>
        <v>#REF!</v>
      </c>
      <c r="K680" s="57"/>
      <c r="L680" s="132"/>
    </row>
    <row r="681" spans="2:12" s="58" customFormat="1" ht="29.25" customHeight="1" x14ac:dyDescent="0.25">
      <c r="B681" s="68" t="s">
        <v>1268</v>
      </c>
      <c r="C681" s="69" t="s">
        <v>176</v>
      </c>
      <c r="D681" s="69" t="s">
        <v>16</v>
      </c>
      <c r="E681" s="70" t="s">
        <v>177</v>
      </c>
      <c r="F681" s="69" t="s">
        <v>6</v>
      </c>
      <c r="G681" s="95">
        <v>40</v>
      </c>
      <c r="H681" s="71"/>
      <c r="I681" s="175"/>
      <c r="J681" s="165" t="e">
        <f>#REF!/$K$698</f>
        <v>#REF!</v>
      </c>
      <c r="K681" s="57"/>
      <c r="L681" s="132"/>
    </row>
    <row r="682" spans="2:12" s="58" customFormat="1" ht="29.25" customHeight="1" x14ac:dyDescent="0.25">
      <c r="B682" s="68" t="s">
        <v>1269</v>
      </c>
      <c r="C682" s="69" t="s">
        <v>1270</v>
      </c>
      <c r="D682" s="69" t="s">
        <v>9</v>
      </c>
      <c r="E682" s="70" t="s">
        <v>1377</v>
      </c>
      <c r="F682" s="69" t="s">
        <v>10</v>
      </c>
      <c r="G682" s="95">
        <v>32</v>
      </c>
      <c r="H682" s="71"/>
      <c r="I682" s="175"/>
      <c r="J682" s="165" t="e">
        <f>#REF!/$K$698</f>
        <v>#REF!</v>
      </c>
      <c r="K682" s="57"/>
      <c r="L682" s="132"/>
    </row>
    <row r="683" spans="2:12" s="58" customFormat="1" ht="29.25" customHeight="1" x14ac:dyDescent="0.25">
      <c r="B683" s="68" t="s">
        <v>1271</v>
      </c>
      <c r="C683" s="69" t="s">
        <v>1272</v>
      </c>
      <c r="D683" s="69" t="s">
        <v>9</v>
      </c>
      <c r="E683" s="70" t="s">
        <v>1378</v>
      </c>
      <c r="F683" s="69" t="s">
        <v>10</v>
      </c>
      <c r="G683" s="95">
        <v>12</v>
      </c>
      <c r="H683" s="71"/>
      <c r="I683" s="175"/>
      <c r="J683" s="165" t="e">
        <f>#REF!/$K$698</f>
        <v>#REF!</v>
      </c>
      <c r="K683" s="57"/>
      <c r="L683" s="132"/>
    </row>
    <row r="684" spans="2:12" s="58" customFormat="1" ht="29.25" customHeight="1" x14ac:dyDescent="0.25">
      <c r="B684" s="68" t="s">
        <v>1273</v>
      </c>
      <c r="C684" s="69" t="s">
        <v>1274</v>
      </c>
      <c r="D684" s="69" t="s">
        <v>16</v>
      </c>
      <c r="E684" s="70" t="s">
        <v>1275</v>
      </c>
      <c r="F684" s="69" t="s">
        <v>6</v>
      </c>
      <c r="G684" s="95">
        <v>4</v>
      </c>
      <c r="H684" s="71"/>
      <c r="I684" s="175"/>
      <c r="J684" s="165" t="e">
        <f>#REF!/$K$698</f>
        <v>#REF!</v>
      </c>
      <c r="K684" s="57"/>
      <c r="L684" s="132"/>
    </row>
    <row r="685" spans="2:12" ht="21.75" customHeight="1" x14ac:dyDescent="0.25">
      <c r="B685" s="76" t="s">
        <v>106</v>
      </c>
      <c r="C685" s="77" t="s">
        <v>225</v>
      </c>
      <c r="D685" s="77"/>
      <c r="E685" s="78" t="s">
        <v>1276</v>
      </c>
      <c r="F685" s="77"/>
      <c r="G685" s="97"/>
      <c r="H685" s="97"/>
      <c r="I685" s="178"/>
      <c r="J685" s="168"/>
      <c r="K685" s="42"/>
    </row>
    <row r="686" spans="2:12" s="58" customFormat="1" ht="29.25" customHeight="1" x14ac:dyDescent="0.25">
      <c r="B686" s="68" t="s">
        <v>1277</v>
      </c>
      <c r="C686" s="69" t="s">
        <v>1278</v>
      </c>
      <c r="D686" s="69" t="s">
        <v>13</v>
      </c>
      <c r="E686" s="70" t="s">
        <v>1379</v>
      </c>
      <c r="F686" s="69" t="s">
        <v>72</v>
      </c>
      <c r="G686" s="95">
        <v>480</v>
      </c>
      <c r="H686" s="71"/>
      <c r="I686" s="175"/>
      <c r="J686" s="165" t="e">
        <f>#REF!/$K$698</f>
        <v>#REF!</v>
      </c>
      <c r="K686" s="57"/>
      <c r="L686" s="132"/>
    </row>
    <row r="687" spans="2:12" s="58" customFormat="1" ht="29.25" customHeight="1" x14ac:dyDescent="0.25">
      <c r="B687" s="68" t="s">
        <v>1279</v>
      </c>
      <c r="C687" s="69" t="s">
        <v>209</v>
      </c>
      <c r="D687" s="69" t="s">
        <v>16</v>
      </c>
      <c r="E687" s="70" t="s">
        <v>210</v>
      </c>
      <c r="F687" s="69" t="s">
        <v>19</v>
      </c>
      <c r="G687" s="95">
        <v>400</v>
      </c>
      <c r="H687" s="71"/>
      <c r="I687" s="175"/>
      <c r="J687" s="165" t="e">
        <f>#REF!/$K$698</f>
        <v>#REF!</v>
      </c>
      <c r="K687" s="57"/>
      <c r="L687" s="132"/>
    </row>
    <row r="688" spans="2:12" s="58" customFormat="1" ht="29.25" customHeight="1" x14ac:dyDescent="0.25">
      <c r="B688" s="68" t="s">
        <v>1280</v>
      </c>
      <c r="C688" s="69" t="s">
        <v>20</v>
      </c>
      <c r="D688" s="69" t="s">
        <v>16</v>
      </c>
      <c r="E688" s="70" t="s">
        <v>21</v>
      </c>
      <c r="F688" s="69" t="s">
        <v>19</v>
      </c>
      <c r="G688" s="95">
        <v>400</v>
      </c>
      <c r="H688" s="71"/>
      <c r="I688" s="175"/>
      <c r="J688" s="165" t="e">
        <f>#REF!/$K$698</f>
        <v>#REF!</v>
      </c>
      <c r="K688" s="57"/>
      <c r="L688" s="132"/>
    </row>
    <row r="689" spans="2:12" s="58" customFormat="1" ht="29.25" customHeight="1" x14ac:dyDescent="0.25">
      <c r="B689" s="68" t="s">
        <v>1281</v>
      </c>
      <c r="C689" s="69" t="s">
        <v>211</v>
      </c>
      <c r="D689" s="69" t="s">
        <v>16</v>
      </c>
      <c r="E689" s="70" t="s">
        <v>212</v>
      </c>
      <c r="F689" s="69" t="s">
        <v>19</v>
      </c>
      <c r="G689" s="95">
        <v>200</v>
      </c>
      <c r="H689" s="71"/>
      <c r="I689" s="175"/>
      <c r="J689" s="165" t="e">
        <f>#REF!/$K$698</f>
        <v>#REF!</v>
      </c>
      <c r="K689" s="57"/>
      <c r="L689" s="132"/>
    </row>
    <row r="690" spans="2:12" s="58" customFormat="1" ht="29.25" customHeight="1" x14ac:dyDescent="0.25">
      <c r="B690" s="68" t="s">
        <v>1282</v>
      </c>
      <c r="C690" s="69" t="s">
        <v>1283</v>
      </c>
      <c r="D690" s="69" t="s">
        <v>16</v>
      </c>
      <c r="E690" s="70" t="s">
        <v>1284</v>
      </c>
      <c r="F690" s="69" t="s">
        <v>19</v>
      </c>
      <c r="G690" s="95">
        <v>200</v>
      </c>
      <c r="H690" s="71"/>
      <c r="I690" s="175"/>
      <c r="J690" s="165" t="e">
        <f>#REF!/$K$698</f>
        <v>#REF!</v>
      </c>
      <c r="K690" s="57"/>
      <c r="L690" s="132"/>
    </row>
    <row r="691" spans="2:12" s="58" customFormat="1" ht="29.25" customHeight="1" x14ac:dyDescent="0.25">
      <c r="B691" s="68" t="s">
        <v>1285</v>
      </c>
      <c r="C691" s="69" t="s">
        <v>197</v>
      </c>
      <c r="D691" s="69" t="s">
        <v>9</v>
      </c>
      <c r="E691" s="70" t="s">
        <v>1380</v>
      </c>
      <c r="F691" s="69" t="s">
        <v>18</v>
      </c>
      <c r="G691" s="95">
        <v>2000</v>
      </c>
      <c r="H691" s="71"/>
      <c r="I691" s="175"/>
      <c r="J691" s="165" t="e">
        <f>#REF!/$K$698</f>
        <v>#REF!</v>
      </c>
      <c r="K691" s="57"/>
      <c r="L691" s="132"/>
    </row>
    <row r="692" spans="2:12" s="58" customFormat="1" ht="29.25" customHeight="1" x14ac:dyDescent="0.25">
      <c r="B692" s="68" t="s">
        <v>1286</v>
      </c>
      <c r="C692" s="69" t="s">
        <v>1287</v>
      </c>
      <c r="D692" s="69" t="s">
        <v>16</v>
      </c>
      <c r="E692" s="70" t="s">
        <v>1288</v>
      </c>
      <c r="F692" s="69" t="s">
        <v>93</v>
      </c>
      <c r="G692" s="95">
        <v>120</v>
      </c>
      <c r="H692" s="71"/>
      <c r="I692" s="175"/>
      <c r="J692" s="165" t="e">
        <f>#REF!/$K$698</f>
        <v>#REF!</v>
      </c>
      <c r="K692" s="57"/>
      <c r="L692" s="132"/>
    </row>
    <row r="693" spans="2:12" s="58" customFormat="1" ht="29.25" customHeight="1" x14ac:dyDescent="0.25">
      <c r="B693" s="68" t="s">
        <v>1289</v>
      </c>
      <c r="C693" s="69" t="s">
        <v>1290</v>
      </c>
      <c r="D693" s="69" t="s">
        <v>16</v>
      </c>
      <c r="E693" s="70" t="s">
        <v>1291</v>
      </c>
      <c r="F693" s="69" t="s">
        <v>18</v>
      </c>
      <c r="G693" s="95">
        <v>20</v>
      </c>
      <c r="H693" s="71"/>
      <c r="I693" s="175"/>
      <c r="J693" s="165" t="e">
        <f>#REF!/$K$698</f>
        <v>#REF!</v>
      </c>
      <c r="K693" s="57"/>
      <c r="L693" s="132"/>
    </row>
    <row r="694" spans="2:12" s="58" customFormat="1" ht="29.25" customHeight="1" x14ac:dyDescent="0.25">
      <c r="B694" s="68" t="s">
        <v>1292</v>
      </c>
      <c r="C694" s="69" t="s">
        <v>1293</v>
      </c>
      <c r="D694" s="69" t="s">
        <v>9</v>
      </c>
      <c r="E694" s="70" t="s">
        <v>1381</v>
      </c>
      <c r="F694" s="69" t="s">
        <v>10</v>
      </c>
      <c r="G694" s="95">
        <v>12</v>
      </c>
      <c r="H694" s="71"/>
      <c r="I694" s="175"/>
      <c r="J694" s="165" t="e">
        <f>#REF!/$K$698</f>
        <v>#REF!</v>
      </c>
      <c r="K694" s="57"/>
      <c r="L694" s="132"/>
    </row>
    <row r="695" spans="2:12" s="58" customFormat="1" ht="29.25" customHeight="1" x14ac:dyDescent="0.25">
      <c r="B695" s="68" t="s">
        <v>1294</v>
      </c>
      <c r="C695" s="69" t="s">
        <v>159</v>
      </c>
      <c r="D695" s="69" t="s">
        <v>160</v>
      </c>
      <c r="E695" s="70" t="s">
        <v>1295</v>
      </c>
      <c r="F695" s="69" t="s">
        <v>10</v>
      </c>
      <c r="G695" s="95">
        <v>8</v>
      </c>
      <c r="H695" s="71"/>
      <c r="I695" s="175"/>
      <c r="J695" s="165" t="e">
        <f>#REF!/$K$698</f>
        <v>#REF!</v>
      </c>
      <c r="K695" s="57"/>
      <c r="L695" s="132"/>
    </row>
    <row r="696" spans="2:12" ht="24" customHeight="1" x14ac:dyDescent="0.25">
      <c r="B696" s="36"/>
      <c r="C696" s="37"/>
      <c r="D696" s="37"/>
      <c r="E696" s="56"/>
      <c r="F696" s="37"/>
      <c r="G696" s="38"/>
      <c r="H696" s="39"/>
      <c r="I696" s="180"/>
      <c r="J696" s="41"/>
      <c r="K696" s="34"/>
    </row>
    <row r="697" spans="2:12" ht="24" customHeight="1" thickBot="1" x14ac:dyDescent="0.3">
      <c r="B697" s="36"/>
      <c r="C697" s="37"/>
      <c r="D697" s="37"/>
      <c r="E697" s="56"/>
      <c r="F697" s="37"/>
      <c r="G697" s="32"/>
      <c r="H697" s="39"/>
      <c r="I697" s="180"/>
      <c r="J697" s="41"/>
      <c r="K697" s="34"/>
    </row>
    <row r="698" spans="2:12" ht="32.25" customHeight="1" x14ac:dyDescent="0.25">
      <c r="B698" s="4"/>
      <c r="C698" s="3"/>
      <c r="D698" s="3"/>
      <c r="E698" s="181"/>
      <c r="F698" s="219" t="s">
        <v>200</v>
      </c>
      <c r="G698" s="220"/>
      <c r="H698" s="221"/>
      <c r="I698" s="133">
        <f>I8+I9+I12+I17+I18+I19+I20+I21+I22+I23+I24+I25</f>
        <v>0</v>
      </c>
      <c r="J698" s="54"/>
      <c r="K698" s="200" t="e">
        <f>#REF!+#REF!</f>
        <v>#REF!</v>
      </c>
    </row>
    <row r="699" spans="2:12" ht="33" customHeight="1" x14ac:dyDescent="0.25">
      <c r="B699" s="4"/>
      <c r="C699" s="3"/>
      <c r="D699" s="3"/>
      <c r="E699" s="181"/>
      <c r="F699" s="201" t="s">
        <v>201</v>
      </c>
      <c r="G699" s="202"/>
      <c r="H699" s="203"/>
      <c r="I699" s="134">
        <f>SUM(I6:I695)-I698</f>
        <v>0</v>
      </c>
      <c r="J699" s="54"/>
      <c r="K699" s="200"/>
      <c r="L699" s="162"/>
    </row>
    <row r="700" spans="2:12" s="2" customFormat="1" ht="38.25" customHeight="1" x14ac:dyDescent="0.2">
      <c r="B700" s="204"/>
      <c r="C700" s="205"/>
      <c r="D700" s="205"/>
      <c r="E700" s="181"/>
      <c r="F700" s="206" t="s">
        <v>1382</v>
      </c>
      <c r="G700" s="207"/>
      <c r="H700" s="208"/>
      <c r="I700" s="141">
        <f>TRUNC((I698*0.1975),2)</f>
        <v>0</v>
      </c>
      <c r="J700" s="54"/>
      <c r="L700" s="130"/>
    </row>
    <row r="701" spans="2:12" s="2" customFormat="1" ht="32.25" customHeight="1" x14ac:dyDescent="0.2">
      <c r="B701" s="204"/>
      <c r="C701" s="205"/>
      <c r="D701" s="205"/>
      <c r="E701" s="181"/>
      <c r="F701" s="206" t="s">
        <v>1425</v>
      </c>
      <c r="G701" s="207"/>
      <c r="H701" s="208"/>
      <c r="I701" s="141">
        <f>TRUNC((I699*0.2523),2)</f>
        <v>0</v>
      </c>
      <c r="J701" s="54"/>
      <c r="L701" s="130"/>
    </row>
    <row r="702" spans="2:12" ht="30" customHeight="1" thickBot="1" x14ac:dyDescent="0.3">
      <c r="B702" s="211"/>
      <c r="C702" s="212"/>
      <c r="D702" s="212"/>
      <c r="E702" s="182"/>
      <c r="F702" s="213" t="s">
        <v>32</v>
      </c>
      <c r="G702" s="214"/>
      <c r="H702" s="215"/>
      <c r="I702" s="142">
        <f>SUM(I698:I701)</f>
        <v>0</v>
      </c>
      <c r="J702" s="54"/>
      <c r="K702" s="55">
        <v>4842565.6500000013</v>
      </c>
    </row>
    <row r="703" spans="2:12" x14ac:dyDescent="0.25">
      <c r="K703" s="40" t="e">
        <f>K702-#REF!</f>
        <v>#REF!</v>
      </c>
    </row>
    <row r="704" spans="2:12" x14ac:dyDescent="0.25">
      <c r="K704" s="40"/>
    </row>
  </sheetData>
  <autoFilter ref="F1:F705"/>
  <mergeCells count="12">
    <mergeCell ref="F1:G1"/>
    <mergeCell ref="F2:G2"/>
    <mergeCell ref="B702:D702"/>
    <mergeCell ref="F702:H702"/>
    <mergeCell ref="B3:I3"/>
    <mergeCell ref="F698:H698"/>
    <mergeCell ref="K698:K699"/>
    <mergeCell ref="F699:H699"/>
    <mergeCell ref="B700:D700"/>
    <mergeCell ref="F700:H700"/>
    <mergeCell ref="B701:D701"/>
    <mergeCell ref="F701:H701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68" fitToHeight="0" orientation="landscape" r:id="rId1"/>
  <headerFooter>
    <oddFooter>&amp;A&amp;RPágina &amp;P</oddFooter>
  </headerFooter>
  <rowBreaks count="4" manualBreakCount="4">
    <brk id="411" min="1" max="8" man="1"/>
    <brk id="470" min="1" max="8" man="1"/>
    <brk id="485" min="1" max="8" man="1"/>
    <brk id="695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6"/>
  <sheetViews>
    <sheetView showGridLines="0" view="pageBreakPreview" zoomScale="120" zoomScaleNormal="100" zoomScaleSheetLayoutView="120" workbookViewId="0">
      <selection activeCell="E17" sqref="E17"/>
    </sheetView>
  </sheetViews>
  <sheetFormatPr defaultRowHeight="14.25" x14ac:dyDescent="0.2"/>
  <cols>
    <col min="1" max="1" width="4.625" customWidth="1"/>
    <col min="2" max="2" width="25.375" customWidth="1"/>
    <col min="3" max="3" width="13" customWidth="1"/>
    <col min="4" max="4" width="30.5" customWidth="1"/>
    <col min="5" max="5" width="15.625" style="27" customWidth="1"/>
    <col min="6" max="6" width="16.125" bestFit="1" customWidth="1"/>
  </cols>
  <sheetData>
    <row r="1" spans="2:6" x14ac:dyDescent="0.2">
      <c r="B1" s="233"/>
      <c r="C1" s="235" t="s">
        <v>34</v>
      </c>
      <c r="D1" s="237" t="str">
        <f>SINTÉTICO!E2</f>
        <v>MANUTENÇÃO PREDIAL PREVENTIVA E CORRETIVA DAS EDIFICAÇÕES DA STU-JOP/CBTU</v>
      </c>
      <c r="E1" s="238"/>
    </row>
    <row r="2" spans="2:6" ht="30" customHeight="1" thickBot="1" x14ac:dyDescent="0.25">
      <c r="B2" s="234"/>
      <c r="C2" s="236"/>
      <c r="D2" s="239"/>
      <c r="E2" s="240"/>
    </row>
    <row r="3" spans="2:6" ht="24.75" customHeight="1" thickBot="1" x14ac:dyDescent="0.3">
      <c r="B3" s="241" t="s">
        <v>35</v>
      </c>
      <c r="C3" s="242"/>
      <c r="D3" s="242"/>
      <c r="E3" s="243"/>
    </row>
    <row r="4" spans="2:6" x14ac:dyDescent="0.2">
      <c r="B4" s="244"/>
      <c r="C4" s="245"/>
      <c r="D4" s="245"/>
      <c r="E4" s="246"/>
    </row>
    <row r="5" spans="2:6" x14ac:dyDescent="0.2">
      <c r="B5" s="9" t="s">
        <v>25</v>
      </c>
      <c r="C5" s="247" t="s">
        <v>28</v>
      </c>
      <c r="D5" s="248"/>
      <c r="E5" s="10" t="s">
        <v>36</v>
      </c>
    </row>
    <row r="6" spans="2:6" x14ac:dyDescent="0.2">
      <c r="B6" s="11"/>
      <c r="C6" s="12"/>
      <c r="D6" s="12"/>
      <c r="E6" s="13"/>
    </row>
    <row r="7" spans="2:6" x14ac:dyDescent="0.2">
      <c r="B7" s="14" t="s">
        <v>37</v>
      </c>
      <c r="C7" s="249" t="s">
        <v>38</v>
      </c>
      <c r="D7" s="250"/>
      <c r="E7" s="43">
        <v>4.0099999999999997E-2</v>
      </c>
    </row>
    <row r="8" spans="2:6" x14ac:dyDescent="0.2">
      <c r="B8" s="15" t="s">
        <v>39</v>
      </c>
      <c r="C8" s="225" t="s">
        <v>40</v>
      </c>
      <c r="D8" s="226"/>
      <c r="E8" s="44">
        <v>4.0099999999999997E-2</v>
      </c>
    </row>
    <row r="9" spans="2:6" x14ac:dyDescent="0.2">
      <c r="B9" s="16"/>
      <c r="C9" s="17"/>
      <c r="D9" s="18"/>
      <c r="E9" s="45"/>
    </row>
    <row r="10" spans="2:6" ht="27.75" customHeight="1" x14ac:dyDescent="0.2">
      <c r="B10" s="19" t="s">
        <v>41</v>
      </c>
      <c r="C10" s="251" t="s">
        <v>42</v>
      </c>
      <c r="D10" s="252"/>
      <c r="E10" s="43">
        <v>9.5999999999999992E-3</v>
      </c>
    </row>
    <row r="11" spans="2:6" x14ac:dyDescent="0.2">
      <c r="B11" s="16"/>
      <c r="C11" s="17"/>
      <c r="D11" s="18"/>
      <c r="E11" s="45"/>
    </row>
    <row r="12" spans="2:6" x14ac:dyDescent="0.2">
      <c r="B12" s="14" t="s">
        <v>43</v>
      </c>
      <c r="C12" s="231" t="s">
        <v>44</v>
      </c>
      <c r="D12" s="232"/>
      <c r="E12" s="43">
        <v>1.11E-2</v>
      </c>
      <c r="F12" s="35" t="s">
        <v>1421</v>
      </c>
    </row>
    <row r="13" spans="2:6" x14ac:dyDescent="0.2">
      <c r="B13" s="15" t="s">
        <v>33</v>
      </c>
      <c r="C13" s="225" t="s">
        <v>45</v>
      </c>
      <c r="D13" s="226"/>
      <c r="E13" s="46">
        <v>1.11E-2</v>
      </c>
      <c r="F13" s="51">
        <v>545075.21</v>
      </c>
    </row>
    <row r="14" spans="2:6" x14ac:dyDescent="0.2">
      <c r="B14" s="16"/>
      <c r="C14" s="17"/>
      <c r="D14" s="18" t="s">
        <v>46</v>
      </c>
      <c r="E14" s="45"/>
      <c r="F14" s="35" t="s">
        <v>1422</v>
      </c>
    </row>
    <row r="15" spans="2:6" x14ac:dyDescent="0.2">
      <c r="B15" s="20" t="s">
        <v>47</v>
      </c>
      <c r="C15" s="231" t="s">
        <v>48</v>
      </c>
      <c r="D15" s="232"/>
      <c r="E15" s="43" t="e">
        <f>SUM(E16:E19)</f>
        <v>#DIV/0!</v>
      </c>
      <c r="F15" s="51">
        <f>RESUMO!F37</f>
        <v>0</v>
      </c>
    </row>
    <row r="16" spans="2:6" x14ac:dyDescent="0.2">
      <c r="B16" s="15" t="s">
        <v>49</v>
      </c>
      <c r="C16" s="222" t="s">
        <v>50</v>
      </c>
      <c r="D16" s="222"/>
      <c r="E16" s="46">
        <v>6.4999999999999997E-3</v>
      </c>
      <c r="F16" s="35"/>
    </row>
    <row r="17" spans="2:6" ht="15" x14ac:dyDescent="0.25">
      <c r="B17" s="15" t="s">
        <v>51</v>
      </c>
      <c r="C17" s="222" t="s">
        <v>52</v>
      </c>
      <c r="D17" s="222"/>
      <c r="E17" s="47" t="e">
        <f>F18*5%</f>
        <v>#DIV/0!</v>
      </c>
      <c r="F17" s="109" t="s">
        <v>1423</v>
      </c>
    </row>
    <row r="18" spans="2:6" ht="15" x14ac:dyDescent="0.25">
      <c r="B18" s="15" t="s">
        <v>53</v>
      </c>
      <c r="C18" s="222" t="s">
        <v>54</v>
      </c>
      <c r="D18" s="222"/>
      <c r="E18" s="44">
        <v>0.03</v>
      </c>
      <c r="F18" s="110" t="e">
        <f>F13/F15</f>
        <v>#DIV/0!</v>
      </c>
    </row>
    <row r="19" spans="2:6" x14ac:dyDescent="0.2">
      <c r="B19" s="15" t="s">
        <v>55</v>
      </c>
      <c r="C19" s="222" t="s">
        <v>56</v>
      </c>
      <c r="D19" s="222"/>
      <c r="E19" s="44">
        <v>3.5999999999999997E-2</v>
      </c>
    </row>
    <row r="20" spans="2:6" x14ac:dyDescent="0.2">
      <c r="B20" s="21"/>
      <c r="C20" s="22"/>
      <c r="D20" s="23"/>
      <c r="E20" s="48"/>
    </row>
    <row r="21" spans="2:6" x14ac:dyDescent="0.2">
      <c r="B21" s="20" t="s">
        <v>57</v>
      </c>
      <c r="C21" s="223" t="s">
        <v>58</v>
      </c>
      <c r="D21" s="224"/>
      <c r="E21" s="43">
        <v>7.2999999999999995E-2</v>
      </c>
    </row>
    <row r="22" spans="2:6" x14ac:dyDescent="0.2">
      <c r="B22" s="15" t="s">
        <v>59</v>
      </c>
      <c r="C22" s="225" t="s">
        <v>60</v>
      </c>
      <c r="D22" s="226"/>
      <c r="E22" s="44">
        <v>7.2999999999999995E-2</v>
      </c>
    </row>
    <row r="23" spans="2:6" x14ac:dyDescent="0.2">
      <c r="B23" s="24"/>
      <c r="C23" s="25"/>
      <c r="D23" s="25"/>
      <c r="E23" s="49"/>
    </row>
    <row r="24" spans="2:6" ht="39" customHeight="1" thickBot="1" x14ac:dyDescent="0.25">
      <c r="B24" s="228" t="s">
        <v>205</v>
      </c>
      <c r="C24" s="229"/>
      <c r="D24" s="230"/>
      <c r="E24" s="50" t="e">
        <f>ROUNDDOWN((((1+(E7+E10))*(1+E12)*(1+E21))/(1-E15))-1,4)</f>
        <v>#DIV/0!</v>
      </c>
    </row>
    <row r="26" spans="2:6" ht="36" customHeight="1" x14ac:dyDescent="0.2">
      <c r="B26" s="227" t="s">
        <v>1431</v>
      </c>
      <c r="C26" s="227"/>
      <c r="D26" s="227"/>
      <c r="E26" s="227"/>
    </row>
  </sheetData>
  <protectedRanges>
    <protectedRange sqref="D20:D23 D9:D16 E13 E16 E22" name="Percentual_2_12"/>
  </protectedRanges>
  <mergeCells count="20">
    <mergeCell ref="C16:D16"/>
    <mergeCell ref="C17:D17"/>
    <mergeCell ref="C15:D15"/>
    <mergeCell ref="B1:B2"/>
    <mergeCell ref="C1:C2"/>
    <mergeCell ref="D1:E2"/>
    <mergeCell ref="B3:E3"/>
    <mergeCell ref="B4:E4"/>
    <mergeCell ref="C5:D5"/>
    <mergeCell ref="C7:D7"/>
    <mergeCell ref="C8:D8"/>
    <mergeCell ref="C10:D10"/>
    <mergeCell ref="C12:D12"/>
    <mergeCell ref="C13:D13"/>
    <mergeCell ref="C18:D18"/>
    <mergeCell ref="C19:D19"/>
    <mergeCell ref="C21:D21"/>
    <mergeCell ref="C22:D22"/>
    <mergeCell ref="B26:E26"/>
    <mergeCell ref="B24:D2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"/>
  <sheetViews>
    <sheetView showGridLines="0" view="pageBreakPreview" zoomScale="120" zoomScaleNormal="100" zoomScaleSheetLayoutView="120" workbookViewId="0">
      <selection activeCell="B3" sqref="B3:E3"/>
    </sheetView>
  </sheetViews>
  <sheetFormatPr defaultRowHeight="14.25" x14ac:dyDescent="0.2"/>
  <cols>
    <col min="1" max="1" width="4.625" style="35" customWidth="1"/>
    <col min="2" max="2" width="25.375" style="35" customWidth="1"/>
    <col min="3" max="3" width="13" style="35" customWidth="1"/>
    <col min="4" max="4" width="30.5" style="35" customWidth="1"/>
    <col min="5" max="5" width="15.625" style="27" customWidth="1"/>
    <col min="6" max="6" width="16.125" style="35" bestFit="1" customWidth="1"/>
    <col min="7" max="16384" width="9" style="35"/>
  </cols>
  <sheetData>
    <row r="1" spans="2:6" x14ac:dyDescent="0.2">
      <c r="B1" s="233"/>
      <c r="C1" s="235" t="s">
        <v>34</v>
      </c>
      <c r="D1" s="237" t="str">
        <f>SINTÉTICO!E2</f>
        <v>MANUTENÇÃO PREDIAL PREVENTIVA E CORRETIVA DAS EDIFICAÇÕES DA STU-JOP/CBTU</v>
      </c>
      <c r="E1" s="238"/>
    </row>
    <row r="2" spans="2:6" ht="30" customHeight="1" thickBot="1" x14ac:dyDescent="0.25">
      <c r="B2" s="234"/>
      <c r="C2" s="236"/>
      <c r="D2" s="239"/>
      <c r="E2" s="240"/>
    </row>
    <row r="3" spans="2:6" ht="16.5" thickBot="1" x14ac:dyDescent="0.3">
      <c r="B3" s="241" t="s">
        <v>215</v>
      </c>
      <c r="C3" s="242"/>
      <c r="D3" s="242"/>
      <c r="E3" s="243"/>
    </row>
    <row r="4" spans="2:6" x14ac:dyDescent="0.2">
      <c r="B4" s="244"/>
      <c r="C4" s="245"/>
      <c r="D4" s="245"/>
      <c r="E4" s="246"/>
    </row>
    <row r="5" spans="2:6" x14ac:dyDescent="0.2">
      <c r="B5" s="9" t="s">
        <v>25</v>
      </c>
      <c r="C5" s="247" t="s">
        <v>28</v>
      </c>
      <c r="D5" s="248"/>
      <c r="E5" s="10" t="s">
        <v>36</v>
      </c>
    </row>
    <row r="6" spans="2:6" x14ac:dyDescent="0.2">
      <c r="B6" s="11"/>
      <c r="C6" s="12"/>
      <c r="D6" s="12"/>
      <c r="E6" s="13"/>
    </row>
    <row r="7" spans="2:6" x14ac:dyDescent="0.2">
      <c r="B7" s="14" t="s">
        <v>37</v>
      </c>
      <c r="C7" s="249" t="s">
        <v>38</v>
      </c>
      <c r="D7" s="250"/>
      <c r="E7" s="43">
        <v>3.4500000000000003E-2</v>
      </c>
    </row>
    <row r="8" spans="2:6" x14ac:dyDescent="0.2">
      <c r="B8" s="15" t="s">
        <v>39</v>
      </c>
      <c r="C8" s="225" t="s">
        <v>40</v>
      </c>
      <c r="D8" s="226"/>
      <c r="E8" s="44">
        <v>3.4500000000000003E-2</v>
      </c>
    </row>
    <row r="9" spans="2:6" x14ac:dyDescent="0.2">
      <c r="B9" s="16"/>
      <c r="C9" s="17"/>
      <c r="D9" s="18"/>
      <c r="E9" s="45"/>
    </row>
    <row r="10" spans="2:6" ht="27.75" customHeight="1" x14ac:dyDescent="0.2">
      <c r="B10" s="19" t="s">
        <v>41</v>
      </c>
      <c r="C10" s="251" t="s">
        <v>42</v>
      </c>
      <c r="D10" s="252"/>
      <c r="E10" s="43">
        <f>0.0048+0.0085</f>
        <v>1.3299999999999999E-2</v>
      </c>
    </row>
    <row r="11" spans="2:6" x14ac:dyDescent="0.2">
      <c r="B11" s="16"/>
      <c r="C11" s="17"/>
      <c r="D11" s="18"/>
      <c r="E11" s="45"/>
    </row>
    <row r="12" spans="2:6" x14ac:dyDescent="0.2">
      <c r="B12" s="14" t="s">
        <v>43</v>
      </c>
      <c r="C12" s="231" t="s">
        <v>44</v>
      </c>
      <c r="D12" s="232"/>
      <c r="E12" s="43">
        <v>8.5000000000000006E-3</v>
      </c>
      <c r="F12" s="51"/>
    </row>
    <row r="13" spans="2:6" x14ac:dyDescent="0.2">
      <c r="B13" s="15" t="s">
        <v>33</v>
      </c>
      <c r="C13" s="225" t="s">
        <v>45</v>
      </c>
      <c r="D13" s="226"/>
      <c r="E13" s="46">
        <v>8.5000000000000006E-3</v>
      </c>
    </row>
    <row r="14" spans="2:6" x14ac:dyDescent="0.2">
      <c r="B14" s="16"/>
      <c r="C14" s="17"/>
      <c r="D14" s="18" t="s">
        <v>46</v>
      </c>
      <c r="E14" s="45"/>
      <c r="F14" s="51"/>
    </row>
    <row r="15" spans="2:6" x14ac:dyDescent="0.2">
      <c r="B15" s="20" t="s">
        <v>47</v>
      </c>
      <c r="C15" s="231" t="s">
        <v>48</v>
      </c>
      <c r="D15" s="232"/>
      <c r="E15" s="43">
        <f>SUM(E16:E19)</f>
        <v>7.2499999999999995E-2</v>
      </c>
    </row>
    <row r="16" spans="2:6" x14ac:dyDescent="0.2">
      <c r="B16" s="15" t="s">
        <v>49</v>
      </c>
      <c r="C16" s="222" t="s">
        <v>50</v>
      </c>
      <c r="D16" s="222"/>
      <c r="E16" s="46">
        <v>6.4999999999999997E-3</v>
      </c>
    </row>
    <row r="17" spans="2:6" x14ac:dyDescent="0.2">
      <c r="B17" s="15" t="s">
        <v>51</v>
      </c>
      <c r="C17" s="222" t="s">
        <v>52</v>
      </c>
      <c r="D17" s="222"/>
      <c r="E17" s="47">
        <v>0</v>
      </c>
      <c r="F17" s="26"/>
    </row>
    <row r="18" spans="2:6" x14ac:dyDescent="0.2">
      <c r="B18" s="15" t="s">
        <v>53</v>
      </c>
      <c r="C18" s="222" t="s">
        <v>54</v>
      </c>
      <c r="D18" s="222"/>
      <c r="E18" s="44">
        <v>0.03</v>
      </c>
    </row>
    <row r="19" spans="2:6" x14ac:dyDescent="0.2">
      <c r="B19" s="15" t="s">
        <v>55</v>
      </c>
      <c r="C19" s="222" t="s">
        <v>56</v>
      </c>
      <c r="D19" s="222"/>
      <c r="E19" s="44">
        <v>3.5999999999999997E-2</v>
      </c>
    </row>
    <row r="20" spans="2:6" x14ac:dyDescent="0.2">
      <c r="B20" s="21"/>
      <c r="C20" s="22"/>
      <c r="D20" s="23"/>
      <c r="E20" s="48"/>
    </row>
    <row r="21" spans="2:6" x14ac:dyDescent="0.2">
      <c r="B21" s="20" t="s">
        <v>57</v>
      </c>
      <c r="C21" s="223" t="s">
        <v>58</v>
      </c>
      <c r="D21" s="224"/>
      <c r="E21" s="43">
        <v>5.11E-2</v>
      </c>
    </row>
    <row r="22" spans="2:6" x14ac:dyDescent="0.2">
      <c r="B22" s="15" t="s">
        <v>59</v>
      </c>
      <c r="C22" s="225" t="s">
        <v>60</v>
      </c>
      <c r="D22" s="226"/>
      <c r="E22" s="44">
        <v>5.11E-2</v>
      </c>
    </row>
    <row r="23" spans="2:6" x14ac:dyDescent="0.2">
      <c r="B23" s="24"/>
      <c r="C23" s="25"/>
      <c r="D23" s="25"/>
      <c r="E23" s="49"/>
    </row>
    <row r="24" spans="2:6" ht="39" customHeight="1" thickBot="1" x14ac:dyDescent="0.25">
      <c r="B24" s="228" t="s">
        <v>205</v>
      </c>
      <c r="C24" s="229"/>
      <c r="D24" s="230"/>
      <c r="E24" s="50">
        <f>ROUND((((1+(E7+E10))*(1+E12)*(1+E21))/(1-E15))-1,4)</f>
        <v>0.19750000000000001</v>
      </c>
    </row>
  </sheetData>
  <protectedRanges>
    <protectedRange sqref="D20:D23 D9:D16 E13 E16 E22" name="Percentual_2_12"/>
  </protectedRanges>
  <mergeCells count="19">
    <mergeCell ref="C15:D15"/>
    <mergeCell ref="B1:B2"/>
    <mergeCell ref="C1:C2"/>
    <mergeCell ref="D1:E2"/>
    <mergeCell ref="B3:E3"/>
    <mergeCell ref="B4:E4"/>
    <mergeCell ref="C5:D5"/>
    <mergeCell ref="C7:D7"/>
    <mergeCell ref="C8:D8"/>
    <mergeCell ref="C10:D10"/>
    <mergeCell ref="C12:D12"/>
    <mergeCell ref="C13:D13"/>
    <mergeCell ref="B24:D24"/>
    <mergeCell ref="C16:D16"/>
    <mergeCell ref="C17:D17"/>
    <mergeCell ref="C18:D18"/>
    <mergeCell ref="C19:D19"/>
    <mergeCell ref="C21:D21"/>
    <mergeCell ref="C22:D2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7"/>
  <sheetViews>
    <sheetView showGridLines="0" showOutlineSymbols="0" showWhiteSpace="0" view="pageBreakPreview" zoomScale="90" zoomScaleNormal="110" zoomScaleSheetLayoutView="90" workbookViewId="0">
      <selection activeCell="D13" sqref="D13"/>
    </sheetView>
  </sheetViews>
  <sheetFormatPr defaultRowHeight="15" x14ac:dyDescent="0.25"/>
  <cols>
    <col min="1" max="1" width="14.875" style="1" customWidth="1"/>
    <col min="2" max="2" width="16.875" style="7" customWidth="1"/>
    <col min="3" max="3" width="68.25" style="153" customWidth="1"/>
    <col min="4" max="4" width="12.5" style="2" customWidth="1"/>
    <col min="5" max="5" width="17.625" style="1" customWidth="1"/>
    <col min="6" max="6" width="24.5" style="1" customWidth="1"/>
    <col min="7" max="7" width="17" style="1" customWidth="1"/>
    <col min="8" max="8" width="19.125" style="1" customWidth="1"/>
    <col min="9" max="9" width="17.375" style="7" customWidth="1"/>
    <col min="10" max="16384" width="9" style="1"/>
  </cols>
  <sheetData>
    <row r="1" spans="1:9" x14ac:dyDescent="0.25">
      <c r="A1" s="30"/>
      <c r="B1" s="106"/>
      <c r="C1" s="136" t="s">
        <v>0</v>
      </c>
      <c r="D1" s="255"/>
      <c r="E1" s="255"/>
      <c r="F1" s="108" t="s">
        <v>1</v>
      </c>
      <c r="G1" s="255" t="s">
        <v>222</v>
      </c>
      <c r="H1" s="255"/>
      <c r="I1" s="126"/>
    </row>
    <row r="2" spans="1:9" ht="40.5" customHeight="1" x14ac:dyDescent="0.25">
      <c r="A2" s="31"/>
      <c r="B2" s="107"/>
      <c r="C2" s="52" t="str">
        <f>SINTÉTICO!E2</f>
        <v>MANUTENÇÃO PREDIAL PREVENTIVA E CORRETIVA DAS EDIFICAÇÕES DA STU-JOP/CBTU</v>
      </c>
      <c r="D2" s="256"/>
      <c r="E2" s="256"/>
      <c r="F2" s="8" t="str">
        <f>SINTÉTICO!H2</f>
        <v>Diferenciado: 19,75 %
Serviços  25,23 %</v>
      </c>
      <c r="G2" s="256" t="str">
        <f>SINTÉTICO!I2</f>
        <v>Horista: 91,01 %
Mensalista: 51,84 %</v>
      </c>
      <c r="H2" s="256"/>
      <c r="I2" s="127"/>
    </row>
    <row r="3" spans="1:9" ht="46.5" customHeight="1" thickBot="1" x14ac:dyDescent="0.3">
      <c r="A3" s="253" t="s">
        <v>61</v>
      </c>
      <c r="B3" s="254"/>
      <c r="C3" s="254"/>
      <c r="D3" s="254"/>
      <c r="E3" s="254"/>
      <c r="F3" s="28" t="s">
        <v>66</v>
      </c>
      <c r="G3" s="29">
        <f>SUM(F5:F452)</f>
        <v>0</v>
      </c>
      <c r="H3" s="118"/>
      <c r="I3" s="128"/>
    </row>
    <row r="4" spans="1:9" ht="28.5" x14ac:dyDescent="0.25">
      <c r="A4" s="59" t="s">
        <v>65</v>
      </c>
      <c r="B4" s="60" t="s">
        <v>25</v>
      </c>
      <c r="C4" s="150" t="s">
        <v>28</v>
      </c>
      <c r="D4" s="60" t="s">
        <v>29</v>
      </c>
      <c r="E4" s="60" t="s">
        <v>30</v>
      </c>
      <c r="F4" s="60" t="s">
        <v>62</v>
      </c>
      <c r="G4" s="60" t="s">
        <v>63</v>
      </c>
      <c r="H4" s="60" t="s">
        <v>64</v>
      </c>
      <c r="I4" s="115" t="s">
        <v>1427</v>
      </c>
    </row>
    <row r="5" spans="1:9" x14ac:dyDescent="0.25">
      <c r="A5" s="154">
        <v>1</v>
      </c>
      <c r="B5" s="155" t="str">
        <f>SINTÉTICO!B6</f>
        <v xml:space="preserve"> 1.1 </v>
      </c>
      <c r="C5" s="156" t="str">
        <f>SINTÉTICO!E6</f>
        <v>ADMINISTRAÇÃO LOCAL</v>
      </c>
      <c r="D5" s="155" t="str">
        <f>SINTÉTICO!F6</f>
        <v>UN</v>
      </c>
      <c r="E5" s="157">
        <f>SINTÉTICO!G6</f>
        <v>1</v>
      </c>
      <c r="F5" s="158">
        <f>SINTÉTICO!I6</f>
        <v>0</v>
      </c>
      <c r="G5" s="159" t="e">
        <f>F5/$G$3</f>
        <v>#DIV/0!</v>
      </c>
      <c r="H5" s="159" t="e">
        <f>G5</f>
        <v>#DIV/0!</v>
      </c>
      <c r="I5" s="160" t="s">
        <v>1428</v>
      </c>
    </row>
    <row r="6" spans="1:9" ht="25.5" x14ac:dyDescent="0.25">
      <c r="A6" s="154">
        <v>2</v>
      </c>
      <c r="B6" s="155" t="str">
        <f>SINTÉTICO!B547</f>
        <v xml:space="preserve"> 3.7.4.4 </v>
      </c>
      <c r="C6" s="156" t="str">
        <f>SINTÉTICO!E547</f>
        <v>PINTURA LÁTEX ACRÍLICA STANDARD, APLICAÇÃO MANUAL EM PAREDES, DUAS DEMÃOS. AF_04/2023</v>
      </c>
      <c r="D6" s="155" t="str">
        <f>SINTÉTICO!F547</f>
        <v>m²</v>
      </c>
      <c r="E6" s="157">
        <f>SINTÉTICO!G547</f>
        <v>10000</v>
      </c>
      <c r="F6" s="158">
        <f>SINTÉTICO!I547</f>
        <v>0</v>
      </c>
      <c r="G6" s="159" t="e">
        <f t="shared" ref="G6:G69" si="0">F6/$G$3</f>
        <v>#DIV/0!</v>
      </c>
      <c r="H6" s="159" t="e">
        <f>H5+G6</f>
        <v>#DIV/0!</v>
      </c>
      <c r="I6" s="160" t="s">
        <v>1428</v>
      </c>
    </row>
    <row r="7" spans="1:9" ht="32.25" customHeight="1" x14ac:dyDescent="0.25">
      <c r="A7" s="154">
        <v>3</v>
      </c>
      <c r="B7" s="155" t="str">
        <f>SINTÉTICO!B579</f>
        <v xml:space="preserve"> 3.8.27 </v>
      </c>
      <c r="C7" s="156" t="str">
        <f>SINTÉTICO!E579</f>
        <v>TELHAMENTO COM TELHA ESTRUTURAL DE FIBROCIMENTO E= 8 MM, COM ATÉ 2 ÁGUAS, INCLUSO IÇAMENTO. AF_07/2019_PS</v>
      </c>
      <c r="D7" s="155" t="str">
        <f>SINTÉTICO!F579</f>
        <v>m²</v>
      </c>
      <c r="E7" s="157">
        <f>SINTÉTICO!G579</f>
        <v>480</v>
      </c>
      <c r="F7" s="158">
        <f>SINTÉTICO!I579</f>
        <v>0</v>
      </c>
      <c r="G7" s="159" t="e">
        <f t="shared" si="0"/>
        <v>#DIV/0!</v>
      </c>
      <c r="H7" s="159" t="e">
        <f t="shared" ref="H7:H70" si="1">H6+G7</f>
        <v>#DIV/0!</v>
      </c>
      <c r="I7" s="160" t="s">
        <v>1428</v>
      </c>
    </row>
    <row r="8" spans="1:9" ht="45" customHeight="1" x14ac:dyDescent="0.25">
      <c r="A8" s="154">
        <v>4</v>
      </c>
      <c r="B8" s="155" t="str">
        <f>SINTÉTICO!B500</f>
        <v xml:space="preserve"> 3.6.2 </v>
      </c>
      <c r="C8" s="156" t="str">
        <f>SINTÉTICO!E500</f>
        <v>ALVENARIA DE VEDAÇÃO DE BLOCOS CERÂMICOS FURADOS NA HORIZONTAL DE 9X19X19CM (ESPESSURA 9CM) DE PAREDES COM ÁREA LÍQUIDA MAIOR OU IGUAL A 6M² SEM VÃOS E ARGAMASSA DE ASSENTAMENTO COM PREPARO EM BETONEIRA. AF_06/2014</v>
      </c>
      <c r="D8" s="155" t="str">
        <f>SINTÉTICO!F500</f>
        <v>m²</v>
      </c>
      <c r="E8" s="157">
        <f>SINTÉTICO!G500</f>
        <v>920</v>
      </c>
      <c r="F8" s="158">
        <f>SINTÉTICO!I500</f>
        <v>0</v>
      </c>
      <c r="G8" s="159" t="e">
        <f t="shared" si="0"/>
        <v>#DIV/0!</v>
      </c>
      <c r="H8" s="159" t="e">
        <f t="shared" si="1"/>
        <v>#DIV/0!</v>
      </c>
      <c r="I8" s="160" t="s">
        <v>1428</v>
      </c>
    </row>
    <row r="9" spans="1:9" ht="25.5" x14ac:dyDescent="0.25">
      <c r="A9" s="154">
        <v>5</v>
      </c>
      <c r="B9" s="155" t="str">
        <f>SINTÉTICO!B478</f>
        <v xml:space="preserve"> 3.4.2 </v>
      </c>
      <c r="C9" s="156" t="str">
        <f>SINTÉTICO!E478</f>
        <v>CONCRETO FCK = 25MPA, TRAÇO 1:2,3:2,7 (EM MASSA SECA DE CIMENTO/ AREIA MÉDIA/ BRITA 1) - PREPARO MECÂNICO COM BETONEIRA 400 L. AF_05/2021</v>
      </c>
      <c r="D9" s="155" t="str">
        <f>SINTÉTICO!F478</f>
        <v>m³</v>
      </c>
      <c r="E9" s="157">
        <f>SINTÉTICO!G478</f>
        <v>80</v>
      </c>
      <c r="F9" s="158">
        <f>SINTÉTICO!I478</f>
        <v>0</v>
      </c>
      <c r="G9" s="159" t="e">
        <f t="shared" si="0"/>
        <v>#DIV/0!</v>
      </c>
      <c r="H9" s="159" t="e">
        <f t="shared" si="1"/>
        <v>#DIV/0!</v>
      </c>
      <c r="I9" s="160" t="s">
        <v>1428</v>
      </c>
    </row>
    <row r="10" spans="1:9" ht="54" customHeight="1" x14ac:dyDescent="0.25">
      <c r="A10" s="154">
        <v>6</v>
      </c>
      <c r="B10" s="155" t="str">
        <f>SINTÉTICO!B490</f>
        <v xml:space="preserve"> 3.4.14 </v>
      </c>
      <c r="C10" s="156" t="str">
        <f>SINTÉTICO!E490</f>
        <v>ESTRUTURA METÁLICA GALPÕES EM PÓRTICOS - COLUNAS/VIGAS EM ALMA CHEIA, TERÇAS UDC 127, 2 ÁGUAS, S/ LANTERNIN, PD 6,0M, ENTRE PÓRTICOS 6,00M, VÃO 15,0 A 20,0M, PINTURA 1D  EPOXI ÓX. FERRO + 2 D ESMALTE EPOXI BRANCO, EXCETO FORN. TELHAS - EXECUTADA</v>
      </c>
      <c r="D10" s="155" t="str">
        <f>SINTÉTICO!F490</f>
        <v>kg</v>
      </c>
      <c r="E10" s="157">
        <f>SINTÉTICO!G490</f>
        <v>2400</v>
      </c>
      <c r="F10" s="158">
        <f>SINTÉTICO!I490</f>
        <v>0</v>
      </c>
      <c r="G10" s="159" t="e">
        <f t="shared" si="0"/>
        <v>#DIV/0!</v>
      </c>
      <c r="H10" s="159" t="e">
        <f t="shared" si="1"/>
        <v>#DIV/0!</v>
      </c>
      <c r="I10" s="160" t="s">
        <v>1428</v>
      </c>
    </row>
    <row r="11" spans="1:9" ht="25.5" x14ac:dyDescent="0.25">
      <c r="A11" s="154">
        <v>7</v>
      </c>
      <c r="B11" s="155" t="str">
        <f>SINTÉTICO!B548</f>
        <v xml:space="preserve"> 3.7.4.5 </v>
      </c>
      <c r="C11" s="156" t="str">
        <f>SINTÉTICO!E548</f>
        <v>PINTURA LÁTEX ACRÍLICA STANDARD, APLICAÇÃO MANUAL EM TETO, DUAS DEMÃOS. AF_04/2023</v>
      </c>
      <c r="D11" s="155" t="str">
        <f>SINTÉTICO!F548</f>
        <v>m²</v>
      </c>
      <c r="E11" s="157">
        <f>SINTÉTICO!G548</f>
        <v>3000</v>
      </c>
      <c r="F11" s="158">
        <f>SINTÉTICO!I548</f>
        <v>0</v>
      </c>
      <c r="G11" s="159" t="e">
        <f t="shared" si="0"/>
        <v>#DIV/0!</v>
      </c>
      <c r="H11" s="159" t="e">
        <f t="shared" si="1"/>
        <v>#DIV/0!</v>
      </c>
      <c r="I11" s="160" t="s">
        <v>1428</v>
      </c>
    </row>
    <row r="12" spans="1:9" ht="38.25" x14ac:dyDescent="0.25">
      <c r="A12" s="154">
        <v>8</v>
      </c>
      <c r="B12" s="155" t="str">
        <f>SINTÉTICO!B538</f>
        <v xml:space="preserve"> 3.7.2.7 </v>
      </c>
      <c r="C12" s="156" t="str">
        <f>SINTÉTICO!E538</f>
        <v>REVESTIMENTO CERÂMICO PARA PAREDE, 10 X 10 CM, TECNOGRES, LINHA BRILHANTE, REF. BR10060 OU SIMILAR, APLICADO COM ARGAMASSA INDUSTRIALIZADA AC-III, REJUNTADO, EXCLUSIVE REGULARIZAÇÃO DE BASE OU EMBOÇO - REV 04</v>
      </c>
      <c r="D12" s="155" t="str">
        <f>SINTÉTICO!F538</f>
        <v>m²</v>
      </c>
      <c r="E12" s="157">
        <f>SINTÉTICO!G538</f>
        <v>349.13600000000002</v>
      </c>
      <c r="F12" s="158">
        <f>SINTÉTICO!I538</f>
        <v>0</v>
      </c>
      <c r="G12" s="159" t="e">
        <f t="shared" si="0"/>
        <v>#DIV/0!</v>
      </c>
      <c r="H12" s="159" t="e">
        <f t="shared" si="1"/>
        <v>#DIV/0!</v>
      </c>
      <c r="I12" s="160" t="s">
        <v>1428</v>
      </c>
    </row>
    <row r="13" spans="1:9" ht="42.75" customHeight="1" x14ac:dyDescent="0.25">
      <c r="A13" s="154">
        <v>9</v>
      </c>
      <c r="B13" s="155" t="str">
        <f>SINTÉTICO!B508</f>
        <v xml:space="preserve"> 3.6.10 </v>
      </c>
      <c r="C13" s="156" t="str">
        <f>SINTÉTICO!E508</f>
        <v>ALVENARIA DE VEDAÇÃO COM ELEMENTO VAZADO DE CONCRETO (COBOGÓ) DE 7X50X50CM E ARGAMASSA DE ASSENTAMENTO COM PREPARO EM BETONEIRA. AF_05/2020</v>
      </c>
      <c r="D13" s="155" t="str">
        <f>SINTÉTICO!F508</f>
        <v>m²</v>
      </c>
      <c r="E13" s="157">
        <f>SINTÉTICO!G508</f>
        <v>132</v>
      </c>
      <c r="F13" s="158">
        <f>SINTÉTICO!I508</f>
        <v>0</v>
      </c>
      <c r="G13" s="159" t="e">
        <f t="shared" si="0"/>
        <v>#DIV/0!</v>
      </c>
      <c r="H13" s="159" t="e">
        <f t="shared" si="1"/>
        <v>#DIV/0!</v>
      </c>
      <c r="I13" s="160" t="s">
        <v>1428</v>
      </c>
    </row>
    <row r="14" spans="1:9" ht="44.25" customHeight="1" x14ac:dyDescent="0.25">
      <c r="A14" s="154">
        <v>10</v>
      </c>
      <c r="B14" s="155" t="str">
        <f>SINTÉTICO!B533</f>
        <v xml:space="preserve"> 3.7.2.2 </v>
      </c>
      <c r="C14" s="156" t="str">
        <f>SINTÉTICO!E533</f>
        <v>MASSA ÚNICA, EM ARGAMASSA TRAÇO 1:2:8, PREPARO MANUAL, APLICADA MANUALMENTE EM PAREDES INTERNAS DE AMBIENTES COM ÁREA ENTRE 5M² E 10M², E = 10MM, COM TALISCAS. AF_03/2024</v>
      </c>
      <c r="D14" s="155" t="str">
        <f>SINTÉTICO!F533</f>
        <v>m²</v>
      </c>
      <c r="E14" s="157">
        <f>SINTÉTICO!G533</f>
        <v>1052</v>
      </c>
      <c r="F14" s="158">
        <f>SINTÉTICO!I533</f>
        <v>0</v>
      </c>
      <c r="G14" s="159" t="e">
        <f t="shared" si="0"/>
        <v>#DIV/0!</v>
      </c>
      <c r="H14" s="159" t="e">
        <f t="shared" si="1"/>
        <v>#DIV/0!</v>
      </c>
      <c r="I14" s="160" t="s">
        <v>1428</v>
      </c>
    </row>
    <row r="15" spans="1:9" ht="33" customHeight="1" x14ac:dyDescent="0.25">
      <c r="A15" s="154">
        <v>11</v>
      </c>
      <c r="B15" s="155" t="str">
        <f>SINTÉTICO!B551</f>
        <v xml:space="preserve"> 3.7.4.8 </v>
      </c>
      <c r="C15" s="156" t="str">
        <f>SINTÉTICO!E551</f>
        <v>EMASSAMENTO COM MASSA LÁTEX, APLICAÇÃO EM PAREDE, DUAS DEMÃOS, LIXAMENTO MANUAL. AF_04/2023</v>
      </c>
      <c r="D15" s="155" t="str">
        <f>SINTÉTICO!F551</f>
        <v>m²</v>
      </c>
      <c r="E15" s="157">
        <f>SINTÉTICO!G551</f>
        <v>1800</v>
      </c>
      <c r="F15" s="158">
        <f>SINTÉTICO!I551</f>
        <v>0</v>
      </c>
      <c r="G15" s="159" t="e">
        <f t="shared" si="0"/>
        <v>#DIV/0!</v>
      </c>
      <c r="H15" s="159" t="e">
        <f t="shared" si="1"/>
        <v>#DIV/0!</v>
      </c>
      <c r="I15" s="160" t="s">
        <v>1428</v>
      </c>
    </row>
    <row r="16" spans="1:9" ht="25.5" x14ac:dyDescent="0.25">
      <c r="A16" s="154">
        <v>12</v>
      </c>
      <c r="B16" s="155" t="str">
        <f>SINTÉTICO!B15</f>
        <v xml:space="preserve"> 1.10 </v>
      </c>
      <c r="C16" s="156" t="str">
        <f>SINTÉTICO!E15</f>
        <v>LOCAÇÃO DE CAIXA COLETORA DE ENTULHO CAPACIDADE 5 M³, PRAZO MÁXIMO DE 7 DIAS, INCLUSIVE DESCARTE. REV 01_03/2025</v>
      </c>
      <c r="D16" s="155" t="str">
        <f>SINTÉTICO!F15</f>
        <v>un</v>
      </c>
      <c r="E16" s="157">
        <f>SINTÉTICO!G15</f>
        <v>72</v>
      </c>
      <c r="F16" s="158">
        <f>SINTÉTICO!I15</f>
        <v>0</v>
      </c>
      <c r="G16" s="159" t="e">
        <f t="shared" si="0"/>
        <v>#DIV/0!</v>
      </c>
      <c r="H16" s="159" t="e">
        <f t="shared" si="1"/>
        <v>#DIV/0!</v>
      </c>
      <c r="I16" s="160" t="s">
        <v>1428</v>
      </c>
    </row>
    <row r="17" spans="1:9" ht="46.5" customHeight="1" x14ac:dyDescent="0.25">
      <c r="A17" s="154">
        <v>13</v>
      </c>
      <c r="B17" s="155" t="str">
        <f>SINTÉTICO!B519</f>
        <v xml:space="preserve"> 3.7.1.5 </v>
      </c>
      <c r="C17" s="156" t="str">
        <f>SINTÉTICO!E519</f>
        <v>PISO EM GRANILITE, MARMORITE OU GRANITINA EM AMBIENTES INTERNOS, COM ESPESSURA DE 8 MM, INCLUSO MISTURA EM BETONEIRA, COLOCAÇÃO DAS JUNTAS, APLICAÇÃO DO PISO, 4 POLIMENTOS COM POLITRIZ, ESTUCAMENTO, SELADOR E CERA. AF_06/2022</v>
      </c>
      <c r="D17" s="155" t="str">
        <f>SINTÉTICO!F519</f>
        <v>m²</v>
      </c>
      <c r="E17" s="157">
        <f>SINTÉTICO!G519</f>
        <v>240</v>
      </c>
      <c r="F17" s="158">
        <f>SINTÉTICO!I519</f>
        <v>0</v>
      </c>
      <c r="G17" s="159" t="e">
        <f t="shared" si="0"/>
        <v>#DIV/0!</v>
      </c>
      <c r="H17" s="159" t="e">
        <f t="shared" si="1"/>
        <v>#DIV/0!</v>
      </c>
      <c r="I17" s="160" t="s">
        <v>1428</v>
      </c>
    </row>
    <row r="18" spans="1:9" ht="46.5" customHeight="1" x14ac:dyDescent="0.25">
      <c r="A18" s="154">
        <v>14</v>
      </c>
      <c r="B18" s="155" t="str">
        <f>SINTÉTICO!B518</f>
        <v xml:space="preserve"> 3.7.1.4 </v>
      </c>
      <c r="C18" s="156" t="str">
        <f>SINTÉTICO!E518</f>
        <v>REVESTIMENTO CERÂMICO PARA PISO COM PLACAS TIPO PORCELANATO DE DIMENSÕES 60X60 CM APLICADA EM AMBIENTES DE ÁREA MENOR QUE 5 M². AF_02/2023_PE</v>
      </c>
      <c r="D18" s="155" t="str">
        <f>SINTÉTICO!F518</f>
        <v>m²</v>
      </c>
      <c r="E18" s="157">
        <f>SINTÉTICO!G518</f>
        <v>140</v>
      </c>
      <c r="F18" s="158">
        <f>SINTÉTICO!I518</f>
        <v>0</v>
      </c>
      <c r="G18" s="159" t="e">
        <f t="shared" si="0"/>
        <v>#DIV/0!</v>
      </c>
      <c r="H18" s="159" t="e">
        <f t="shared" si="1"/>
        <v>#DIV/0!</v>
      </c>
      <c r="I18" s="160" t="s">
        <v>1428</v>
      </c>
    </row>
    <row r="19" spans="1:9" ht="46.5" customHeight="1" x14ac:dyDescent="0.25">
      <c r="A19" s="154">
        <v>15</v>
      </c>
      <c r="B19" s="155" t="str">
        <f>SINTÉTICO!B482</f>
        <v xml:space="preserve"> 3.4.6 </v>
      </c>
      <c r="C19" s="156" t="str">
        <f>SINTÉTICO!E482</f>
        <v>MONTAGEM E DESMONTAGEM DE FÔRMA DE PILARES RETANGULARES E ESTRUTURAS SIMILARES, PÉ-DIREITO SIMPLES, EM CHAPA DE MADEIRA COMPENSADA RESINADA, 6 UTILIZAÇÕES. AF_09/2020</v>
      </c>
      <c r="D19" s="155" t="str">
        <f>SINTÉTICO!F482</f>
        <v>m²</v>
      </c>
      <c r="E19" s="157">
        <f>SINTÉTICO!G482</f>
        <v>320</v>
      </c>
      <c r="F19" s="158">
        <f>SINTÉTICO!I482</f>
        <v>0</v>
      </c>
      <c r="G19" s="159" t="e">
        <f t="shared" si="0"/>
        <v>#DIV/0!</v>
      </c>
      <c r="H19" s="159" t="e">
        <f t="shared" si="1"/>
        <v>#DIV/0!</v>
      </c>
      <c r="I19" s="160" t="s">
        <v>1428</v>
      </c>
    </row>
    <row r="20" spans="1:9" ht="46.5" customHeight="1" x14ac:dyDescent="0.25">
      <c r="A20" s="154">
        <v>16</v>
      </c>
      <c r="B20" s="155" t="str">
        <f>SINTÉTICO!B484</f>
        <v xml:space="preserve"> 3.4.8 </v>
      </c>
      <c r="C20" s="156" t="str">
        <f>SINTÉTICO!E484</f>
        <v>ARMAÇÃO DE PILAR OU VIGA DE UMA ESTRUTURA CONVENCIONAL DE CONCRETO ARMADO EM UMA EDIFICAÇÃO TÉRREA OU SOBRADO UTILIZANDO AÇO CA-50 DE 10,0 MM - MONTAGEM. AF_12/2015</v>
      </c>
      <c r="D20" s="155" t="str">
        <f>SINTÉTICO!F484</f>
        <v>KG</v>
      </c>
      <c r="E20" s="157">
        <f>SINTÉTICO!G484</f>
        <v>1520</v>
      </c>
      <c r="F20" s="158">
        <f>SINTÉTICO!I484</f>
        <v>0</v>
      </c>
      <c r="G20" s="159" t="e">
        <f t="shared" si="0"/>
        <v>#DIV/0!</v>
      </c>
      <c r="H20" s="159" t="e">
        <f t="shared" si="1"/>
        <v>#DIV/0!</v>
      </c>
      <c r="I20" s="160" t="s">
        <v>1428</v>
      </c>
    </row>
    <row r="21" spans="1:9" ht="46.5" customHeight="1" x14ac:dyDescent="0.25">
      <c r="A21" s="154">
        <v>17</v>
      </c>
      <c r="B21" s="155" t="str">
        <f>SINTÉTICO!B520</f>
        <v xml:space="preserve"> 3.7.1.6 </v>
      </c>
      <c r="C21" s="156" t="str">
        <f>SINTÉTICO!E520</f>
        <v>CONTRAPISO EM ARGAMASSA TRAÇO 1:4 (CIMENTO E AREIA), PREPARO MECÂNICO COM BETONEIRA 400 L, APLICADO EM ÁREAS SECAS SOBRE LAJE, ADERIDO, ACABAMENTO NÃO REFORÇADO, ESPESSURA 3CM. AF_07/2021</v>
      </c>
      <c r="D21" s="155" t="str">
        <f>SINTÉTICO!F520</f>
        <v>m²</v>
      </c>
      <c r="E21" s="157">
        <f>SINTÉTICO!G520</f>
        <v>480</v>
      </c>
      <c r="F21" s="158">
        <f>SINTÉTICO!I520</f>
        <v>0</v>
      </c>
      <c r="G21" s="159" t="e">
        <f t="shared" si="0"/>
        <v>#DIV/0!</v>
      </c>
      <c r="H21" s="159" t="e">
        <f t="shared" si="1"/>
        <v>#DIV/0!</v>
      </c>
      <c r="I21" s="160" t="s">
        <v>1428</v>
      </c>
    </row>
    <row r="22" spans="1:9" ht="25.5" x14ac:dyDescent="0.25">
      <c r="A22" s="154">
        <v>18</v>
      </c>
      <c r="B22" s="155" t="str">
        <f>SINTÉTICO!B558</f>
        <v xml:space="preserve"> 3.8.6 </v>
      </c>
      <c r="C22" s="156" t="str">
        <f>SINTÉTICO!E558</f>
        <v>TELHAMENTO COM TELHA DE AÇO/ALUMÍNIO E = 0,5 MM, COM ATÉ 2 ÁGUAS, INCLUSO IÇAMENTO. AF_07/2019</v>
      </c>
      <c r="D22" s="155" t="str">
        <f>SINTÉTICO!F558</f>
        <v>m²</v>
      </c>
      <c r="E22" s="157">
        <f>SINTÉTICO!G558</f>
        <v>240</v>
      </c>
      <c r="F22" s="158">
        <f>SINTÉTICO!I558</f>
        <v>0</v>
      </c>
      <c r="G22" s="159" t="e">
        <f t="shared" si="0"/>
        <v>#DIV/0!</v>
      </c>
      <c r="H22" s="159" t="e">
        <f t="shared" si="1"/>
        <v>#DIV/0!</v>
      </c>
      <c r="I22" s="160" t="s">
        <v>1428</v>
      </c>
    </row>
    <row r="23" spans="1:9" ht="25.5" x14ac:dyDescent="0.25">
      <c r="A23" s="154">
        <v>19</v>
      </c>
      <c r="B23" s="155" t="str">
        <f>SINTÉTICO!B481</f>
        <v xml:space="preserve"> 3.4.5 </v>
      </c>
      <c r="C23" s="156" t="str">
        <f>SINTÉTICO!E481</f>
        <v>LANÇAMENTO COM USO DE BALDES, ADENSAMENTO E ACABAMENTO DE CONCRETO EM ESTRUTURAS. AF_12/2015</v>
      </c>
      <c r="D23" s="155" t="str">
        <f>SINTÉTICO!F481</f>
        <v>m³</v>
      </c>
      <c r="E23" s="157">
        <f>SINTÉTICO!G481</f>
        <v>92</v>
      </c>
      <c r="F23" s="158">
        <f>SINTÉTICO!I481</f>
        <v>0</v>
      </c>
      <c r="G23" s="159" t="e">
        <f t="shared" si="0"/>
        <v>#DIV/0!</v>
      </c>
      <c r="H23" s="159" t="e">
        <f t="shared" si="1"/>
        <v>#DIV/0!</v>
      </c>
      <c r="I23" s="160" t="s">
        <v>1428</v>
      </c>
    </row>
    <row r="24" spans="1:9" ht="25.5" x14ac:dyDescent="0.25">
      <c r="A24" s="154">
        <v>20</v>
      </c>
      <c r="B24" s="155" t="str">
        <f>SINTÉTICO!B555</f>
        <v xml:space="preserve"> 3.8.3 </v>
      </c>
      <c r="C24" s="156" t="str">
        <f>SINTÉTICO!E555</f>
        <v>IMPERMEABILIZAÇÃO DE SUPERFÍCIE COM MANTA ASFÁLTICA, UMA CAMADA, INCLUSIVE APLICAÇÃO DE PRIMER ASFÁLTICO, E=4MM. AF_09/2023</v>
      </c>
      <c r="D24" s="155" t="str">
        <f>SINTÉTICO!F555</f>
        <v>m²</v>
      </c>
      <c r="E24" s="157">
        <f>SINTÉTICO!G555</f>
        <v>140</v>
      </c>
      <c r="F24" s="158">
        <f>SINTÉTICO!I555</f>
        <v>0</v>
      </c>
      <c r="G24" s="159" t="e">
        <f t="shared" si="0"/>
        <v>#DIV/0!</v>
      </c>
      <c r="H24" s="159" t="e">
        <f t="shared" si="1"/>
        <v>#DIV/0!</v>
      </c>
      <c r="I24" s="160" t="s">
        <v>1428</v>
      </c>
    </row>
    <row r="25" spans="1:9" ht="38.25" x14ac:dyDescent="0.25">
      <c r="A25" s="154">
        <v>21</v>
      </c>
      <c r="B25" s="155" t="str">
        <f>SINTÉTICO!B485</f>
        <v xml:space="preserve"> 3.4.9 </v>
      </c>
      <c r="C25" s="156" t="str">
        <f>SINTÉTICO!E485</f>
        <v>ARMAÇÃO DE PILAR OU VIGA DE UMA ESTRUTURA CONVENCIONAL DE CONCRETO ARMADO EM UMA EDIFICAÇÃO TÉRREA OU SOBRADO UTILIZANDO AÇO CA-50 DE 8,0 MM - MONTAGEM. AF_12/2015</v>
      </c>
      <c r="D25" s="155" t="str">
        <f>SINTÉTICO!F485</f>
        <v>KG</v>
      </c>
      <c r="E25" s="157">
        <f>SINTÉTICO!G485</f>
        <v>1120</v>
      </c>
      <c r="F25" s="158">
        <f>SINTÉTICO!I485</f>
        <v>0</v>
      </c>
      <c r="G25" s="159" t="e">
        <f t="shared" si="0"/>
        <v>#DIV/0!</v>
      </c>
      <c r="H25" s="159" t="e">
        <f t="shared" si="1"/>
        <v>#DIV/0!</v>
      </c>
      <c r="I25" s="160" t="s">
        <v>1428</v>
      </c>
    </row>
    <row r="26" spans="1:9" ht="31.5" customHeight="1" x14ac:dyDescent="0.25">
      <c r="A26" s="154">
        <v>22</v>
      </c>
      <c r="B26" s="155" t="str">
        <f>SINTÉTICO!B13</f>
        <v xml:space="preserve"> 1.8 </v>
      </c>
      <c r="C26" s="156" t="str">
        <f>SINTÉTICO!E13</f>
        <v>MONTAGEM E DESMONTAGEM DE ANDAIME TUBULAR TIPO "TORRE" (EXCLUSIVE ANDAIME E LIMPEZA). AF_03/2024</v>
      </c>
      <c r="D26" s="155" t="str">
        <f>SINTÉTICO!F13</f>
        <v>M</v>
      </c>
      <c r="E26" s="157">
        <f>SINTÉTICO!G13</f>
        <v>768</v>
      </c>
      <c r="F26" s="158">
        <f>SINTÉTICO!I13</f>
        <v>0</v>
      </c>
      <c r="G26" s="159" t="e">
        <f t="shared" si="0"/>
        <v>#DIV/0!</v>
      </c>
      <c r="H26" s="159" t="e">
        <f t="shared" si="1"/>
        <v>#DIV/0!</v>
      </c>
      <c r="I26" s="160" t="s">
        <v>1428</v>
      </c>
    </row>
    <row r="27" spans="1:9" ht="38.25" x14ac:dyDescent="0.25">
      <c r="A27" s="154">
        <v>23</v>
      </c>
      <c r="B27" s="155" t="str">
        <f>SINTÉTICO!B509</f>
        <v xml:space="preserve"> 3.6.11 </v>
      </c>
      <c r="C27" s="156" t="str">
        <f>SINTÉTICO!E509</f>
        <v>GUARDA-CORPO H = 1,10M E CORRIMÃO EM TUBO FERRO GALVANIZADO, BARRAS SUPERIORES ALT=0,92M E 0,70M E BARRA INFERIOR, DIAM= 1.1/2", BARRAS VERTICAIS D=3/4" ACADA 0,11M, CURVAS DE AÇO CARBONO. REV 02</v>
      </c>
      <c r="D27" s="155" t="str">
        <f>SINTÉTICO!F509</f>
        <v>m</v>
      </c>
      <c r="E27" s="157">
        <f>SINTÉTICO!G509</f>
        <v>80</v>
      </c>
      <c r="F27" s="158">
        <f>SINTÉTICO!I509</f>
        <v>0</v>
      </c>
      <c r="G27" s="159" t="e">
        <f t="shared" si="0"/>
        <v>#DIV/0!</v>
      </c>
      <c r="H27" s="159" t="e">
        <f t="shared" si="1"/>
        <v>#DIV/0!</v>
      </c>
      <c r="I27" s="160" t="s">
        <v>1428</v>
      </c>
    </row>
    <row r="28" spans="1:9" x14ac:dyDescent="0.25">
      <c r="A28" s="154">
        <v>24</v>
      </c>
      <c r="B28" s="155" t="str">
        <f>SINTÉTICO!B686</f>
        <v xml:space="preserve"> 3.12.1 </v>
      </c>
      <c r="C28" s="156" t="str">
        <f>SINTÉTICO!E686</f>
        <v>FORNECIMENTO E COLOCAÇÃO DE CONCERTINAS EM ESPIRAL D=450MM</v>
      </c>
      <c r="D28" s="155" t="str">
        <f>SINTÉTICO!F686</f>
        <v>M</v>
      </c>
      <c r="E28" s="157">
        <f>SINTÉTICO!G686</f>
        <v>480</v>
      </c>
      <c r="F28" s="158">
        <f>SINTÉTICO!I686</f>
        <v>0</v>
      </c>
      <c r="G28" s="159" t="e">
        <f t="shared" si="0"/>
        <v>#DIV/0!</v>
      </c>
      <c r="H28" s="159" t="e">
        <f t="shared" si="1"/>
        <v>#DIV/0!</v>
      </c>
      <c r="I28" s="160" t="s">
        <v>1428</v>
      </c>
    </row>
    <row r="29" spans="1:9" ht="42" customHeight="1" x14ac:dyDescent="0.25">
      <c r="A29" s="154">
        <v>25</v>
      </c>
      <c r="B29" s="155" t="str">
        <f>SINTÉTICO!B483</f>
        <v xml:space="preserve"> 3.4.7 </v>
      </c>
      <c r="C29" s="156" t="str">
        <f>SINTÉTICO!E483</f>
        <v>ARMAÇÃO DE PILAR OU VIGA DE UMA ESTRUTURA CONVENCIONAL DE CONCRETO ARMADO EM UMA EDIFICAÇÃO TÉRREA OU SOBRADO UTILIZANDO AÇO CA-60 DE 5,0 MM - MONTAGEM. AF_12/2015</v>
      </c>
      <c r="D29" s="155" t="str">
        <f>SINTÉTICO!F483</f>
        <v>KG</v>
      </c>
      <c r="E29" s="157">
        <f>SINTÉTICO!G483</f>
        <v>800</v>
      </c>
      <c r="F29" s="158">
        <f>SINTÉTICO!I483</f>
        <v>0</v>
      </c>
      <c r="G29" s="159" t="e">
        <f t="shared" si="0"/>
        <v>#DIV/0!</v>
      </c>
      <c r="H29" s="159" t="e">
        <f t="shared" si="1"/>
        <v>#DIV/0!</v>
      </c>
      <c r="I29" s="160" t="s">
        <v>1428</v>
      </c>
    </row>
    <row r="30" spans="1:9" ht="25.5" x14ac:dyDescent="0.25">
      <c r="A30" s="154">
        <v>26</v>
      </c>
      <c r="B30" s="155" t="str">
        <f>SINTÉTICO!B26</f>
        <v xml:space="preserve"> 1.21 </v>
      </c>
      <c r="C30" s="156" t="str">
        <f>SINTÉTICO!E26</f>
        <v>MOBILIZAÇÃO E DESMOBILIZAÇÃO DE EQUIPE, MATERIAL E EQUIPAMENTOS ATÉ 25 KM</v>
      </c>
      <c r="D30" s="155" t="str">
        <f>SINTÉTICO!F26</f>
        <v>UN</v>
      </c>
      <c r="E30" s="157">
        <f>SINTÉTICO!G26</f>
        <v>180</v>
      </c>
      <c r="F30" s="158">
        <f>SINTÉTICO!I26</f>
        <v>0</v>
      </c>
      <c r="G30" s="159" t="e">
        <f t="shared" si="0"/>
        <v>#DIV/0!</v>
      </c>
      <c r="H30" s="159" t="e">
        <f t="shared" si="1"/>
        <v>#DIV/0!</v>
      </c>
      <c r="I30" s="160" t="s">
        <v>1428</v>
      </c>
    </row>
    <row r="31" spans="1:9" ht="25.5" x14ac:dyDescent="0.25">
      <c r="A31" s="154">
        <v>27</v>
      </c>
      <c r="B31" s="155" t="str">
        <f>SINTÉTICO!B10</f>
        <v xml:space="preserve"> 1.5 </v>
      </c>
      <c r="C31" s="156" t="str">
        <f>SINTÉTICO!E10</f>
        <v>LOCAÇÃO DE CONTAINER - ALMOXARIFADO SEM BANHEIRO - 6,00 X 2,40M - REV 02_02/2022</v>
      </c>
      <c r="D31" s="155" t="str">
        <f>SINTÉTICO!F10</f>
        <v>mês</v>
      </c>
      <c r="E31" s="157">
        <f>SINTÉTICO!G10</f>
        <v>16</v>
      </c>
      <c r="F31" s="158">
        <f>SINTÉTICO!I10</f>
        <v>0</v>
      </c>
      <c r="G31" s="159" t="e">
        <f t="shared" si="0"/>
        <v>#DIV/0!</v>
      </c>
      <c r="H31" s="159" t="e">
        <f t="shared" si="1"/>
        <v>#DIV/0!</v>
      </c>
      <c r="I31" s="160" t="s">
        <v>1428</v>
      </c>
    </row>
    <row r="32" spans="1:9" x14ac:dyDescent="0.25">
      <c r="A32" s="154">
        <v>28</v>
      </c>
      <c r="B32" s="155" t="str">
        <f>SINTÉTICO!B540</f>
        <v xml:space="preserve"> 3.7.3.1 </v>
      </c>
      <c r="C32" s="156" t="str">
        <f>SINTÉTICO!E540</f>
        <v>FORRO EM PLACAS DE GESSO, PARA AMBIENTES COMERCIAIS. AF_08/2023_PS</v>
      </c>
      <c r="D32" s="155" t="str">
        <f>SINTÉTICO!F540</f>
        <v>m²</v>
      </c>
      <c r="E32" s="157">
        <f>SINTÉTICO!G540</f>
        <v>300</v>
      </c>
      <c r="F32" s="158">
        <f>SINTÉTICO!I540</f>
        <v>0</v>
      </c>
      <c r="G32" s="159" t="e">
        <f t="shared" si="0"/>
        <v>#DIV/0!</v>
      </c>
      <c r="H32" s="159" t="e">
        <f t="shared" si="1"/>
        <v>#DIV/0!</v>
      </c>
      <c r="I32" s="160" t="s">
        <v>1428</v>
      </c>
    </row>
    <row r="33" spans="1:9" ht="25.5" customHeight="1" x14ac:dyDescent="0.25">
      <c r="A33" s="154">
        <v>29</v>
      </c>
      <c r="B33" s="155" t="str">
        <f>SINTÉTICO!B550</f>
        <v xml:space="preserve"> 3.7.4.7 </v>
      </c>
      <c r="C33" s="156" t="str">
        <f>SINTÉTICO!E550</f>
        <v>EMASSAMENTO COM MASSA LÁTEX, APLICAÇÃO EM TETO, UMA DEMÃO, LIXAMENTO MANUAL. AF_04/2023</v>
      </c>
      <c r="D33" s="155" t="str">
        <f>SINTÉTICO!F550</f>
        <v>m²</v>
      </c>
      <c r="E33" s="157">
        <f>SINTÉTICO!G550</f>
        <v>700</v>
      </c>
      <c r="F33" s="158">
        <f>SINTÉTICO!I550</f>
        <v>0</v>
      </c>
      <c r="G33" s="159" t="e">
        <f t="shared" si="0"/>
        <v>#DIV/0!</v>
      </c>
      <c r="H33" s="159" t="e">
        <f t="shared" si="1"/>
        <v>#DIV/0!</v>
      </c>
      <c r="I33" s="160" t="s">
        <v>1428</v>
      </c>
    </row>
    <row r="34" spans="1:9" ht="25.5" customHeight="1" x14ac:dyDescent="0.25">
      <c r="A34" s="154">
        <v>30</v>
      </c>
      <c r="B34" s="155" t="str">
        <f>SINTÉTICO!B556</f>
        <v xml:space="preserve"> 3.8.4 </v>
      </c>
      <c r="C34" s="156" t="str">
        <f>SINTÉTICO!E556</f>
        <v>RETIRADA E RECOLOCAÇÃO DE TELHA CERÂMICA CAPA-CANAL, COM MAIS DE DUAS ÁGUAS, INCLUSO IÇAMENTO. AF_07/2019</v>
      </c>
      <c r="D34" s="155" t="str">
        <f>SINTÉTICO!F556</f>
        <v>m²</v>
      </c>
      <c r="E34" s="157">
        <f>SINTÉTICO!G556</f>
        <v>600</v>
      </c>
      <c r="F34" s="158">
        <f>SINTÉTICO!I556</f>
        <v>0</v>
      </c>
      <c r="G34" s="159" t="e">
        <f t="shared" si="0"/>
        <v>#DIV/0!</v>
      </c>
      <c r="H34" s="159" t="e">
        <f t="shared" si="1"/>
        <v>#DIV/0!</v>
      </c>
      <c r="I34" s="160" t="s">
        <v>1428</v>
      </c>
    </row>
    <row r="35" spans="1:9" ht="25.5" x14ac:dyDescent="0.25">
      <c r="A35" s="154">
        <v>31</v>
      </c>
      <c r="B35" s="155" t="str">
        <f>SINTÉTICO!B582</f>
        <v xml:space="preserve"> 3.9.2 </v>
      </c>
      <c r="C35" s="156" t="str">
        <f>SINTÉTICO!E582</f>
        <v>INSTALAÇÃO DE VIDRO LISO INCOLOR, E = 4 MM, EM ESQUADRIA DE ALUMÍNIO OU PVC, FIXADO COM BAGUETE. AF_01/2021_PS</v>
      </c>
      <c r="D35" s="155" t="str">
        <f>SINTÉTICO!F582</f>
        <v>m²</v>
      </c>
      <c r="E35" s="157">
        <f>SINTÉTICO!G582</f>
        <v>36</v>
      </c>
      <c r="F35" s="158">
        <f>SINTÉTICO!I582</f>
        <v>0</v>
      </c>
      <c r="G35" s="159" t="e">
        <f t="shared" si="0"/>
        <v>#DIV/0!</v>
      </c>
      <c r="H35" s="159" t="e">
        <f t="shared" si="1"/>
        <v>#DIV/0!</v>
      </c>
      <c r="I35" s="160" t="s">
        <v>1428</v>
      </c>
    </row>
    <row r="36" spans="1:9" x14ac:dyDescent="0.25">
      <c r="A36" s="154">
        <v>32</v>
      </c>
      <c r="B36" s="155" t="str">
        <f>SINTÉTICO!B573</f>
        <v xml:space="preserve"> 3.8.21 </v>
      </c>
      <c r="C36" s="156" t="str">
        <f>SINTÉTICO!E573</f>
        <v>TOLDO COM ESTRUTURA METÁLICA</v>
      </c>
      <c r="D36" s="155" t="str">
        <f>SINTÉTICO!F573</f>
        <v>m²</v>
      </c>
      <c r="E36" s="157">
        <f>SINTÉTICO!G573</f>
        <v>45</v>
      </c>
      <c r="F36" s="158">
        <f>SINTÉTICO!I573</f>
        <v>0</v>
      </c>
      <c r="G36" s="159" t="e">
        <f t="shared" si="0"/>
        <v>#DIV/0!</v>
      </c>
      <c r="H36" s="159" t="e">
        <f t="shared" si="1"/>
        <v>#DIV/0!</v>
      </c>
      <c r="I36" s="160" t="s">
        <v>1428</v>
      </c>
    </row>
    <row r="37" spans="1:9" x14ac:dyDescent="0.25">
      <c r="A37" s="154">
        <v>33</v>
      </c>
      <c r="B37" s="155" t="str">
        <f>SINTÉTICO!B517</f>
        <v xml:space="preserve"> 3.7.1.3 </v>
      </c>
      <c r="C37" s="156" t="str">
        <f>SINTÉTICO!E517</f>
        <v>REMOÇÃO E REASSENTAMENTO DE PARALELEPÍPEDO SOBRE COLCHÃO DE AREIA</v>
      </c>
      <c r="D37" s="155" t="str">
        <f>SINTÉTICO!F517</f>
        <v>m²</v>
      </c>
      <c r="E37" s="157">
        <f>SINTÉTICO!G517</f>
        <v>180</v>
      </c>
      <c r="F37" s="158">
        <f>SINTÉTICO!I517</f>
        <v>0</v>
      </c>
      <c r="G37" s="159" t="e">
        <f t="shared" si="0"/>
        <v>#DIV/0!</v>
      </c>
      <c r="H37" s="159" t="e">
        <f t="shared" si="1"/>
        <v>#DIV/0!</v>
      </c>
      <c r="I37" s="160" t="s">
        <v>1428</v>
      </c>
    </row>
    <row r="38" spans="1:9" ht="30.75" customHeight="1" x14ac:dyDescent="0.25">
      <c r="A38" s="154">
        <v>34</v>
      </c>
      <c r="B38" s="155" t="str">
        <f>SINTÉTICO!B521</f>
        <v xml:space="preserve"> 3.7.1.7 </v>
      </c>
      <c r="C38" s="156" t="str">
        <f>SINTÉTICO!E521</f>
        <v>PASSEIO EM LAJOTA DE CONCRETO 50 CM X 50 CM, APLICADO SOBRE TERRENO, INCLUSIVE SUA REGULARIZAÇÃO.</v>
      </c>
      <c r="D38" s="155" t="str">
        <f>SINTÉTICO!F521</f>
        <v>m²</v>
      </c>
      <c r="E38" s="157">
        <f>SINTÉTICO!G521</f>
        <v>120</v>
      </c>
      <c r="F38" s="158">
        <f>SINTÉTICO!I521</f>
        <v>0</v>
      </c>
      <c r="G38" s="159" t="e">
        <f t="shared" si="0"/>
        <v>#DIV/0!</v>
      </c>
      <c r="H38" s="159" t="e">
        <f t="shared" si="1"/>
        <v>#DIV/0!</v>
      </c>
      <c r="I38" s="160" t="s">
        <v>1428</v>
      </c>
    </row>
    <row r="39" spans="1:9" x14ac:dyDescent="0.25">
      <c r="A39" s="154">
        <v>35</v>
      </c>
      <c r="B39" s="155" t="str">
        <f>SINTÉTICO!B554</f>
        <v xml:space="preserve"> 3.8.2 </v>
      </c>
      <c r="C39" s="156" t="str">
        <f>SINTÉTICO!E554</f>
        <v>CALHA EM CHAPA DE ALUMINIO, DESENVOLVIMENTO 80 CM</v>
      </c>
      <c r="D39" s="155" t="str">
        <f>SINTÉTICO!F554</f>
        <v>m</v>
      </c>
      <c r="E39" s="157">
        <f>SINTÉTICO!G554</f>
        <v>80</v>
      </c>
      <c r="F39" s="158">
        <f>SINTÉTICO!I554</f>
        <v>0</v>
      </c>
      <c r="G39" s="159" t="e">
        <f t="shared" si="0"/>
        <v>#DIV/0!</v>
      </c>
      <c r="H39" s="159" t="e">
        <f t="shared" si="1"/>
        <v>#DIV/0!</v>
      </c>
      <c r="I39" s="160" t="s">
        <v>1428</v>
      </c>
    </row>
    <row r="40" spans="1:9" ht="25.5" x14ac:dyDescent="0.25">
      <c r="A40" s="154">
        <v>36</v>
      </c>
      <c r="B40" s="155" t="str">
        <f>SINTÉTICO!B571</f>
        <v xml:space="preserve"> 3.8.19 </v>
      </c>
      <c r="C40" s="156" t="str">
        <f>SINTÉTICO!E571</f>
        <v>CALHA EM CHAPA DE AÇO GALVANIZADO NÚMERO 24, DESENVOLVIMENTO DE 100 CM, INCLUSO TRANSPORTE VERTICAL. AF_07/2019</v>
      </c>
      <c r="D40" s="155" t="str">
        <f>SINTÉTICO!F571</f>
        <v>M</v>
      </c>
      <c r="E40" s="157">
        <f>SINTÉTICO!G571</f>
        <v>72</v>
      </c>
      <c r="F40" s="158">
        <f>SINTÉTICO!I571</f>
        <v>0</v>
      </c>
      <c r="G40" s="159" t="e">
        <f t="shared" si="0"/>
        <v>#DIV/0!</v>
      </c>
      <c r="H40" s="159" t="e">
        <f t="shared" si="1"/>
        <v>#DIV/0!</v>
      </c>
      <c r="I40" s="160" t="s">
        <v>1428</v>
      </c>
    </row>
    <row r="41" spans="1:9" ht="30" customHeight="1" x14ac:dyDescent="0.25">
      <c r="A41" s="154">
        <v>37</v>
      </c>
      <c r="B41" s="155" t="str">
        <f>SINTÉTICO!B447</f>
        <v xml:space="preserve"> 3.2.25 </v>
      </c>
      <c r="C41" s="156" t="str">
        <f>SINTÉTICO!E447</f>
        <v>DEMOLIÇÃO DE ALVENARIA DE BLOCO FURADO, DE FORMA MANUAL, SEM REAPROVEITAMENTO. AF_09/2023</v>
      </c>
      <c r="D41" s="155" t="str">
        <f>SINTÉTICO!F447</f>
        <v>m³</v>
      </c>
      <c r="E41" s="157">
        <f>SINTÉTICO!G447</f>
        <v>200</v>
      </c>
      <c r="F41" s="158">
        <f>SINTÉTICO!I447</f>
        <v>0</v>
      </c>
      <c r="G41" s="159" t="e">
        <f t="shared" si="0"/>
        <v>#DIV/0!</v>
      </c>
      <c r="H41" s="159" t="e">
        <f t="shared" si="1"/>
        <v>#DIV/0!</v>
      </c>
      <c r="I41" s="160" t="s">
        <v>1428</v>
      </c>
    </row>
    <row r="42" spans="1:9" ht="25.5" x14ac:dyDescent="0.25">
      <c r="A42" s="154">
        <v>38</v>
      </c>
      <c r="B42" s="155" t="str">
        <f>SINTÉTICO!B524</f>
        <v xml:space="preserve"> 3.7.1.10 </v>
      </c>
      <c r="C42" s="156" t="str">
        <f>SINTÉTICO!E524</f>
        <v>EXECUÇÃO DE PAVIMENTO EM PISO INTERTRAVADO, COM BLOCO RETANGULAR COR NATURAL DE 20 X 10 CM, ESPESSURA 8 CM. AF_10/2022</v>
      </c>
      <c r="D42" s="155" t="str">
        <f>SINTÉTICO!F524</f>
        <v>m²</v>
      </c>
      <c r="E42" s="157">
        <f>SINTÉTICO!G524</f>
        <v>120</v>
      </c>
      <c r="F42" s="158">
        <f>SINTÉTICO!I524</f>
        <v>0</v>
      </c>
      <c r="G42" s="159" t="e">
        <f t="shared" si="0"/>
        <v>#DIV/0!</v>
      </c>
      <c r="H42" s="159" t="e">
        <f t="shared" si="1"/>
        <v>#DIV/0!</v>
      </c>
      <c r="I42" s="160" t="s">
        <v>1428</v>
      </c>
    </row>
    <row r="43" spans="1:9" x14ac:dyDescent="0.25">
      <c r="A43" s="154">
        <v>39</v>
      </c>
      <c r="B43" s="155" t="str">
        <f>SINTÉTICO!B687</f>
        <v xml:space="preserve"> 3.12.2 </v>
      </c>
      <c r="C43" s="156" t="str">
        <f>SINTÉTICO!E687</f>
        <v>PEDREIRO COM ENCARGOS COMPLEMENTARES</v>
      </c>
      <c r="D43" s="155" t="str">
        <f>SINTÉTICO!F687</f>
        <v>H</v>
      </c>
      <c r="E43" s="157">
        <f>SINTÉTICO!G687</f>
        <v>400</v>
      </c>
      <c r="F43" s="158">
        <f>SINTÉTICO!I687</f>
        <v>0</v>
      </c>
      <c r="G43" s="159" t="e">
        <f t="shared" si="0"/>
        <v>#DIV/0!</v>
      </c>
      <c r="H43" s="159" t="e">
        <f t="shared" si="1"/>
        <v>#DIV/0!</v>
      </c>
      <c r="I43" s="160" t="s">
        <v>1428</v>
      </c>
    </row>
    <row r="44" spans="1:9" ht="29.25" customHeight="1" x14ac:dyDescent="0.25">
      <c r="A44" s="154">
        <v>40</v>
      </c>
      <c r="B44" s="155" t="str">
        <f>SINTÉTICO!B654</f>
        <v xml:space="preserve"> 3.11.24 </v>
      </c>
      <c r="C44" s="156" t="str">
        <f>SINTÉTICO!E654</f>
        <v>CABO DE COBRE FLEXÍVEL ISOLADO, 2,5 MM², ANTI-CHAMA 450/750 V, PARA CIRCUITOS TERMINAIS - FORNECIMENTO E INSTALAÇÃO. AF_03/2023</v>
      </c>
      <c r="D44" s="155" t="str">
        <f>SINTÉTICO!F654</f>
        <v>M</v>
      </c>
      <c r="E44" s="157">
        <f>SINTÉTICO!G654</f>
        <v>2000</v>
      </c>
      <c r="F44" s="158">
        <f>SINTÉTICO!I654</f>
        <v>0</v>
      </c>
      <c r="G44" s="159" t="e">
        <f t="shared" si="0"/>
        <v>#DIV/0!</v>
      </c>
      <c r="H44" s="159" t="e">
        <f t="shared" si="1"/>
        <v>#DIV/0!</v>
      </c>
      <c r="I44" s="160" t="s">
        <v>1428</v>
      </c>
    </row>
    <row r="45" spans="1:9" ht="51" x14ac:dyDescent="0.25">
      <c r="A45" s="154">
        <v>41</v>
      </c>
      <c r="B45" s="155" t="str">
        <f>SINTÉTICO!B505</f>
        <v xml:space="preserve"> 3.6.7 </v>
      </c>
      <c r="C45" s="156" t="str">
        <f>SINTÉTICO!E505</f>
        <v>ALVENARIA DE VEDAÇÃO DE BLOCOS CERÂMICOS FURADOS NA HORIZONTAL DE 9X19X19CM (ESPESSURA 9CM) DE PAREDES COM ÁREA LÍQUIDA MAIOR OU IGUAL A 6M² COM VÃOS E ARGAMASSA DE ASSENTAMENTO COM PREPARO EM BETONEIRA. AF_06/2014</v>
      </c>
      <c r="D45" s="155" t="str">
        <f>SINTÉTICO!F505</f>
        <v>m²</v>
      </c>
      <c r="E45" s="157">
        <f>SINTÉTICO!G505</f>
        <v>120</v>
      </c>
      <c r="F45" s="158">
        <f>SINTÉTICO!I505</f>
        <v>0</v>
      </c>
      <c r="G45" s="159" t="e">
        <f t="shared" si="0"/>
        <v>#DIV/0!</v>
      </c>
      <c r="H45" s="159" t="e">
        <f t="shared" si="1"/>
        <v>#DIV/0!</v>
      </c>
      <c r="I45" s="160" t="s">
        <v>1428</v>
      </c>
    </row>
    <row r="46" spans="1:9" x14ac:dyDescent="0.25">
      <c r="A46" s="154">
        <v>42</v>
      </c>
      <c r="B46" s="155" t="str">
        <f>SINTÉTICO!B473</f>
        <v xml:space="preserve"> 3.3.1 </v>
      </c>
      <c r="C46" s="156" t="str">
        <f>SINTÉTICO!E473</f>
        <v>ESCAVAÇÃO MANUAL DE VALA. AF_09/2024</v>
      </c>
      <c r="D46" s="155" t="str">
        <f>SINTÉTICO!F473</f>
        <v>m³</v>
      </c>
      <c r="E46" s="157">
        <f>SINTÉTICO!G473</f>
        <v>120</v>
      </c>
      <c r="F46" s="158">
        <f>SINTÉTICO!I473</f>
        <v>0</v>
      </c>
      <c r="G46" s="159" t="e">
        <f t="shared" si="0"/>
        <v>#DIV/0!</v>
      </c>
      <c r="H46" s="159" t="e">
        <f t="shared" si="1"/>
        <v>#DIV/0!</v>
      </c>
      <c r="I46" s="160" t="s">
        <v>1428</v>
      </c>
    </row>
    <row r="47" spans="1:9" ht="38.25" x14ac:dyDescent="0.25">
      <c r="A47" s="154">
        <v>43</v>
      </c>
      <c r="B47" s="155" t="str">
        <f>SINTÉTICO!B535</f>
        <v xml:space="preserve"> 3.7.2.4 </v>
      </c>
      <c r="C47" s="156" t="str">
        <f>SINTÉTICO!E535</f>
        <v>REVESTIMENTO CERÂMICO PARA PAREDES INTERNAS COM PLACAS TIPO ESMALTADA DE DIMENSÕES 33X45 CM APLICADAS NA ALTURA INTEIRA DAS PAREDES. AF_02/2023_PE</v>
      </c>
      <c r="D47" s="155" t="str">
        <f>SINTÉTICO!F535</f>
        <v>m²</v>
      </c>
      <c r="E47" s="157">
        <f>SINTÉTICO!G535</f>
        <v>120</v>
      </c>
      <c r="F47" s="158">
        <f>SINTÉTICO!I535</f>
        <v>0</v>
      </c>
      <c r="G47" s="159" t="e">
        <f t="shared" si="0"/>
        <v>#DIV/0!</v>
      </c>
      <c r="H47" s="159" t="e">
        <f t="shared" si="1"/>
        <v>#DIV/0!</v>
      </c>
      <c r="I47" s="160" t="s">
        <v>1428</v>
      </c>
    </row>
    <row r="48" spans="1:9" x14ac:dyDescent="0.25">
      <c r="A48" s="154">
        <v>44</v>
      </c>
      <c r="B48" s="155" t="str">
        <f>SINTÉTICO!B631</f>
        <v xml:space="preserve"> 3.11.1 </v>
      </c>
      <c r="C48" s="156" t="str">
        <f>SINTÉTICO!E631</f>
        <v>LUMINÁRIA TUBULAR COM LÂMPADA LED DE 2 X 18/20 W / BIVOLT</v>
      </c>
      <c r="D48" s="155" t="str">
        <f>SINTÉTICO!F631</f>
        <v>un</v>
      </c>
      <c r="E48" s="157">
        <f>SINTÉTICO!G631</f>
        <v>80</v>
      </c>
      <c r="F48" s="158">
        <f>SINTÉTICO!I631</f>
        <v>0</v>
      </c>
      <c r="G48" s="159" t="e">
        <f t="shared" si="0"/>
        <v>#DIV/0!</v>
      </c>
      <c r="H48" s="159" t="e">
        <f t="shared" si="1"/>
        <v>#DIV/0!</v>
      </c>
      <c r="I48" s="160" t="s">
        <v>1428</v>
      </c>
    </row>
    <row r="49" spans="1:9" ht="25.5" customHeight="1" x14ac:dyDescent="0.25">
      <c r="A49" s="154">
        <v>45</v>
      </c>
      <c r="B49" s="155" t="str">
        <f>SINTÉTICO!B532</f>
        <v xml:space="preserve"> 3.7.2.1 </v>
      </c>
      <c r="C49" s="156" t="str">
        <f>SINTÉTICO!E532</f>
        <v>CHAPISCO APLICADO EM ALVENARIAS E ESTRUTURAS DE CONCRETO INTERNAS, COM COLHER DE PEDREIRO. ARGAMASSA TRAÇO 1:3 COM PREPARO EM BETONEIRA 400L. AF_10/2022</v>
      </c>
      <c r="D49" s="155" t="str">
        <f>SINTÉTICO!F532</f>
        <v>m²</v>
      </c>
      <c r="E49" s="157">
        <f>SINTÉTICO!G532</f>
        <v>2104</v>
      </c>
      <c r="F49" s="158">
        <f>SINTÉTICO!I532</f>
        <v>0</v>
      </c>
      <c r="G49" s="159" t="e">
        <f t="shared" si="0"/>
        <v>#DIV/0!</v>
      </c>
      <c r="H49" s="159" t="e">
        <f t="shared" si="1"/>
        <v>#DIV/0!</v>
      </c>
      <c r="I49" s="160" t="s">
        <v>1428</v>
      </c>
    </row>
    <row r="50" spans="1:9" ht="25.5" x14ac:dyDescent="0.25">
      <c r="A50" s="154">
        <v>46</v>
      </c>
      <c r="B50" s="155" t="str">
        <f>SINTÉTICO!B525</f>
        <v xml:space="preserve"> 3.7.1.11 </v>
      </c>
      <c r="C50" s="156" t="str">
        <f>SINTÉTICO!E525</f>
        <v>REVESTIMENTO CERÂMICO PARA PISO COM PLACAS TIPO ESMALTADA DE DIMENSÕES 45X45 CM APLICADA EM AMBIENTES DE ÁREA ENTRE 5 M2 E 10 M2. AF_02/2023_PE</v>
      </c>
      <c r="D50" s="155" t="str">
        <f>SINTÉTICO!F525</f>
        <v>m²</v>
      </c>
      <c r="E50" s="157">
        <f>SINTÉTICO!G525</f>
        <v>120</v>
      </c>
      <c r="F50" s="158">
        <f>SINTÉTICO!I525</f>
        <v>0</v>
      </c>
      <c r="G50" s="159" t="e">
        <f t="shared" si="0"/>
        <v>#DIV/0!</v>
      </c>
      <c r="H50" s="159" t="e">
        <f t="shared" si="1"/>
        <v>#DIV/0!</v>
      </c>
      <c r="I50" s="160" t="s">
        <v>1428</v>
      </c>
    </row>
    <row r="51" spans="1:9" x14ac:dyDescent="0.25">
      <c r="A51" s="154">
        <v>47</v>
      </c>
      <c r="B51" s="155" t="str">
        <f>SINTÉTICO!B688</f>
        <v xml:space="preserve"> 3.12.3 </v>
      </c>
      <c r="C51" s="156" t="str">
        <f>SINTÉTICO!E688</f>
        <v>SERVENTE COM ENCARGOS COMPLEMENTARES</v>
      </c>
      <c r="D51" s="155" t="str">
        <f>SINTÉTICO!F688</f>
        <v>H</v>
      </c>
      <c r="E51" s="157">
        <f>SINTÉTICO!G688</f>
        <v>400</v>
      </c>
      <c r="F51" s="158">
        <f>SINTÉTICO!I688</f>
        <v>0</v>
      </c>
      <c r="G51" s="159" t="e">
        <f t="shared" si="0"/>
        <v>#DIV/0!</v>
      </c>
      <c r="H51" s="159" t="e">
        <f t="shared" si="1"/>
        <v>#DIV/0!</v>
      </c>
      <c r="I51" s="160" t="s">
        <v>1428</v>
      </c>
    </row>
    <row r="52" spans="1:9" ht="38.25" x14ac:dyDescent="0.25">
      <c r="A52" s="154">
        <v>48</v>
      </c>
      <c r="B52" s="155" t="str">
        <f>SINTÉTICO!B562</f>
        <v xml:space="preserve"> 3.8.10 </v>
      </c>
      <c r="C52" s="156" t="str">
        <f>SINTÉTICO!E562</f>
        <v>TELHAMENTO COM TELHA ONDULADA DE FIBROCIMENTO E = 6 MM, COM RECOBRIMENTO LATERAL DE 1/4 DE ONDA PARA TELHADO COM INCLINAÇÃO MAIOR QUE 10°, COM ATÉ 2 ÁGUAS, INCLUSO IÇAMENTO. AF_07/2019</v>
      </c>
      <c r="D52" s="155" t="str">
        <f>SINTÉTICO!F562</f>
        <v>m²</v>
      </c>
      <c r="E52" s="157">
        <f>SINTÉTICO!G562</f>
        <v>120</v>
      </c>
      <c r="F52" s="158">
        <f>SINTÉTICO!I562</f>
        <v>0</v>
      </c>
      <c r="G52" s="159" t="e">
        <f t="shared" si="0"/>
        <v>#DIV/0!</v>
      </c>
      <c r="H52" s="159" t="e">
        <f t="shared" si="1"/>
        <v>#DIV/0!</v>
      </c>
      <c r="I52" s="160" t="s">
        <v>1428</v>
      </c>
    </row>
    <row r="53" spans="1:9" ht="27.75" customHeight="1" x14ac:dyDescent="0.25">
      <c r="A53" s="154">
        <v>49</v>
      </c>
      <c r="B53" s="155" t="str">
        <f>SINTÉTICO!B541</f>
        <v xml:space="preserve"> 3.7.3.2 </v>
      </c>
      <c r="C53" s="156" t="str">
        <f>SINTÉTICO!E541</f>
        <v>FORRO EM RÉGUAS DE PVC, FRISADO, PARA AMBIENTES COMERCIAIS, INCLUSIVE ESTRUTURA BIDIRECIONAL DE FIXAÇÃO. AF_08/2023_PS</v>
      </c>
      <c r="D53" s="155" t="str">
        <f>SINTÉTICO!F541</f>
        <v>m²</v>
      </c>
      <c r="E53" s="157">
        <f>SINTÉTICO!G541</f>
        <v>120</v>
      </c>
      <c r="F53" s="158">
        <f>SINTÉTICO!I541</f>
        <v>0</v>
      </c>
      <c r="G53" s="159" t="e">
        <f t="shared" si="0"/>
        <v>#DIV/0!</v>
      </c>
      <c r="H53" s="159" t="e">
        <f t="shared" si="1"/>
        <v>#DIV/0!</v>
      </c>
      <c r="I53" s="160" t="s">
        <v>1428</v>
      </c>
    </row>
    <row r="54" spans="1:9" ht="38.25" customHeight="1" x14ac:dyDescent="0.25">
      <c r="A54" s="154">
        <v>50</v>
      </c>
      <c r="B54" s="155" t="str">
        <f>SINTÉTICO!B534</f>
        <v xml:space="preserve"> 3.7.2.3 </v>
      </c>
      <c r="C54" s="156" t="str">
        <f>SINTÉTICO!E534</f>
        <v>EMBOÇO, EM ARGAMASSA TRAÇO 1:2:8, PREPARO MECÂNICO, APLICADO MANUALMENTE EM PAREDES INTERNAS DE AMBIENTES COM ÁREA MAIOR QUE 10M², E = 17,5MM, COM TALISCAS. AF_03/2024</v>
      </c>
      <c r="D54" s="155" t="str">
        <f>SINTÉTICO!F534</f>
        <v>m²</v>
      </c>
      <c r="E54" s="157">
        <f>SINTÉTICO!G534</f>
        <v>240</v>
      </c>
      <c r="F54" s="158">
        <f>SINTÉTICO!I534</f>
        <v>0</v>
      </c>
      <c r="G54" s="159" t="e">
        <f t="shared" si="0"/>
        <v>#DIV/0!</v>
      </c>
      <c r="H54" s="159" t="e">
        <f t="shared" si="1"/>
        <v>#DIV/0!</v>
      </c>
      <c r="I54" s="160" t="s">
        <v>1428</v>
      </c>
    </row>
    <row r="55" spans="1:9" x14ac:dyDescent="0.25">
      <c r="A55" s="154">
        <v>51</v>
      </c>
      <c r="B55" s="155" t="str">
        <f>SINTÉTICO!B14</f>
        <v xml:space="preserve"> 1.9 </v>
      </c>
      <c r="C55" s="156" t="str">
        <f>SINTÉTICO!E14</f>
        <v>COLETA E CARGA MANUAIS DE ENTULHO</v>
      </c>
      <c r="D55" s="155" t="str">
        <f>SINTÉTICO!F14</f>
        <v>m³</v>
      </c>
      <c r="E55" s="157">
        <f>SINTÉTICO!G14</f>
        <v>360</v>
      </c>
      <c r="F55" s="158">
        <f>SINTÉTICO!I14</f>
        <v>0</v>
      </c>
      <c r="G55" s="159" t="e">
        <f t="shared" si="0"/>
        <v>#DIV/0!</v>
      </c>
      <c r="H55" s="159" t="e">
        <f t="shared" si="1"/>
        <v>#DIV/0!</v>
      </c>
      <c r="I55" s="160" t="s">
        <v>1428</v>
      </c>
    </row>
    <row r="56" spans="1:9" ht="25.5" x14ac:dyDescent="0.25">
      <c r="A56" s="154">
        <v>52</v>
      </c>
      <c r="B56" s="155" t="str">
        <f>SINTÉTICO!B653</f>
        <v xml:space="preserve"> 3.11.23 </v>
      </c>
      <c r="C56" s="156" t="str">
        <f>SINTÉTICO!E653</f>
        <v>CABO DE COBRE FLEXÍVEL ISOLADO, 1,5 MM², ANTI-CHAMA 450/750 V, PARA CIRCUITOS TERMINAIS - FORNECIMENTO E INSTALAÇÃO. AF_03/2023</v>
      </c>
      <c r="D56" s="155" t="str">
        <f>SINTÉTICO!F653</f>
        <v>M</v>
      </c>
      <c r="E56" s="157">
        <f>SINTÉTICO!G653</f>
        <v>2000</v>
      </c>
      <c r="F56" s="158">
        <f>SINTÉTICO!I653</f>
        <v>0</v>
      </c>
      <c r="G56" s="159" t="e">
        <f t="shared" si="0"/>
        <v>#DIV/0!</v>
      </c>
      <c r="H56" s="159" t="e">
        <f t="shared" si="1"/>
        <v>#DIV/0!</v>
      </c>
      <c r="I56" s="160" t="s">
        <v>1428</v>
      </c>
    </row>
    <row r="57" spans="1:9" x14ac:dyDescent="0.25">
      <c r="A57" s="154">
        <v>53</v>
      </c>
      <c r="B57" s="155" t="str">
        <f>SINTÉTICO!B479</f>
        <v xml:space="preserve"> 3.4.3 </v>
      </c>
      <c r="C57" s="156" t="str">
        <f>SINTÉTICO!E479</f>
        <v>CONCRETO CICLOPICO FCK=10MPA 30% PEDRA DE MAO INCLUSIVE LANCAMENTO</v>
      </c>
      <c r="D57" s="155" t="str">
        <f>SINTÉTICO!F479</f>
        <v>m³</v>
      </c>
      <c r="E57" s="157">
        <f>SINTÉTICO!G479</f>
        <v>12</v>
      </c>
      <c r="F57" s="158">
        <f>SINTÉTICO!I479</f>
        <v>0</v>
      </c>
      <c r="G57" s="159" t="e">
        <f t="shared" si="0"/>
        <v>#DIV/0!</v>
      </c>
      <c r="H57" s="159" t="e">
        <f t="shared" si="1"/>
        <v>#DIV/0!</v>
      </c>
      <c r="I57" s="160" t="s">
        <v>1428</v>
      </c>
    </row>
    <row r="58" spans="1:9" ht="25.5" x14ac:dyDescent="0.25">
      <c r="A58" s="154">
        <v>54</v>
      </c>
      <c r="B58" s="155" t="str">
        <f>SINTÉTICO!B606</f>
        <v xml:space="preserve"> 3.9.26 </v>
      </c>
      <c r="C58" s="156" t="str">
        <f>SINTÉTICO!E606</f>
        <v>GRADIL DE FERRO 1/2"X1/2"ESPAÇAMENTO 10CM-MONTANTES DE TUBO DE AÇO GALV. Ø 2"ESPAÇAMENTO 3M INCLUSIVE ASSENTAMENTO - REV 03_12/2021</v>
      </c>
      <c r="D58" s="155" t="str">
        <f>SINTÉTICO!F606</f>
        <v>m²</v>
      </c>
      <c r="E58" s="157">
        <f>SINTÉTICO!G606</f>
        <v>12</v>
      </c>
      <c r="F58" s="158">
        <f>SINTÉTICO!I606</f>
        <v>0</v>
      </c>
      <c r="G58" s="159" t="e">
        <f t="shared" si="0"/>
        <v>#DIV/0!</v>
      </c>
      <c r="H58" s="159" t="e">
        <f t="shared" si="1"/>
        <v>#DIV/0!</v>
      </c>
      <c r="I58" s="160" t="s">
        <v>1428</v>
      </c>
    </row>
    <row r="59" spans="1:9" x14ac:dyDescent="0.25">
      <c r="A59" s="154">
        <v>55</v>
      </c>
      <c r="B59" s="155" t="str">
        <f>SINTÉTICO!B512</f>
        <v xml:space="preserve"> 3.6.14 </v>
      </c>
      <c r="C59" s="156" t="str">
        <f>SINTÉTICO!E512</f>
        <v>BANCADA EM GRANITO SÃO GABRIEL, E=2CM</v>
      </c>
      <c r="D59" s="155" t="str">
        <f>SINTÉTICO!F512</f>
        <v>m²</v>
      </c>
      <c r="E59" s="157">
        <f>SINTÉTICO!G512</f>
        <v>8</v>
      </c>
      <c r="F59" s="158">
        <f>SINTÉTICO!I512</f>
        <v>0</v>
      </c>
      <c r="G59" s="159" t="e">
        <f t="shared" si="0"/>
        <v>#DIV/0!</v>
      </c>
      <c r="H59" s="159" t="e">
        <f t="shared" si="1"/>
        <v>#DIV/0!</v>
      </c>
      <c r="I59" s="160" t="s">
        <v>1428</v>
      </c>
    </row>
    <row r="60" spans="1:9" ht="33.75" customHeight="1" x14ac:dyDescent="0.25">
      <c r="A60" s="154">
        <v>56</v>
      </c>
      <c r="B60" s="155" t="str">
        <f>SINTÉTICO!B570</f>
        <v xml:space="preserve"> 3.8.18 </v>
      </c>
      <c r="C60" s="156" t="str">
        <f>SINTÉTICO!E570</f>
        <v>CALHA EM CHAPA DE AÇO GALVANIZADO NÚMERO 24, DESENVOLVIMENTO DE 50 CM, INCLUSO TRANSPORTE VERTICAL. AF_07/2019</v>
      </c>
      <c r="D60" s="155" t="str">
        <f>SINTÉTICO!F570</f>
        <v>M</v>
      </c>
      <c r="E60" s="157">
        <f>SINTÉTICO!G570</f>
        <v>80</v>
      </c>
      <c r="F60" s="158">
        <f>SINTÉTICO!I570</f>
        <v>0</v>
      </c>
      <c r="G60" s="159" t="e">
        <f t="shared" si="0"/>
        <v>#DIV/0!</v>
      </c>
      <c r="H60" s="159" t="e">
        <f t="shared" si="1"/>
        <v>#DIV/0!</v>
      </c>
      <c r="I60" s="160" t="s">
        <v>1428</v>
      </c>
    </row>
    <row r="61" spans="1:9" ht="25.5" x14ac:dyDescent="0.25">
      <c r="A61" s="154">
        <v>57</v>
      </c>
      <c r="B61" s="155" t="str">
        <f>SINTÉTICO!B546</f>
        <v xml:space="preserve"> 3.7.4.3 </v>
      </c>
      <c r="C61" s="156" t="str">
        <f>SINTÉTICO!E546</f>
        <v>PINTURA DE ACABAMENTO COM LIXAMENTO, APLICAÇÃO DE 01 DEMÃO DE TINTA À BASE DEZARCÃO E 02 DEMÃOS DE TINTA ESMALTE</v>
      </c>
      <c r="D61" s="155" t="str">
        <f>SINTÉTICO!F546</f>
        <v>m²</v>
      </c>
      <c r="E61" s="157">
        <f>SINTÉTICO!G546</f>
        <v>200</v>
      </c>
      <c r="F61" s="158">
        <f>SINTÉTICO!I546</f>
        <v>0</v>
      </c>
      <c r="G61" s="159" t="e">
        <f t="shared" si="0"/>
        <v>#DIV/0!</v>
      </c>
      <c r="H61" s="159" t="e">
        <f t="shared" si="1"/>
        <v>#DIV/0!</v>
      </c>
      <c r="I61" s="160" t="s">
        <v>1428</v>
      </c>
    </row>
    <row r="62" spans="1:9" ht="25.5" x14ac:dyDescent="0.25">
      <c r="A62" s="154">
        <v>58</v>
      </c>
      <c r="B62" s="155" t="str">
        <f>SINTÉTICO!B544</f>
        <v xml:space="preserve"> 3.7.4.1 </v>
      </c>
      <c r="C62" s="156" t="str">
        <f>SINTÉTICO!E544</f>
        <v>FUNDO SELADOR ACRÍLICO, APLICAÇÃO MANUAL EM PAREDE, UMA DEMÃO. AF_04/2023</v>
      </c>
      <c r="D62" s="155" t="str">
        <f>SINTÉTICO!F544</f>
        <v>m²</v>
      </c>
      <c r="E62" s="157">
        <f>SINTÉTICO!G544</f>
        <v>1520</v>
      </c>
      <c r="F62" s="158">
        <f>SINTÉTICO!I544</f>
        <v>0</v>
      </c>
      <c r="G62" s="159" t="e">
        <f t="shared" si="0"/>
        <v>#DIV/0!</v>
      </c>
      <c r="H62" s="159" t="e">
        <f t="shared" si="1"/>
        <v>#DIV/0!</v>
      </c>
      <c r="I62" s="160" t="s">
        <v>1428</v>
      </c>
    </row>
    <row r="63" spans="1:9" ht="38.25" x14ac:dyDescent="0.25">
      <c r="A63" s="154">
        <v>59</v>
      </c>
      <c r="B63" s="155" t="str">
        <f>SINTÉTICO!B516</f>
        <v xml:space="preserve"> 3.7.1.2 </v>
      </c>
      <c r="C63" s="156" t="str">
        <f>SINTÉTICO!E516</f>
        <v>RODAPÉ CERÂMICO 9 X 45 CM, LINHA COLORI NATURAL, PORCELANATO, CECRISA/PORTINARI OU SIMILAR, APLICADO COM ARGAMASSA INDUSTRIALIZADA AC-I, REJUNTADO (OU SIMILAR)</v>
      </c>
      <c r="D63" s="155" t="str">
        <f>SINTÉTICO!F516</f>
        <v>m</v>
      </c>
      <c r="E63" s="157">
        <f>SINTÉTICO!G516</f>
        <v>136</v>
      </c>
      <c r="F63" s="158">
        <f>SINTÉTICO!I516</f>
        <v>0</v>
      </c>
      <c r="G63" s="159" t="e">
        <f t="shared" si="0"/>
        <v>#DIV/0!</v>
      </c>
      <c r="H63" s="159" t="e">
        <f t="shared" si="1"/>
        <v>#DIV/0!</v>
      </c>
      <c r="I63" s="160" t="s">
        <v>1428</v>
      </c>
    </row>
    <row r="64" spans="1:9" x14ac:dyDescent="0.25">
      <c r="A64" s="154">
        <v>60</v>
      </c>
      <c r="B64" s="155" t="str">
        <f>SINTÉTICO!B16</f>
        <v xml:space="preserve"> 1.11 </v>
      </c>
      <c r="C64" s="156" t="str">
        <f>SINTÉTICO!E16</f>
        <v>PROJETO DE ARQUITETURA</v>
      </c>
      <c r="D64" s="155" t="str">
        <f>SINTÉTICO!F16</f>
        <v>m²</v>
      </c>
      <c r="E64" s="157">
        <f>SINTÉTICO!G16</f>
        <v>400</v>
      </c>
      <c r="F64" s="158">
        <f>SINTÉTICO!I16</f>
        <v>0</v>
      </c>
      <c r="G64" s="159" t="e">
        <f t="shared" si="0"/>
        <v>#DIV/0!</v>
      </c>
      <c r="H64" s="159" t="e">
        <f t="shared" si="1"/>
        <v>#DIV/0!</v>
      </c>
      <c r="I64" s="160" t="s">
        <v>1428</v>
      </c>
    </row>
    <row r="65" spans="1:9" x14ac:dyDescent="0.25">
      <c r="A65" s="154">
        <v>61</v>
      </c>
      <c r="B65" s="155" t="str">
        <f>SINTÉTICO!B515</f>
        <v xml:space="preserve"> 3.7.1.1 </v>
      </c>
      <c r="C65" s="156" t="str">
        <f>SINTÉTICO!E515</f>
        <v>REPARO COMPLETO EM GRANILITE-RASPAGEM/ESTUCAMENTO/POLIMENTO</v>
      </c>
      <c r="D65" s="155" t="str">
        <f>SINTÉTICO!F515</f>
        <v>m²</v>
      </c>
      <c r="E65" s="157">
        <f>SINTÉTICO!G515</f>
        <v>100</v>
      </c>
      <c r="F65" s="158">
        <f>SINTÉTICO!I515</f>
        <v>0</v>
      </c>
      <c r="G65" s="159" t="e">
        <f t="shared" si="0"/>
        <v>#DIV/0!</v>
      </c>
      <c r="H65" s="159" t="e">
        <f t="shared" si="1"/>
        <v>#DIV/0!</v>
      </c>
      <c r="I65" s="160" t="s">
        <v>1428</v>
      </c>
    </row>
    <row r="66" spans="1:9" x14ac:dyDescent="0.25">
      <c r="A66" s="154">
        <v>62</v>
      </c>
      <c r="B66" s="155" t="str">
        <f>SINTÉTICO!B691</f>
        <v xml:space="preserve"> 3.12.6 </v>
      </c>
      <c r="C66" s="156" t="str">
        <f>SINTÉTICO!E691</f>
        <v>LIMPEZA GERAL</v>
      </c>
      <c r="D66" s="155" t="str">
        <f>SINTÉTICO!F691</f>
        <v>m²</v>
      </c>
      <c r="E66" s="157">
        <f>SINTÉTICO!G691</f>
        <v>2000</v>
      </c>
      <c r="F66" s="158">
        <f>SINTÉTICO!I691</f>
        <v>0</v>
      </c>
      <c r="G66" s="159" t="e">
        <f t="shared" si="0"/>
        <v>#DIV/0!</v>
      </c>
      <c r="H66" s="159" t="e">
        <f t="shared" si="1"/>
        <v>#DIV/0!</v>
      </c>
      <c r="I66" s="160" t="s">
        <v>1428</v>
      </c>
    </row>
    <row r="67" spans="1:9" ht="30" customHeight="1" x14ac:dyDescent="0.25">
      <c r="A67" s="154">
        <v>63</v>
      </c>
      <c r="B67" s="155" t="str">
        <f>SINTÉTICO!B477</f>
        <v xml:space="preserve"> 3.4.1 </v>
      </c>
      <c r="C67" s="156" t="str">
        <f>SINTÉTICO!E477</f>
        <v>CONCRETO MAGRO PARA LASTRO, TRAÇO 1:4,5:4,5 (EM MASSA SECA DE CIMENTO/ AREIA MÉDIA/ BRITA 1) - PREPARO MECÂNICO COM BETONEIRA 400 L. AF_05/2021</v>
      </c>
      <c r="D67" s="155" t="str">
        <f>SINTÉTICO!F477</f>
        <v>m³</v>
      </c>
      <c r="E67" s="157">
        <f>SINTÉTICO!G477</f>
        <v>12</v>
      </c>
      <c r="F67" s="158">
        <f>SINTÉTICO!I477</f>
        <v>0</v>
      </c>
      <c r="G67" s="159" t="e">
        <f t="shared" si="0"/>
        <v>#DIV/0!</v>
      </c>
      <c r="H67" s="159" t="e">
        <f t="shared" si="1"/>
        <v>#DIV/0!</v>
      </c>
      <c r="I67" s="160" t="s">
        <v>1428</v>
      </c>
    </row>
    <row r="68" spans="1:9" x14ac:dyDescent="0.25">
      <c r="A68" s="154">
        <v>64</v>
      </c>
      <c r="B68" s="155" t="str">
        <f>SINTÉTICO!B690</f>
        <v xml:space="preserve"> 3.12.5 </v>
      </c>
      <c r="C68" s="156" t="str">
        <f>SINTÉTICO!E690</f>
        <v>SOLDADOR COM ENCARGOS COMPLEMENTARES</v>
      </c>
      <c r="D68" s="155" t="str">
        <f>SINTÉTICO!F690</f>
        <v>H</v>
      </c>
      <c r="E68" s="157">
        <f>SINTÉTICO!G690</f>
        <v>200</v>
      </c>
      <c r="F68" s="158">
        <f>SINTÉTICO!I690</f>
        <v>0</v>
      </c>
      <c r="G68" s="159" t="e">
        <f t="shared" si="0"/>
        <v>#DIV/0!</v>
      </c>
      <c r="H68" s="159" t="e">
        <f t="shared" si="1"/>
        <v>#DIV/0!</v>
      </c>
      <c r="I68" s="160" t="s">
        <v>1428</v>
      </c>
    </row>
    <row r="69" spans="1:9" x14ac:dyDescent="0.25">
      <c r="A69" s="154">
        <v>65</v>
      </c>
      <c r="B69" s="155" t="str">
        <f>SINTÉTICO!B689</f>
        <v xml:space="preserve"> 3.12.4 </v>
      </c>
      <c r="C69" s="156" t="str">
        <f>SINTÉTICO!E689</f>
        <v>ELETRICISTA COM ENCARGOS COMPLEMENTARES</v>
      </c>
      <c r="D69" s="155" t="str">
        <f>SINTÉTICO!F689</f>
        <v>H</v>
      </c>
      <c r="E69" s="157">
        <f>SINTÉTICO!G689</f>
        <v>200</v>
      </c>
      <c r="F69" s="158">
        <f>SINTÉTICO!I689</f>
        <v>0</v>
      </c>
      <c r="G69" s="159" t="e">
        <f t="shared" si="0"/>
        <v>#DIV/0!</v>
      </c>
      <c r="H69" s="159" t="e">
        <f t="shared" si="1"/>
        <v>#DIV/0!</v>
      </c>
      <c r="I69" s="160" t="s">
        <v>1428</v>
      </c>
    </row>
    <row r="70" spans="1:9" ht="30" customHeight="1" x14ac:dyDescent="0.25">
      <c r="A70" s="154">
        <v>66</v>
      </c>
      <c r="B70" s="155" t="str">
        <f>SINTÉTICO!B563</f>
        <v xml:space="preserve"> 3.8.11 </v>
      </c>
      <c r="C70" s="156" t="str">
        <f>SINTÉTICO!E563</f>
        <v>FORNECIMENTO E INSTALAÇÃO DE CHAPAS DE POLICARBONATO, E=8MM EM TOLDO/COBERTURA/FECHAMENTO/ETC - REV 01</v>
      </c>
      <c r="D70" s="155" t="str">
        <f>SINTÉTICO!F563</f>
        <v>m²</v>
      </c>
      <c r="E70" s="157">
        <f>SINTÉTICO!G563</f>
        <v>9.6000000000000014</v>
      </c>
      <c r="F70" s="158">
        <f>SINTÉTICO!I563</f>
        <v>0</v>
      </c>
      <c r="G70" s="159" t="e">
        <f t="shared" ref="G70:G133" si="2">F70/$G$3</f>
        <v>#DIV/0!</v>
      </c>
      <c r="H70" s="159" t="e">
        <f t="shared" si="1"/>
        <v>#DIV/0!</v>
      </c>
      <c r="I70" s="160" t="s">
        <v>1428</v>
      </c>
    </row>
    <row r="71" spans="1:9" ht="25.5" x14ac:dyDescent="0.25">
      <c r="A71" s="154">
        <v>67</v>
      </c>
      <c r="B71" s="155" t="str">
        <f>SINTÉTICO!B581</f>
        <v xml:space="preserve"> 3.9.1 </v>
      </c>
      <c r="C71" s="156" t="str">
        <f>SINTÉTICO!E581</f>
        <v>INSTALAÇÃO DE VIDRO TEMPERADO, E = 10 MM, ENCAIXADO EM PERFIL U. AF_01/2021_PS</v>
      </c>
      <c r="D71" s="155" t="str">
        <f>SINTÉTICO!F581</f>
        <v>m²</v>
      </c>
      <c r="E71" s="157">
        <f>SINTÉTICO!G581</f>
        <v>8</v>
      </c>
      <c r="F71" s="158">
        <f>SINTÉTICO!I581</f>
        <v>0</v>
      </c>
      <c r="G71" s="159" t="e">
        <f t="shared" si="2"/>
        <v>#DIV/0!</v>
      </c>
      <c r="H71" s="159" t="e">
        <f t="shared" ref="H71:H134" si="3">H70+G71</f>
        <v>#DIV/0!</v>
      </c>
      <c r="I71" s="160" t="s">
        <v>1428</v>
      </c>
    </row>
    <row r="72" spans="1:9" ht="32.25" customHeight="1" x14ac:dyDescent="0.25">
      <c r="A72" s="154">
        <v>68</v>
      </c>
      <c r="B72" s="155" t="str">
        <f>SINTÉTICO!B448</f>
        <v xml:space="preserve"> 3.2.26 </v>
      </c>
      <c r="C72" s="156" t="str">
        <f>SINTÉTICO!E448</f>
        <v>DEMOLIÇÃO DE PILARES E VIGAS EM CONCRETO ARMADO, DE FORMA MECANIZADA COM MARTELETE, SEM REAPROVEITAMENTO. AF_09/2023</v>
      </c>
      <c r="D72" s="155" t="str">
        <f>SINTÉTICO!F448</f>
        <v>m³</v>
      </c>
      <c r="E72" s="157">
        <f>SINTÉTICO!G448</f>
        <v>36</v>
      </c>
      <c r="F72" s="158">
        <f>SINTÉTICO!I448</f>
        <v>0</v>
      </c>
      <c r="G72" s="159" t="e">
        <f t="shared" si="2"/>
        <v>#DIV/0!</v>
      </c>
      <c r="H72" s="159" t="e">
        <f t="shared" si="3"/>
        <v>#DIV/0!</v>
      </c>
      <c r="I72" s="160" t="s">
        <v>1428</v>
      </c>
    </row>
    <row r="73" spans="1:9" x14ac:dyDescent="0.25">
      <c r="A73" s="154">
        <v>69</v>
      </c>
      <c r="B73" s="155" t="str">
        <f>SINTÉTICO!B475</f>
        <v xml:space="preserve"> 3.3.3 </v>
      </c>
      <c r="C73" s="156" t="str">
        <f>SINTÉTICO!E475</f>
        <v>ATERRO MANUAL DE VALAS COM SOLO ARGILO-ARENOSO. AF_08/2023</v>
      </c>
      <c r="D73" s="155" t="str">
        <f>SINTÉTICO!F475</f>
        <v>m³</v>
      </c>
      <c r="E73" s="157">
        <f>SINTÉTICO!G475</f>
        <v>60</v>
      </c>
      <c r="F73" s="158">
        <f>SINTÉTICO!I475</f>
        <v>0</v>
      </c>
      <c r="G73" s="159" t="e">
        <f t="shared" si="2"/>
        <v>#DIV/0!</v>
      </c>
      <c r="H73" s="159" t="e">
        <f t="shared" si="3"/>
        <v>#DIV/0!</v>
      </c>
      <c r="I73" s="160" t="s">
        <v>1428</v>
      </c>
    </row>
    <row r="74" spans="1:9" ht="40.5" customHeight="1" x14ac:dyDescent="0.25">
      <c r="A74" s="154">
        <v>70</v>
      </c>
      <c r="B74" s="155" t="str">
        <f>SINTÉTICO!B501</f>
        <v xml:space="preserve"> 3.6.3 </v>
      </c>
      <c r="C74" s="156" t="str">
        <f>SINTÉTICO!E501</f>
        <v>PAREDE COM SISTEMA EM CHAPAS DE GESSO PARA DRYWALL, USO INTERNO, COM UMA FACE SIMPLES E ESTRUTURA METÁLICA COM GUIAS SIMPLES PARA PAREDES COM ÁREA LÍQUIDA MAIOR OU IGUAL A 6 M2, COM VÃOS. AF_07/2023_PS</v>
      </c>
      <c r="D74" s="155" t="str">
        <f>SINTÉTICO!F501</f>
        <v>m²</v>
      </c>
      <c r="E74" s="157">
        <f>SINTÉTICO!G501</f>
        <v>60</v>
      </c>
      <c r="F74" s="158">
        <f>SINTÉTICO!I501</f>
        <v>0</v>
      </c>
      <c r="G74" s="159" t="e">
        <f t="shared" si="2"/>
        <v>#DIV/0!</v>
      </c>
      <c r="H74" s="159" t="e">
        <f t="shared" si="3"/>
        <v>#DIV/0!</v>
      </c>
      <c r="I74" s="160" t="s">
        <v>1428</v>
      </c>
    </row>
    <row r="75" spans="1:9" x14ac:dyDescent="0.25">
      <c r="A75" s="154">
        <v>71</v>
      </c>
      <c r="B75" s="155" t="str">
        <f>SINTÉTICO!B480</f>
        <v xml:space="preserve"> 3.4.4 </v>
      </c>
      <c r="C75" s="156" t="str">
        <f>SINTÉTICO!E480</f>
        <v>CORDÃO DE SOLDA ELÉTRICA - ELETRODO 7018/6018 - 4MM</v>
      </c>
      <c r="D75" s="155" t="str">
        <f>SINTÉTICO!F480</f>
        <v>cm</v>
      </c>
      <c r="E75" s="157">
        <f>SINTÉTICO!G480</f>
        <v>4800</v>
      </c>
      <c r="F75" s="158">
        <f>SINTÉTICO!I480</f>
        <v>0</v>
      </c>
      <c r="G75" s="159" t="e">
        <f t="shared" si="2"/>
        <v>#DIV/0!</v>
      </c>
      <c r="H75" s="159" t="e">
        <f t="shared" si="3"/>
        <v>#DIV/0!</v>
      </c>
      <c r="I75" s="160" t="s">
        <v>1428</v>
      </c>
    </row>
    <row r="76" spans="1:9" ht="38.25" x14ac:dyDescent="0.25">
      <c r="A76" s="154">
        <v>72</v>
      </c>
      <c r="B76" s="155" t="str">
        <f>SINTÉTICO!B25</f>
        <v xml:space="preserve"> 1.20 </v>
      </c>
      <c r="C76" s="156" t="str">
        <f>SINTÉTICO!E25</f>
        <v>PROJETO ESTRUTURAL - ESTRUTURA METÁLICA/MADEIRA ESPACIAL PARA EDIFICAÇÕES EM GERAL, EDIFÍCIOS HOSPITALARES E DE SAÚDE, PENITÊNCIÁRIAS E PRESÍDIOS, TEATROS, AUDITÓRIOS E CENTRO DE CONVENÇÕES</v>
      </c>
      <c r="D76" s="155" t="str">
        <f>SINTÉTICO!F25</f>
        <v>m²</v>
      </c>
      <c r="E76" s="157">
        <f>SINTÉTICO!G25</f>
        <v>400</v>
      </c>
      <c r="F76" s="158">
        <f>SINTÉTICO!I25</f>
        <v>0</v>
      </c>
      <c r="G76" s="159" t="e">
        <f t="shared" si="2"/>
        <v>#DIV/0!</v>
      </c>
      <c r="H76" s="159" t="e">
        <f t="shared" si="3"/>
        <v>#DIV/0!</v>
      </c>
      <c r="I76" s="160" t="s">
        <v>1428</v>
      </c>
    </row>
    <row r="77" spans="1:9" ht="30" customHeight="1" x14ac:dyDescent="0.25">
      <c r="A77" s="154">
        <v>73</v>
      </c>
      <c r="B77" s="155" t="str">
        <f>SINTÉTICO!B593</f>
        <v xml:space="preserve"> 3.9.13 </v>
      </c>
      <c r="C77" s="156" t="str">
        <f>SINTÉTICO!E593</f>
        <v>PORTA DE ABRIR COM MOLA HIDRÁULICA, EM VIDRO TEMPERADO, 90X210 CM, ESPESSURA 10 MM, INCLUSIVE ACESSÓRIOS. AF_01/2021</v>
      </c>
      <c r="D77" s="155" t="str">
        <f>SINTÉTICO!F593</f>
        <v>UN</v>
      </c>
      <c r="E77" s="157">
        <f>SINTÉTICO!G593</f>
        <v>2</v>
      </c>
      <c r="F77" s="158">
        <f>SINTÉTICO!I593</f>
        <v>0</v>
      </c>
      <c r="G77" s="159" t="e">
        <f t="shared" si="2"/>
        <v>#DIV/0!</v>
      </c>
      <c r="H77" s="159" t="e">
        <f t="shared" si="3"/>
        <v>#DIV/0!</v>
      </c>
      <c r="I77" s="160" t="s">
        <v>1428</v>
      </c>
    </row>
    <row r="78" spans="1:9" ht="38.25" x14ac:dyDescent="0.25">
      <c r="A78" s="154">
        <v>74</v>
      </c>
      <c r="B78" s="155" t="str">
        <f>SINTÉTICO!B23</f>
        <v xml:space="preserve"> 1.18 </v>
      </c>
      <c r="C78" s="156" t="str">
        <f>SINTÉTICO!E23</f>
        <v>PROJETO ESTRUTURAL INCLUINDO FUNDAÇÕES CONCRETO ARMADO, ATÉ 500M². OBSERVAÇÃO: O CÁLCULO DA ÁREA EQUIVALE À ÁREA CONSTRUÍDA ACRESCIDA DA ÁREA DE COBERTURA(PARA COMPENSAR A FUNDAÇÃO).</v>
      </c>
      <c r="D78" s="155" t="str">
        <f>SINTÉTICO!F23</f>
        <v>m²</v>
      </c>
      <c r="E78" s="157">
        <f>SINTÉTICO!G23</f>
        <v>400</v>
      </c>
      <c r="F78" s="158">
        <f>SINTÉTICO!I23</f>
        <v>0</v>
      </c>
      <c r="G78" s="159" t="e">
        <f t="shared" si="2"/>
        <v>#DIV/0!</v>
      </c>
      <c r="H78" s="159" t="e">
        <f t="shared" si="3"/>
        <v>#DIV/0!</v>
      </c>
      <c r="I78" s="160" t="s">
        <v>1428</v>
      </c>
    </row>
    <row r="79" spans="1:9" x14ac:dyDescent="0.25">
      <c r="A79" s="154">
        <v>75</v>
      </c>
      <c r="B79" s="155" t="str">
        <f>SINTÉTICO!B434</f>
        <v xml:space="preserve"> 3.2.12 </v>
      </c>
      <c r="C79" s="156" t="str">
        <f>SINTÉTICO!E434</f>
        <v>LIXAMENTO MANUAL EM SUPERFÍCIES METÁLICAS EM OBRA. AF_01/2020</v>
      </c>
      <c r="D79" s="155" t="str">
        <f>SINTÉTICO!F434</f>
        <v>m²</v>
      </c>
      <c r="E79" s="157">
        <f>SINTÉTICO!G434</f>
        <v>480</v>
      </c>
      <c r="F79" s="158">
        <f>SINTÉTICO!I434</f>
        <v>0</v>
      </c>
      <c r="G79" s="159" t="e">
        <f t="shared" si="2"/>
        <v>#DIV/0!</v>
      </c>
      <c r="H79" s="159" t="e">
        <f t="shared" si="3"/>
        <v>#DIV/0!</v>
      </c>
      <c r="I79" s="160" t="s">
        <v>1428</v>
      </c>
    </row>
    <row r="80" spans="1:9" x14ac:dyDescent="0.25">
      <c r="A80" s="154">
        <v>76</v>
      </c>
      <c r="B80" s="155" t="str">
        <f>SINTÉTICO!B11</f>
        <v xml:space="preserve"> 1.6 </v>
      </c>
      <c r="C80" s="156" t="str">
        <f>SINTÉTICO!E11</f>
        <v>ANDAIME TUBULAR METÁLICO SIMPLES - PEÇA X DIA</v>
      </c>
      <c r="D80" s="155" t="str">
        <f>SINTÉTICO!F11</f>
        <v>PxD</v>
      </c>
      <c r="E80" s="157">
        <f>SINTÉTICO!G11</f>
        <v>5760</v>
      </c>
      <c r="F80" s="158">
        <f>SINTÉTICO!I11</f>
        <v>0</v>
      </c>
      <c r="G80" s="159" t="e">
        <f t="shared" si="2"/>
        <v>#DIV/0!</v>
      </c>
      <c r="H80" s="159" t="e">
        <f t="shared" si="3"/>
        <v>#DIV/0!</v>
      </c>
      <c r="I80" s="160" t="s">
        <v>1428</v>
      </c>
    </row>
    <row r="81" spans="1:9" ht="38.25" x14ac:dyDescent="0.25">
      <c r="A81" s="154">
        <v>77</v>
      </c>
      <c r="B81" s="155" t="str">
        <f>SINTÉTICO!B568</f>
        <v xml:space="preserve"> 3.8.16 </v>
      </c>
      <c r="C81" s="156" t="str">
        <f>SINTÉTICO!E568</f>
        <v>TRAMA DE AÇO COMPOSTA POR TERÇAS PARA TELHADOS DE ATÉ 2 ÁGUAS PARA TELHA ONDULADA DE FIBROCIMENTO, METÁLICA, PLÁSTICA OU TERMOACÚSTICA, INCLUSO TRANSPORTE VERTICAL. AF_07/2019</v>
      </c>
      <c r="D81" s="155" t="str">
        <f>SINTÉTICO!F568</f>
        <v>m²</v>
      </c>
      <c r="E81" s="157">
        <f>SINTÉTICO!G568</f>
        <v>80</v>
      </c>
      <c r="F81" s="158">
        <f>SINTÉTICO!I568</f>
        <v>0</v>
      </c>
      <c r="G81" s="159" t="e">
        <f t="shared" si="2"/>
        <v>#DIV/0!</v>
      </c>
      <c r="H81" s="159" t="e">
        <f t="shared" si="3"/>
        <v>#DIV/0!</v>
      </c>
      <c r="I81" s="160" t="s">
        <v>1428</v>
      </c>
    </row>
    <row r="82" spans="1:9" x14ac:dyDescent="0.25">
      <c r="A82" s="154">
        <v>78</v>
      </c>
      <c r="B82" s="155" t="str">
        <f>SINTÉTICO!B435</f>
        <v xml:space="preserve"> 3.2.13 </v>
      </c>
      <c r="C82" s="156" t="str">
        <f>SINTÉTICO!E435</f>
        <v>REMOÇÃO DE PINTURA LÁTEX (RASPAGEM E/OU LIXAMENTO E/OU ESCOVAÇÃO)</v>
      </c>
      <c r="D82" s="155" t="str">
        <f>SINTÉTICO!F435</f>
        <v>m²</v>
      </c>
      <c r="E82" s="157">
        <f>SINTÉTICO!G435</f>
        <v>480</v>
      </c>
      <c r="F82" s="158">
        <f>SINTÉTICO!I435</f>
        <v>0</v>
      </c>
      <c r="G82" s="159" t="e">
        <f t="shared" si="2"/>
        <v>#DIV/0!</v>
      </c>
      <c r="H82" s="159" t="e">
        <f t="shared" si="3"/>
        <v>#DIV/0!</v>
      </c>
      <c r="I82" s="160" t="s">
        <v>1428</v>
      </c>
    </row>
    <row r="83" spans="1:9" ht="51" x14ac:dyDescent="0.25">
      <c r="A83" s="154">
        <v>79</v>
      </c>
      <c r="B83" s="155" t="str">
        <f>SINTÉTICO!B595</f>
        <v xml:space="preserve"> 3.9.15 </v>
      </c>
      <c r="C83" s="156" t="str">
        <f>SINTÉTICO!E595</f>
        <v>KIT DE PORTA DE MADEIRA FRISADA, SEMI-OCA (LEVE OU MÉDIA), PADRÃO POPULAR, 80X210CM, ESPESSURA DE 3,5CM, ITENS INCLUSOS: DOBRADIÇAS, MONTAGEM E INSTALAÇÃO DE BATENTE, FECHADURA COM EXECUÇÃO DO FURO - FORNECIMENTO E INSTALAÇÃO. AF_12/2019</v>
      </c>
      <c r="D83" s="155" t="str">
        <f>SINTÉTICO!F595</f>
        <v>UN</v>
      </c>
      <c r="E83" s="157">
        <f>SINTÉTICO!G595</f>
        <v>4</v>
      </c>
      <c r="F83" s="158">
        <f>SINTÉTICO!I595</f>
        <v>0</v>
      </c>
      <c r="G83" s="159" t="e">
        <f t="shared" si="2"/>
        <v>#DIV/0!</v>
      </c>
      <c r="H83" s="159" t="e">
        <f t="shared" si="3"/>
        <v>#DIV/0!</v>
      </c>
      <c r="I83" s="160" t="s">
        <v>1428</v>
      </c>
    </row>
    <row r="84" spans="1:9" x14ac:dyDescent="0.25">
      <c r="A84" s="154">
        <v>80</v>
      </c>
      <c r="B84" s="155" t="str">
        <f>SINTÉTICO!B589</f>
        <v xml:space="preserve"> 3.9.9 </v>
      </c>
      <c r="C84" s="156" t="str">
        <f>SINTÉTICO!E589</f>
        <v>MOLA HIDRAULICA DE PISO PARA PORTA DE VIDRO TEMPERADO. AF_01/2021</v>
      </c>
      <c r="D84" s="155" t="str">
        <f>SINTÉTICO!F589</f>
        <v>UN</v>
      </c>
      <c r="E84" s="157">
        <f>SINTÉTICO!G589</f>
        <v>4</v>
      </c>
      <c r="F84" s="158">
        <f>SINTÉTICO!I589</f>
        <v>0</v>
      </c>
      <c r="G84" s="159" t="e">
        <f t="shared" si="2"/>
        <v>#DIV/0!</v>
      </c>
      <c r="H84" s="159" t="e">
        <f t="shared" si="3"/>
        <v>#DIV/0!</v>
      </c>
      <c r="I84" s="160" t="s">
        <v>1428</v>
      </c>
    </row>
    <row r="85" spans="1:9" x14ac:dyDescent="0.25">
      <c r="A85" s="154">
        <v>81</v>
      </c>
      <c r="B85" s="155" t="str">
        <f>SINTÉTICO!B18</f>
        <v xml:space="preserve"> 1.13 </v>
      </c>
      <c r="C85" s="156" t="str">
        <f>SINTÉTICO!E18</f>
        <v>PROJETO ELÉTRICO - EDIFICAÇÕES EM GERAL</v>
      </c>
      <c r="D85" s="155" t="str">
        <f>SINTÉTICO!F18</f>
        <v>m²</v>
      </c>
      <c r="E85" s="157">
        <f>SINTÉTICO!G18</f>
        <v>400</v>
      </c>
      <c r="F85" s="158">
        <f>SINTÉTICO!I18</f>
        <v>0</v>
      </c>
      <c r="G85" s="159" t="e">
        <f t="shared" si="2"/>
        <v>#DIV/0!</v>
      </c>
      <c r="H85" s="159" t="e">
        <f t="shared" si="3"/>
        <v>#DIV/0!</v>
      </c>
      <c r="I85" s="160" t="s">
        <v>1428</v>
      </c>
    </row>
    <row r="86" spans="1:9" x14ac:dyDescent="0.25">
      <c r="A86" s="119">
        <v>82</v>
      </c>
      <c r="B86" s="120" t="str">
        <f>SINTÉTICO!B421</f>
        <v xml:space="preserve"> 3.1.8 </v>
      </c>
      <c r="C86" s="121" t="str">
        <f>SINTÉTICO!E421</f>
        <v>TRANSPORTE HORIZONTAL DE MATERIAIS DIVERSOS ATÉ 100M</v>
      </c>
      <c r="D86" s="120" t="str">
        <f>SINTÉTICO!F421</f>
        <v>m³</v>
      </c>
      <c r="E86" s="122">
        <f>SINTÉTICO!G421</f>
        <v>60</v>
      </c>
      <c r="F86" s="123">
        <f>SINTÉTICO!I421</f>
        <v>0</v>
      </c>
      <c r="G86" s="124" t="e">
        <f t="shared" si="2"/>
        <v>#DIV/0!</v>
      </c>
      <c r="H86" s="124" t="e">
        <f t="shared" si="3"/>
        <v>#DIV/0!</v>
      </c>
      <c r="I86" s="125" t="s">
        <v>1430</v>
      </c>
    </row>
    <row r="87" spans="1:9" ht="38.25" customHeight="1" x14ac:dyDescent="0.25">
      <c r="A87" s="119">
        <v>83</v>
      </c>
      <c r="B87" s="120" t="str">
        <f>SINTÉTICO!B608</f>
        <v xml:space="preserve"> 3.10.1 </v>
      </c>
      <c r="C87" s="121" t="str">
        <f>SINTÉTICO!E608</f>
        <v>VASO SANITÁRIO SIFONADO COM CAIXA ACOPLADA LOUÇA BRANCA - PADRÃO MÉDIO, INCLUSO ENGATE FLEXÍVEL EM METAL CROMADO, 1/2 X 40CM - FORNECIMENTO E INSTALAÇÃO. AF_01/2020</v>
      </c>
      <c r="D87" s="120" t="str">
        <f>SINTÉTICO!F608</f>
        <v>UN</v>
      </c>
      <c r="E87" s="122">
        <f>SINTÉTICO!G608</f>
        <v>6</v>
      </c>
      <c r="F87" s="123">
        <f>SINTÉTICO!I608</f>
        <v>0</v>
      </c>
      <c r="G87" s="124" t="e">
        <f t="shared" si="2"/>
        <v>#DIV/0!</v>
      </c>
      <c r="H87" s="124" t="e">
        <f t="shared" si="3"/>
        <v>#DIV/0!</v>
      </c>
      <c r="I87" s="125" t="s">
        <v>1430</v>
      </c>
    </row>
    <row r="88" spans="1:9" ht="38.25" customHeight="1" x14ac:dyDescent="0.25">
      <c r="A88" s="119">
        <v>84</v>
      </c>
      <c r="B88" s="120" t="str">
        <f>SINTÉTICO!B623</f>
        <v xml:space="preserve"> 3.10.16 </v>
      </c>
      <c r="C88" s="121" t="str">
        <f>SINTÉTICO!E623</f>
        <v>CAIXA ENTERRADA HIDRÁULICA RETANGULAR, EM ALVENARIA COM BLOCOS DE CONCRETO, DIMENSÕES INTERNAS: 0,6X0,6X0,6 M PARA REDE DE ESGOTO. AF_12/2020</v>
      </c>
      <c r="D88" s="120" t="str">
        <f>SINTÉTICO!F623</f>
        <v>UN</v>
      </c>
      <c r="E88" s="122">
        <f>SINTÉTICO!G623</f>
        <v>8</v>
      </c>
      <c r="F88" s="123">
        <f>SINTÉTICO!I623</f>
        <v>0</v>
      </c>
      <c r="G88" s="124" t="e">
        <f t="shared" si="2"/>
        <v>#DIV/0!</v>
      </c>
      <c r="H88" s="124" t="e">
        <f t="shared" si="3"/>
        <v>#DIV/0!</v>
      </c>
      <c r="I88" s="125" t="s">
        <v>1430</v>
      </c>
    </row>
    <row r="89" spans="1:9" ht="38.25" customHeight="1" x14ac:dyDescent="0.25">
      <c r="A89" s="119">
        <v>85</v>
      </c>
      <c r="B89" s="120" t="str">
        <f>SINTÉTICO!B665</f>
        <v xml:space="preserve"> 3.11.35 </v>
      </c>
      <c r="C89" s="121" t="str">
        <f>SINTÉTICO!E665</f>
        <v>ELETRODUTO RÍGIDO ROSCÁVEL, PVC, DN 25 MM (3/4"), PARA CIRCUITOS TERMINAIS, INSTALADO EM FORRO - FORNECIMENTO E INSTALAÇÃO. AF_03/2023</v>
      </c>
      <c r="D89" s="120" t="str">
        <f>SINTÉTICO!F665</f>
        <v>M</v>
      </c>
      <c r="E89" s="122">
        <f>SINTÉTICO!G665</f>
        <v>320</v>
      </c>
      <c r="F89" s="123">
        <f>SINTÉTICO!I665</f>
        <v>0</v>
      </c>
      <c r="G89" s="124" t="e">
        <f t="shared" si="2"/>
        <v>#DIV/0!</v>
      </c>
      <c r="H89" s="124" t="e">
        <f t="shared" si="3"/>
        <v>#DIV/0!</v>
      </c>
      <c r="I89" s="125" t="s">
        <v>1430</v>
      </c>
    </row>
    <row r="90" spans="1:9" x14ac:dyDescent="0.25">
      <c r="A90" s="119">
        <v>86</v>
      </c>
      <c r="B90" s="120" t="str">
        <f>SINTÉTICO!B495</f>
        <v xml:space="preserve"> 3.5.4 </v>
      </c>
      <c r="C90" s="121" t="str">
        <f>SINTÉTICO!E495</f>
        <v>GROUT CIMENTO, CAL HIDR., AREIA E PEDRISCO  TRAÇO 1:0.1:3:2</v>
      </c>
      <c r="D90" s="120" t="str">
        <f>SINTÉTICO!F495</f>
        <v>m³</v>
      </c>
      <c r="E90" s="122">
        <f>SINTÉTICO!G495</f>
        <v>4</v>
      </c>
      <c r="F90" s="123">
        <f>SINTÉTICO!I495</f>
        <v>0</v>
      </c>
      <c r="G90" s="124" t="e">
        <f t="shared" si="2"/>
        <v>#DIV/0!</v>
      </c>
      <c r="H90" s="124" t="e">
        <f t="shared" si="3"/>
        <v>#DIV/0!</v>
      </c>
      <c r="I90" s="125" t="s">
        <v>1430</v>
      </c>
    </row>
    <row r="91" spans="1:9" x14ac:dyDescent="0.25">
      <c r="A91" s="119">
        <v>87</v>
      </c>
      <c r="B91" s="120" t="str">
        <f>SINTÉTICO!B610</f>
        <v xml:space="preserve"> 3.10.3 </v>
      </c>
      <c r="C91" s="121" t="str">
        <f>SINTÉTICO!E610</f>
        <v>REPARO PARA CAIXA DE DESCARGA ACOPLADA</v>
      </c>
      <c r="D91" s="120" t="str">
        <f>SINTÉTICO!F610</f>
        <v>CJ</v>
      </c>
      <c r="E91" s="122">
        <f>SINTÉTICO!G610</f>
        <v>20</v>
      </c>
      <c r="F91" s="123">
        <f>SINTÉTICO!I610</f>
        <v>0</v>
      </c>
      <c r="G91" s="124" t="e">
        <f t="shared" si="2"/>
        <v>#DIV/0!</v>
      </c>
      <c r="H91" s="124" t="e">
        <f t="shared" si="3"/>
        <v>#DIV/0!</v>
      </c>
      <c r="I91" s="125" t="s">
        <v>1430</v>
      </c>
    </row>
    <row r="92" spans="1:9" ht="38.25" x14ac:dyDescent="0.25">
      <c r="A92" s="119">
        <v>88</v>
      </c>
      <c r="B92" s="120" t="str">
        <f>SINTÉTICO!B486</f>
        <v xml:space="preserve"> 3.4.10 </v>
      </c>
      <c r="C92" s="121" t="str">
        <f>SINTÉTICO!E486</f>
        <v>ARMAÇÃO DE PILAR OU VIGA DE UMA ESTRUTURA CONVENCIONAL DE CONCRETO ARMADO EM UMA EDIFICAÇÃO TÉRREA OU SOBRADO UTILIZANDO AÇO CA-50 DE 6,3 MM - MONTAGEM. AF_12/2015</v>
      </c>
      <c r="D92" s="120" t="str">
        <f>SINTÉTICO!F486</f>
        <v>KG</v>
      </c>
      <c r="E92" s="122">
        <f>SINTÉTICO!G486</f>
        <v>200</v>
      </c>
      <c r="F92" s="123">
        <f>SINTÉTICO!I486</f>
        <v>0</v>
      </c>
      <c r="G92" s="124" t="e">
        <f t="shared" si="2"/>
        <v>#DIV/0!</v>
      </c>
      <c r="H92" s="124" t="e">
        <f t="shared" si="3"/>
        <v>#DIV/0!</v>
      </c>
      <c r="I92" s="125" t="s">
        <v>1430</v>
      </c>
    </row>
    <row r="93" spans="1:9" ht="33.75" customHeight="1" x14ac:dyDescent="0.25">
      <c r="A93" s="119">
        <v>89</v>
      </c>
      <c r="B93" s="120" t="str">
        <f>SINTÉTICO!B585</f>
        <v xml:space="preserve"> 3.9.5 </v>
      </c>
      <c r="C93" s="121" t="str">
        <f>SINTÉTICO!E585</f>
        <v>FECHADURA DE EMBUTIR COM CILINDRO, EXTERNA, COMPLETA, ACABAMENTO PADRÃO POPULAR, INCLUSO EXECUÇÃO DE FURO - FORNECIMENTO E INSTALAÇÃO. AF_12/2019</v>
      </c>
      <c r="D93" s="120" t="str">
        <f>SINTÉTICO!F585</f>
        <v>UN</v>
      </c>
      <c r="E93" s="122">
        <f>SINTÉTICO!G585</f>
        <v>32</v>
      </c>
      <c r="F93" s="123">
        <f>SINTÉTICO!I585</f>
        <v>0</v>
      </c>
      <c r="G93" s="124" t="e">
        <f t="shared" si="2"/>
        <v>#DIV/0!</v>
      </c>
      <c r="H93" s="124" t="e">
        <f t="shared" si="3"/>
        <v>#DIV/0!</v>
      </c>
      <c r="I93" s="125" t="s">
        <v>1430</v>
      </c>
    </row>
    <row r="94" spans="1:9" ht="30.75" customHeight="1" x14ac:dyDescent="0.25">
      <c r="A94" s="119">
        <v>90</v>
      </c>
      <c r="B94" s="120" t="str">
        <f>SINTÉTICO!B20</f>
        <v xml:space="preserve"> 1.15 </v>
      </c>
      <c r="C94" s="121" t="str">
        <f>SINTÉTICO!E20</f>
        <v>PROJETO ESTRUTURAL - RECUPERAÇÃO ESTRUTURAL COM REFORÇO. OBSERVAÇÃO: CÁLCULO BASEADO NA ÁREA TRABALHADA</v>
      </c>
      <c r="D94" s="120" t="str">
        <f>SINTÉTICO!F20</f>
        <v>m²</v>
      </c>
      <c r="E94" s="122">
        <f>SINTÉTICO!G20</f>
        <v>200</v>
      </c>
      <c r="F94" s="123">
        <f>SINTÉTICO!I20</f>
        <v>0</v>
      </c>
      <c r="G94" s="124" t="e">
        <f t="shared" si="2"/>
        <v>#DIV/0!</v>
      </c>
      <c r="H94" s="124" t="e">
        <f t="shared" si="3"/>
        <v>#DIV/0!</v>
      </c>
      <c r="I94" s="125" t="s">
        <v>1430</v>
      </c>
    </row>
    <row r="95" spans="1:9" x14ac:dyDescent="0.25">
      <c r="A95" s="119">
        <v>91</v>
      </c>
      <c r="B95" s="120" t="str">
        <f>SINTÉTICO!B426</f>
        <v xml:space="preserve"> 3.2.4 </v>
      </c>
      <c r="C95" s="121" t="str">
        <f>SINTÉTICO!E426</f>
        <v>REMOÇÃO DE JANELAS, DE FORMA MANUAL, SEM REAPROVEITAMENTO. AF_09/2023</v>
      </c>
      <c r="D95" s="120" t="str">
        <f>SINTÉTICO!F426</f>
        <v>m²</v>
      </c>
      <c r="E95" s="122">
        <f>SINTÉTICO!G426</f>
        <v>140</v>
      </c>
      <c r="F95" s="123">
        <f>SINTÉTICO!I426</f>
        <v>0</v>
      </c>
      <c r="G95" s="124" t="e">
        <f t="shared" si="2"/>
        <v>#DIV/0!</v>
      </c>
      <c r="H95" s="124" t="e">
        <f t="shared" si="3"/>
        <v>#DIV/0!</v>
      </c>
      <c r="I95" s="125" t="s">
        <v>1430</v>
      </c>
    </row>
    <row r="96" spans="1:9" x14ac:dyDescent="0.25">
      <c r="A96" s="119">
        <v>92</v>
      </c>
      <c r="B96" s="120" t="str">
        <f>SINTÉTICO!B419</f>
        <v xml:space="preserve"> 3.1.6 </v>
      </c>
      <c r="C96" s="121" t="str">
        <f>SINTÉTICO!E419</f>
        <v>TAPUME COM TELHA METÁLICA. AF_03/2024</v>
      </c>
      <c r="D96" s="120" t="str">
        <f>SINTÉTICO!F419</f>
        <v>m²</v>
      </c>
      <c r="E96" s="122">
        <f>SINTÉTICO!G419</f>
        <v>32</v>
      </c>
      <c r="F96" s="123">
        <f>SINTÉTICO!I419</f>
        <v>0</v>
      </c>
      <c r="G96" s="124" t="e">
        <f t="shared" si="2"/>
        <v>#DIV/0!</v>
      </c>
      <c r="H96" s="124" t="e">
        <f t="shared" si="3"/>
        <v>#DIV/0!</v>
      </c>
      <c r="I96" s="125" t="s">
        <v>1430</v>
      </c>
    </row>
    <row r="97" spans="1:9" ht="25.5" x14ac:dyDescent="0.25">
      <c r="A97" s="119">
        <v>93</v>
      </c>
      <c r="B97" s="120" t="str">
        <f>SINTÉTICO!B511</f>
        <v xml:space="preserve"> 3.6.13 </v>
      </c>
      <c r="C97" s="121" t="str">
        <f>SINTÉTICO!E511</f>
        <v>DIVISORIA SANITÁRIA, TIPO CABINE, EM GRANITO CINZA POLIDO, ESP = 3CM, ASSENTADO COM ARGAMASSA COLANTE AC III-E, EXCLUSIVE FERRAGENS. AF_01/2021</v>
      </c>
      <c r="D97" s="120" t="str">
        <f>SINTÉTICO!F511</f>
        <v>m²</v>
      </c>
      <c r="E97" s="122">
        <f>SINTÉTICO!G511</f>
        <v>4</v>
      </c>
      <c r="F97" s="123">
        <f>SINTÉTICO!I511</f>
        <v>0</v>
      </c>
      <c r="G97" s="124" t="e">
        <f t="shared" si="2"/>
        <v>#DIV/0!</v>
      </c>
      <c r="H97" s="124" t="e">
        <f t="shared" si="3"/>
        <v>#DIV/0!</v>
      </c>
      <c r="I97" s="125" t="s">
        <v>1430</v>
      </c>
    </row>
    <row r="98" spans="1:9" ht="30" customHeight="1" x14ac:dyDescent="0.25">
      <c r="A98" s="119">
        <v>94</v>
      </c>
      <c r="B98" s="120" t="str">
        <f>SINTÉTICO!B635</f>
        <v xml:space="preserve"> 3.11.5 </v>
      </c>
      <c r="C98" s="121" t="str">
        <f>SINTÉTICO!E635</f>
        <v>LUMINÁRIA DE LED PARA ILUMINAÇÃO PÚBLICA, DE 98 W ATÉ 137 W - FORNECIMENTO E INSTALAÇÃO. AF_02/2025_PS</v>
      </c>
      <c r="D98" s="120" t="str">
        <f>SINTÉTICO!F635</f>
        <v>UN</v>
      </c>
      <c r="E98" s="122">
        <f>SINTÉTICO!G635</f>
        <v>8</v>
      </c>
      <c r="F98" s="123">
        <f>SINTÉTICO!I635</f>
        <v>0</v>
      </c>
      <c r="G98" s="124" t="e">
        <f t="shared" si="2"/>
        <v>#DIV/0!</v>
      </c>
      <c r="H98" s="124" t="e">
        <f t="shared" si="3"/>
        <v>#DIV/0!</v>
      </c>
      <c r="I98" s="125" t="s">
        <v>1430</v>
      </c>
    </row>
    <row r="99" spans="1:9" x14ac:dyDescent="0.25">
      <c r="A99" s="119">
        <v>95</v>
      </c>
      <c r="B99" s="120" t="str">
        <f>SINTÉTICO!B414</f>
        <v xml:space="preserve"> 3.1.1 </v>
      </c>
      <c r="C99" s="121" t="str">
        <f>SINTÉTICO!E414</f>
        <v>FITA DE SINALIZAÇÃO FIXADA NA ESTRUTURA. AF_03/2024</v>
      </c>
      <c r="D99" s="120" t="str">
        <f>SINTÉTICO!F414</f>
        <v>M</v>
      </c>
      <c r="E99" s="122">
        <f>SINTÉTICO!G414</f>
        <v>5400</v>
      </c>
      <c r="F99" s="123">
        <f>SINTÉTICO!I414</f>
        <v>0</v>
      </c>
      <c r="G99" s="124" t="e">
        <f t="shared" si="2"/>
        <v>#DIV/0!</v>
      </c>
      <c r="H99" s="124" t="e">
        <f t="shared" si="3"/>
        <v>#DIV/0!</v>
      </c>
      <c r="I99" s="125" t="s">
        <v>1430</v>
      </c>
    </row>
    <row r="100" spans="1:9" ht="25.5" x14ac:dyDescent="0.25">
      <c r="A100" s="119">
        <v>96</v>
      </c>
      <c r="B100" s="120" t="str">
        <f>SINTÉTICO!B542</f>
        <v xml:space="preserve"> 3.7.3.3 </v>
      </c>
      <c r="C100" s="121" t="str">
        <f>SINTÉTICO!E542</f>
        <v>FORRO EM DRYWALL, PARA AMBIENTES COMERCIAIS, INCLUSIVE ESTRUTURA BIRECIONAL DE FIXAÇÃO. AF_08/2023_PS</v>
      </c>
      <c r="D100" s="120" t="str">
        <f>SINTÉTICO!F542</f>
        <v>m²</v>
      </c>
      <c r="E100" s="122">
        <f>SINTÉTICO!G542</f>
        <v>40</v>
      </c>
      <c r="F100" s="123">
        <f>SINTÉTICO!I542</f>
        <v>0</v>
      </c>
      <c r="G100" s="124" t="e">
        <f t="shared" si="2"/>
        <v>#DIV/0!</v>
      </c>
      <c r="H100" s="124" t="e">
        <f t="shared" si="3"/>
        <v>#DIV/0!</v>
      </c>
      <c r="I100" s="125" t="s">
        <v>1430</v>
      </c>
    </row>
    <row r="101" spans="1:9" ht="31.5" customHeight="1" x14ac:dyDescent="0.25">
      <c r="A101" s="119">
        <v>97</v>
      </c>
      <c r="B101" s="120" t="str">
        <f>SINTÉTICO!B574</f>
        <v xml:space="preserve"> 3.8.22 </v>
      </c>
      <c r="C101" s="121" t="str">
        <f>SINTÉTICO!E574</f>
        <v>FORNECIMENTO E MONTAGEM DE TELA DE SOMBREAMENTO, EM POLIETIILENO DE ALTA DENSIDADE, PARA COBERTURA DE ESTACIONAMENTO</v>
      </c>
      <c r="D101" s="120" t="str">
        <f>SINTÉTICO!F574</f>
        <v>m²</v>
      </c>
      <c r="E101" s="122">
        <f>SINTÉTICO!G574</f>
        <v>45</v>
      </c>
      <c r="F101" s="123">
        <f>SINTÉTICO!I574</f>
        <v>0</v>
      </c>
      <c r="G101" s="124" t="e">
        <f t="shared" si="2"/>
        <v>#DIV/0!</v>
      </c>
      <c r="H101" s="124" t="e">
        <f t="shared" si="3"/>
        <v>#DIV/0!</v>
      </c>
      <c r="I101" s="125" t="s">
        <v>1430</v>
      </c>
    </row>
    <row r="102" spans="1:9" ht="25.5" x14ac:dyDescent="0.25">
      <c r="A102" s="119">
        <v>98</v>
      </c>
      <c r="B102" s="120" t="str">
        <f>SINTÉTICO!B456</f>
        <v xml:space="preserve"> 3.2.34 </v>
      </c>
      <c r="C102" s="121" t="str">
        <f>SINTÉTICO!E456</f>
        <v>DESMONTAGEM DE ESTRUTURA METÁLICA COM RETIRADA DE SOLDA E CORTE DE PEÇAS POR MEIO DE LIXADEIRA</v>
      </c>
      <c r="D102" s="120" t="str">
        <f>SINTÉTICO!F456</f>
        <v>m²</v>
      </c>
      <c r="E102" s="122">
        <f>SINTÉTICO!G456</f>
        <v>320</v>
      </c>
      <c r="F102" s="123">
        <f>SINTÉTICO!I456</f>
        <v>0</v>
      </c>
      <c r="G102" s="124" t="e">
        <f t="shared" si="2"/>
        <v>#DIV/0!</v>
      </c>
      <c r="H102" s="124" t="e">
        <f t="shared" si="3"/>
        <v>#DIV/0!</v>
      </c>
      <c r="I102" s="125" t="s">
        <v>1430</v>
      </c>
    </row>
    <row r="103" spans="1:9" ht="25.5" x14ac:dyDescent="0.25">
      <c r="A103" s="119">
        <v>99</v>
      </c>
      <c r="B103" s="120" t="str">
        <f>SINTÉTICO!B637</f>
        <v xml:space="preserve"> 3.11.7 </v>
      </c>
      <c r="C103" s="121" t="str">
        <f>SINTÉTICO!E637</f>
        <v>REFLETOR SLIM LED 200W DE POTÊNCIA, BRANCO FRIO, 6500K, AUTOVOLT, MARCA G-LIGHT OU SIMILAR</v>
      </c>
      <c r="D103" s="120" t="str">
        <f>SINTÉTICO!F637</f>
        <v>un</v>
      </c>
      <c r="E103" s="122">
        <f>SINTÉTICO!G637</f>
        <v>20</v>
      </c>
      <c r="F103" s="123">
        <f>SINTÉTICO!I637</f>
        <v>0</v>
      </c>
      <c r="G103" s="124" t="e">
        <f t="shared" si="2"/>
        <v>#DIV/0!</v>
      </c>
      <c r="H103" s="124" t="e">
        <f t="shared" si="3"/>
        <v>#DIV/0!</v>
      </c>
      <c r="I103" s="125" t="s">
        <v>1430</v>
      </c>
    </row>
    <row r="104" spans="1:9" ht="25.5" x14ac:dyDescent="0.25">
      <c r="A104" s="119">
        <v>100</v>
      </c>
      <c r="B104" s="120" t="str">
        <f>SINTÉTICO!B666</f>
        <v xml:space="preserve"> 3.11.36 </v>
      </c>
      <c r="C104" s="121" t="str">
        <f>SINTÉTICO!E666</f>
        <v>ELETRODUTO RÍGIDO ROSCÁVEL, PVC, DN 32 MM (1"), PARA CIRCUITOS TERMINAIS, INSTALADO EM FORRO - FORNECIMENTO E INSTALAÇÃO. AF_03/2023</v>
      </c>
      <c r="D104" s="120" t="str">
        <f>SINTÉTICO!F666</f>
        <v>M</v>
      </c>
      <c r="E104" s="122">
        <f>SINTÉTICO!G666</f>
        <v>200</v>
      </c>
      <c r="F104" s="123">
        <f>SINTÉTICO!I666</f>
        <v>0</v>
      </c>
      <c r="G104" s="124" t="e">
        <f t="shared" si="2"/>
        <v>#DIV/0!</v>
      </c>
      <c r="H104" s="124" t="e">
        <f t="shared" si="3"/>
        <v>#DIV/0!</v>
      </c>
      <c r="I104" s="125" t="s">
        <v>1430</v>
      </c>
    </row>
    <row r="105" spans="1:9" ht="25.5" x14ac:dyDescent="0.25">
      <c r="A105" s="119">
        <v>101</v>
      </c>
      <c r="B105" s="120" t="str">
        <f>SINTÉTICO!B432</f>
        <v xml:space="preserve"> 3.2.10 </v>
      </c>
      <c r="C105" s="121" t="str">
        <f>SINTÉTICO!E432</f>
        <v>DEMOLIÇÃO DE REVESTIMENTO CERÂMICO, DE FORMA MECANIZADA COM MARTELETE, SEM REAPROVEITAMENTO. AF_09/2023</v>
      </c>
      <c r="D105" s="120" t="str">
        <f>SINTÉTICO!F432</f>
        <v>m²</v>
      </c>
      <c r="E105" s="122">
        <f>SINTÉTICO!G432</f>
        <v>520</v>
      </c>
      <c r="F105" s="123">
        <f>SINTÉTICO!I432</f>
        <v>0</v>
      </c>
      <c r="G105" s="124" t="e">
        <f t="shared" si="2"/>
        <v>#DIV/0!</v>
      </c>
      <c r="H105" s="124" t="e">
        <f t="shared" si="3"/>
        <v>#DIV/0!</v>
      </c>
      <c r="I105" s="125" t="s">
        <v>1430</v>
      </c>
    </row>
    <row r="106" spans="1:9" x14ac:dyDescent="0.25">
      <c r="A106" s="119">
        <v>102</v>
      </c>
      <c r="B106" s="120" t="str">
        <f>SINTÉTICO!B617</f>
        <v xml:space="preserve"> 3.10.10 </v>
      </c>
      <c r="C106" s="121" t="str">
        <f>SINTÉTICO!E617</f>
        <v>PONTO DE AGUA FRIA EM TUBO PVC SOLDAVEL</v>
      </c>
      <c r="D106" s="120" t="str">
        <f>SINTÉTICO!F617</f>
        <v>UN</v>
      </c>
      <c r="E106" s="122">
        <f>SINTÉTICO!G617</f>
        <v>32</v>
      </c>
      <c r="F106" s="123">
        <f>SINTÉTICO!I617</f>
        <v>0</v>
      </c>
      <c r="G106" s="124" t="e">
        <f t="shared" si="2"/>
        <v>#DIV/0!</v>
      </c>
      <c r="H106" s="124" t="e">
        <f t="shared" si="3"/>
        <v>#DIV/0!</v>
      </c>
      <c r="I106" s="125" t="s">
        <v>1430</v>
      </c>
    </row>
    <row r="107" spans="1:9" ht="25.5" x14ac:dyDescent="0.25">
      <c r="A107" s="119">
        <v>103</v>
      </c>
      <c r="B107" s="120" t="str">
        <f>SINTÉTICO!B454</f>
        <v xml:space="preserve"> 3.2.32 </v>
      </c>
      <c r="C107" s="121" t="str">
        <f>SINTÉTICO!E454</f>
        <v>REMOÇÃO DE TRAMA METÁLICA PARA COBERTURA, DE FORMA MANUAL, SEM REAPROVEITAMENTO. AF_09/2023</v>
      </c>
      <c r="D107" s="120" t="str">
        <f>SINTÉTICO!F454</f>
        <v>m²</v>
      </c>
      <c r="E107" s="122">
        <f>SINTÉTICO!G454</f>
        <v>80</v>
      </c>
      <c r="F107" s="123">
        <f>SINTÉTICO!I454</f>
        <v>0</v>
      </c>
      <c r="G107" s="124" t="e">
        <f t="shared" si="2"/>
        <v>#DIV/0!</v>
      </c>
      <c r="H107" s="124" t="e">
        <f t="shared" si="3"/>
        <v>#DIV/0!</v>
      </c>
      <c r="I107" s="125" t="s">
        <v>1430</v>
      </c>
    </row>
    <row r="108" spans="1:9" x14ac:dyDescent="0.25">
      <c r="A108" s="119">
        <v>104</v>
      </c>
      <c r="B108" s="120" t="str">
        <f>SINTÉTICO!B545</f>
        <v xml:space="preserve"> 3.7.4.2 </v>
      </c>
      <c r="C108" s="121" t="str">
        <f>SINTÉTICO!E545</f>
        <v>FUNDO SELADOR ACRÍLICO, APLICAÇÃO MANUAL EM TETO, UMA DEMÃO. AF_04/2023</v>
      </c>
      <c r="D108" s="120" t="str">
        <f>SINTÉTICO!F545</f>
        <v>m²</v>
      </c>
      <c r="E108" s="122">
        <f>SINTÉTICO!G545</f>
        <v>600</v>
      </c>
      <c r="F108" s="123">
        <f>SINTÉTICO!I545</f>
        <v>0</v>
      </c>
      <c r="G108" s="124" t="e">
        <f t="shared" si="2"/>
        <v>#DIV/0!</v>
      </c>
      <c r="H108" s="124" t="e">
        <f t="shared" si="3"/>
        <v>#DIV/0!</v>
      </c>
      <c r="I108" s="125" t="s">
        <v>1430</v>
      </c>
    </row>
    <row r="109" spans="1:9" ht="38.25" customHeight="1" x14ac:dyDescent="0.25">
      <c r="A109" s="119">
        <v>105</v>
      </c>
      <c r="B109" s="120" t="str">
        <f>SINTÉTICO!B601</f>
        <v xml:space="preserve"> 3.9.21 </v>
      </c>
      <c r="C109" s="121" t="str">
        <f>SINTÉTICO!E601</f>
        <v>JANELA DE ALUMÍNIO TIPO MAXIM-AR, BATENTE/ REQUADRO 3 A 14 CM, VIDRO INCLUSO, FIXAÇÃO COM PARAFUSO, SEM GUARNIÇÃO/ ALIZAR, DIMENSÕES 60X80 (A X L) CM, SEM ACABAMENTO, VEDAÇÃO COM SILICONE, EXCLUSIVE CONTRAMARCO - FORNECIMENTO E INSTALAÇÃO. AF_11/2024</v>
      </c>
      <c r="D109" s="120" t="str">
        <f>SINTÉTICO!F601</f>
        <v>m²</v>
      </c>
      <c r="E109" s="122">
        <f>SINTÉTICO!G601</f>
        <v>4</v>
      </c>
      <c r="F109" s="123">
        <f>SINTÉTICO!I601</f>
        <v>0</v>
      </c>
      <c r="G109" s="124" t="e">
        <f t="shared" si="2"/>
        <v>#DIV/0!</v>
      </c>
      <c r="H109" s="124" t="e">
        <f t="shared" si="3"/>
        <v>#DIV/0!</v>
      </c>
      <c r="I109" s="125" t="s">
        <v>1430</v>
      </c>
    </row>
    <row r="110" spans="1:9" x14ac:dyDescent="0.25">
      <c r="A110" s="119">
        <v>106</v>
      </c>
      <c r="B110" s="120" t="str">
        <f>SINTÉTICO!B632</f>
        <v xml:space="preserve"> 3.11.2 </v>
      </c>
      <c r="C110" s="121" t="str">
        <f>SINTÉTICO!E632</f>
        <v>LAMPADA LED TUBULAR T8 BIVOLT 18/20 W, BASE G13</v>
      </c>
      <c r="D110" s="120" t="str">
        <f>SINTÉTICO!F632</f>
        <v>un</v>
      </c>
      <c r="E110" s="122">
        <f>SINTÉTICO!G632</f>
        <v>160</v>
      </c>
      <c r="F110" s="123">
        <f>SINTÉTICO!I632</f>
        <v>0</v>
      </c>
      <c r="G110" s="124" t="e">
        <f t="shared" si="2"/>
        <v>#DIV/0!</v>
      </c>
      <c r="H110" s="124" t="e">
        <f t="shared" si="3"/>
        <v>#DIV/0!</v>
      </c>
      <c r="I110" s="125" t="s">
        <v>1430</v>
      </c>
    </row>
    <row r="111" spans="1:9" ht="33.75" customHeight="1" x14ac:dyDescent="0.25">
      <c r="A111" s="119">
        <v>107</v>
      </c>
      <c r="B111" s="120" t="str">
        <f>SINTÉTICO!B523</f>
        <v xml:space="preserve"> 3.7.1.9 </v>
      </c>
      <c r="C111" s="121" t="str">
        <f>SINTÉTICO!E523</f>
        <v>PISO CIMENTADO, TRAÇO 1:3 (CIMENTO E AREIA), ACABAMENTO RÚSTICO, ESPESSURA 2,0 CM, PREPARO MECÂNICO DA ARGAMASSA. AF_09/2020</v>
      </c>
      <c r="D111" s="120" t="str">
        <f>SINTÉTICO!F523</f>
        <v>m²</v>
      </c>
      <c r="E111" s="122">
        <f>SINTÉTICO!G523</f>
        <v>80</v>
      </c>
      <c r="F111" s="123">
        <f>SINTÉTICO!I523</f>
        <v>0</v>
      </c>
      <c r="G111" s="124" t="e">
        <f t="shared" si="2"/>
        <v>#DIV/0!</v>
      </c>
      <c r="H111" s="124" t="e">
        <f t="shared" si="3"/>
        <v>#DIV/0!</v>
      </c>
      <c r="I111" s="125" t="s">
        <v>1430</v>
      </c>
    </row>
    <row r="112" spans="1:9" ht="25.5" x14ac:dyDescent="0.25">
      <c r="A112" s="119">
        <v>108</v>
      </c>
      <c r="B112" s="120" t="str">
        <f>SINTÉTICO!B212</f>
        <v xml:space="preserve"> 2.8.1.3.2.1 </v>
      </c>
      <c r="C112" s="121" t="str">
        <f>SINTÉTICO!E212</f>
        <v>REVISÃO GERAL DOS QUADROS ELÉTRICOS  (REAPERTO, ATERRAMENTO, TEMPERATURA, LIMPEZA, ETC)</v>
      </c>
      <c r="D112" s="120" t="str">
        <f>SINTÉTICO!F212</f>
        <v>UN</v>
      </c>
      <c r="E112" s="122">
        <f>SINTÉTICO!G212</f>
        <v>10</v>
      </c>
      <c r="F112" s="123">
        <f>SINTÉTICO!I212</f>
        <v>0</v>
      </c>
      <c r="G112" s="124" t="e">
        <f t="shared" si="2"/>
        <v>#DIV/0!</v>
      </c>
      <c r="H112" s="124" t="e">
        <f t="shared" si="3"/>
        <v>#DIV/0!</v>
      </c>
      <c r="I112" s="125" t="s">
        <v>1430</v>
      </c>
    </row>
    <row r="113" spans="1:9" ht="26.25" customHeight="1" x14ac:dyDescent="0.25">
      <c r="A113" s="119">
        <v>109</v>
      </c>
      <c r="B113" s="120" t="str">
        <f>SINTÉTICO!B404</f>
        <v xml:space="preserve"> 2.16.1.3.2.1 </v>
      </c>
      <c r="C113" s="121" t="str">
        <f>SINTÉTICO!E404</f>
        <v>REVISÃO GERAL DOS QUADROS ELÉTRICOS  (REAPERTO, ATERRAMENTO, TEMPERATURA, LIMPEZA, ETC)</v>
      </c>
      <c r="D113" s="120" t="str">
        <f>SINTÉTICO!F404</f>
        <v>UN</v>
      </c>
      <c r="E113" s="122">
        <f>SINTÉTICO!G404</f>
        <v>10</v>
      </c>
      <c r="F113" s="123">
        <f>SINTÉTICO!I404</f>
        <v>0</v>
      </c>
      <c r="G113" s="124" t="e">
        <f t="shared" si="2"/>
        <v>#DIV/0!</v>
      </c>
      <c r="H113" s="124" t="e">
        <f t="shared" si="3"/>
        <v>#DIV/0!</v>
      </c>
      <c r="I113" s="125" t="s">
        <v>1430</v>
      </c>
    </row>
    <row r="114" spans="1:9" ht="31.5" customHeight="1" x14ac:dyDescent="0.25">
      <c r="A114" s="119">
        <v>110</v>
      </c>
      <c r="B114" s="120" t="str">
        <f>SINTÉTICO!B577</f>
        <v xml:space="preserve"> 3.8.25 </v>
      </c>
      <c r="C114" s="121" t="str">
        <f>SINTÉTICO!E577</f>
        <v>GUINDASTE HIDRÁULICO AUTOPROPELIDO, COM LANÇA TELESCÓPICA 28,80 M, CAPACIDADE MÁXIMA 30 T, POTÊNCIA 97 KW, TRAÇÃO 4 X 4 - CHP DIURNO. AF_11/2014</v>
      </c>
      <c r="D114" s="120" t="str">
        <f>SINTÉTICO!F577</f>
        <v>CHP</v>
      </c>
      <c r="E114" s="122">
        <f>SINTÉTICO!G577</f>
        <v>12</v>
      </c>
      <c r="F114" s="123">
        <f>SINTÉTICO!I577</f>
        <v>0</v>
      </c>
      <c r="G114" s="124" t="e">
        <f t="shared" si="2"/>
        <v>#DIV/0!</v>
      </c>
      <c r="H114" s="124" t="e">
        <f t="shared" si="3"/>
        <v>#DIV/0!</v>
      </c>
      <c r="I114" s="125" t="s">
        <v>1430</v>
      </c>
    </row>
    <row r="115" spans="1:9" x14ac:dyDescent="0.25">
      <c r="A115" s="119">
        <v>111</v>
      </c>
      <c r="B115" s="120" t="str">
        <f>SINTÉTICO!B576</f>
        <v xml:space="preserve"> 3.8.24 </v>
      </c>
      <c r="C115" s="121" t="str">
        <f>SINTÉTICO!E576</f>
        <v>CUMEEIRA NORMAL EM FIBROCIMENTO PARA TELHA DE 8MM</v>
      </c>
      <c r="D115" s="120" t="str">
        <f>SINTÉTICO!F576</f>
        <v>m</v>
      </c>
      <c r="E115" s="122">
        <f>SINTÉTICO!G576</f>
        <v>24</v>
      </c>
      <c r="F115" s="123">
        <f>SINTÉTICO!I576</f>
        <v>0</v>
      </c>
      <c r="G115" s="124" t="e">
        <f t="shared" si="2"/>
        <v>#DIV/0!</v>
      </c>
      <c r="H115" s="124" t="e">
        <f t="shared" si="3"/>
        <v>#DIV/0!</v>
      </c>
      <c r="I115" s="125" t="s">
        <v>1430</v>
      </c>
    </row>
    <row r="116" spans="1:9" ht="34.5" customHeight="1" x14ac:dyDescent="0.25">
      <c r="A116" s="119">
        <v>112</v>
      </c>
      <c r="B116" s="120" t="str">
        <f>SINTÉTICO!B656</f>
        <v xml:space="preserve"> 3.11.26 </v>
      </c>
      <c r="C116" s="121" t="str">
        <f>SINTÉTICO!E656</f>
        <v>CABO DE COBRE FLEXÍVEL ISOLADO, 6 MM², ANTI-CHAMA 450/750 V, PARA CIRCUITOS TERMINAIS - FORNECIMENTO E INSTALAÇÃO. AF_03/2023</v>
      </c>
      <c r="D116" s="120" t="str">
        <f>SINTÉTICO!F656</f>
        <v>M</v>
      </c>
      <c r="E116" s="122">
        <f>SINTÉTICO!G656</f>
        <v>240</v>
      </c>
      <c r="F116" s="123">
        <f>SINTÉTICO!I656</f>
        <v>0</v>
      </c>
      <c r="G116" s="124" t="e">
        <f t="shared" si="2"/>
        <v>#DIV/0!</v>
      </c>
      <c r="H116" s="124" t="e">
        <f t="shared" si="3"/>
        <v>#DIV/0!</v>
      </c>
      <c r="I116" s="125" t="s">
        <v>1430</v>
      </c>
    </row>
    <row r="117" spans="1:9" ht="25.5" x14ac:dyDescent="0.25">
      <c r="A117" s="119">
        <v>113</v>
      </c>
      <c r="B117" s="120" t="str">
        <f>SINTÉTICO!B605</f>
        <v xml:space="preserve"> 3.9.25 </v>
      </c>
      <c r="C117" s="121" t="str">
        <f>SINTÉTICO!E605</f>
        <v>GRADIL EM FERRO FIXADO EM VÃOS DE JANELAS, FORMADO POR BARRAS CHATAS DE 25X4,8 MM. AF_04/2019</v>
      </c>
      <c r="D117" s="120" t="str">
        <f>SINTÉTICO!F605</f>
        <v>m²</v>
      </c>
      <c r="E117" s="122">
        <f>SINTÉTICO!G605</f>
        <v>4</v>
      </c>
      <c r="F117" s="123">
        <f>SINTÉTICO!I605</f>
        <v>0</v>
      </c>
      <c r="G117" s="124" t="e">
        <f t="shared" si="2"/>
        <v>#DIV/0!</v>
      </c>
      <c r="H117" s="124" t="e">
        <f t="shared" si="3"/>
        <v>#DIV/0!</v>
      </c>
      <c r="I117" s="125" t="s">
        <v>1430</v>
      </c>
    </row>
    <row r="118" spans="1:9" ht="30" customHeight="1" x14ac:dyDescent="0.25">
      <c r="A118" s="119">
        <v>114</v>
      </c>
      <c r="B118" s="120" t="str">
        <f>SINTÉTICO!B557</f>
        <v xml:space="preserve"> 3.8.5 </v>
      </c>
      <c r="C118" s="121" t="str">
        <f>SINTÉTICO!E557</f>
        <v>RETIRADA E RECOLOCAÇÃO DE RIPA EM TELHADOS DE MAIS DE 2 ÁGUAS COM TELHA CERÂMICA OU DE CONCRETO DE ENCAIXE, INCLUSO TRANSPORTE VERTICAL. AF_07/2019</v>
      </c>
      <c r="D118" s="120" t="str">
        <f>SINTÉTICO!F557</f>
        <v>m²</v>
      </c>
      <c r="E118" s="122">
        <f>SINTÉTICO!G557</f>
        <v>120</v>
      </c>
      <c r="F118" s="123">
        <f>SINTÉTICO!I557</f>
        <v>0</v>
      </c>
      <c r="G118" s="124" t="e">
        <f t="shared" si="2"/>
        <v>#DIV/0!</v>
      </c>
      <c r="H118" s="124" t="e">
        <f t="shared" si="3"/>
        <v>#DIV/0!</v>
      </c>
      <c r="I118" s="125" t="s">
        <v>1430</v>
      </c>
    </row>
    <row r="119" spans="1:9" ht="30" customHeight="1" x14ac:dyDescent="0.25">
      <c r="A119" s="119">
        <v>115</v>
      </c>
      <c r="B119" s="120" t="str">
        <f>SINTÉTICO!B645</f>
        <v xml:space="preserve"> 3.11.15 </v>
      </c>
      <c r="C119" s="121" t="str">
        <f>SINTÉTICO!E645</f>
        <v>ENTRADA DE ENERGIA ELÉTRICA, AÉREA, TRIFÁSICA, COM CAIXA DE SOBREPOR, CABO DE 10 MM2 E DISJUNTOR DIN 50A (NÃO INCLUSO O POSTE DE CONCRETO). AF_07/2020_PS</v>
      </c>
      <c r="D119" s="120" t="str">
        <f>SINTÉTICO!F645</f>
        <v>UN</v>
      </c>
      <c r="E119" s="122">
        <f>SINTÉTICO!G645</f>
        <v>1.2000000000000002</v>
      </c>
      <c r="F119" s="123">
        <f>SINTÉTICO!I645</f>
        <v>0</v>
      </c>
      <c r="G119" s="124" t="e">
        <f t="shared" si="2"/>
        <v>#DIV/0!</v>
      </c>
      <c r="H119" s="124" t="e">
        <f t="shared" si="3"/>
        <v>#DIV/0!</v>
      </c>
      <c r="I119" s="125" t="s">
        <v>1430</v>
      </c>
    </row>
    <row r="120" spans="1:9" ht="25.5" x14ac:dyDescent="0.25">
      <c r="A120" s="119">
        <v>116</v>
      </c>
      <c r="B120" s="120" t="str">
        <f>SINTÉTICO!B655</f>
        <v xml:space="preserve"> 3.11.25 </v>
      </c>
      <c r="C120" s="121" t="str">
        <f>SINTÉTICO!E655</f>
        <v>CABO DE COBRE FLEXÍVEL ISOLADO, 4 MM², ANTI-CHAMA 450/750 V, PARA CIRCUITOS TERMINAIS - FORNECIMENTO E INSTALAÇÃO. AF_03/2023</v>
      </c>
      <c r="D120" s="120" t="str">
        <f>SINTÉTICO!F655</f>
        <v>M</v>
      </c>
      <c r="E120" s="122">
        <f>SINTÉTICO!G655</f>
        <v>320</v>
      </c>
      <c r="F120" s="123">
        <f>SINTÉTICO!I655</f>
        <v>0</v>
      </c>
      <c r="G120" s="124" t="e">
        <f t="shared" si="2"/>
        <v>#DIV/0!</v>
      </c>
      <c r="H120" s="124" t="e">
        <f t="shared" si="3"/>
        <v>#DIV/0!</v>
      </c>
      <c r="I120" s="125" t="s">
        <v>1430</v>
      </c>
    </row>
    <row r="121" spans="1:9" x14ac:dyDescent="0.25">
      <c r="A121" s="119">
        <v>117</v>
      </c>
      <c r="B121" s="120" t="str">
        <f>SINTÉTICO!B504</f>
        <v xml:space="preserve"> 3.6.6 </v>
      </c>
      <c r="C121" s="121" t="str">
        <f>SINTÉTICO!E504</f>
        <v>PAREDE DE BLOCO DE GESSO (50 X 65CM) - FORNECIMENTO E EXECUÇÃO</v>
      </c>
      <c r="D121" s="120" t="str">
        <f>SINTÉTICO!F504</f>
        <v>m²</v>
      </c>
      <c r="E121" s="122">
        <f>SINTÉTICO!G504</f>
        <v>40</v>
      </c>
      <c r="F121" s="123">
        <f>SINTÉTICO!I504</f>
        <v>0</v>
      </c>
      <c r="G121" s="124" t="e">
        <f t="shared" si="2"/>
        <v>#DIV/0!</v>
      </c>
      <c r="H121" s="124" t="e">
        <f t="shared" si="3"/>
        <v>#DIV/0!</v>
      </c>
      <c r="I121" s="125" t="s">
        <v>1430</v>
      </c>
    </row>
    <row r="122" spans="1:9" ht="25.5" x14ac:dyDescent="0.25">
      <c r="A122" s="119">
        <v>118</v>
      </c>
      <c r="B122" s="120" t="str">
        <f>SINTÉTICO!B600</f>
        <v xml:space="preserve"> 3.9.20 </v>
      </c>
      <c r="C122" s="121" t="str">
        <f>SINTÉTICO!E600</f>
        <v>FORNECIMENTO E INSTALAÇÃO DE JANELA EM VIDRO TEMPERADO FUMÊ 8MM, INCLUSIVE PERFIS E FERRAGENS</v>
      </c>
      <c r="D122" s="120" t="str">
        <f>SINTÉTICO!F600</f>
        <v>m²</v>
      </c>
      <c r="E122" s="122">
        <f>SINTÉTICO!G600</f>
        <v>4</v>
      </c>
      <c r="F122" s="123">
        <f>SINTÉTICO!I600</f>
        <v>0</v>
      </c>
      <c r="G122" s="124" t="e">
        <f t="shared" si="2"/>
        <v>#DIV/0!</v>
      </c>
      <c r="H122" s="124" t="e">
        <f t="shared" si="3"/>
        <v>#DIV/0!</v>
      </c>
      <c r="I122" s="125" t="s">
        <v>1430</v>
      </c>
    </row>
    <row r="123" spans="1:9" ht="27.75" customHeight="1" x14ac:dyDescent="0.25">
      <c r="A123" s="119">
        <v>119</v>
      </c>
      <c r="B123" s="120" t="str">
        <f>SINTÉTICO!B652</f>
        <v xml:space="preserve"> 3.11.22 </v>
      </c>
      <c r="C123" s="121" t="str">
        <f>SINTÉTICO!E652</f>
        <v>POSTE DECORATIVO PARA JARDIM EM AÇO TUBULAR, H = *2,5* M, SEM LUMINÁRIA - FORNECIMENTO E INSTALAÇÃO. AF_04/2025</v>
      </c>
      <c r="D123" s="120" t="str">
        <f>SINTÉTICO!F652</f>
        <v>UN</v>
      </c>
      <c r="E123" s="122">
        <f>SINTÉTICO!G652</f>
        <v>4</v>
      </c>
      <c r="F123" s="123">
        <f>SINTÉTICO!I652</f>
        <v>0</v>
      </c>
      <c r="G123" s="124" t="e">
        <f t="shared" si="2"/>
        <v>#DIV/0!</v>
      </c>
      <c r="H123" s="124" t="e">
        <f t="shared" si="3"/>
        <v>#DIV/0!</v>
      </c>
      <c r="I123" s="125" t="s">
        <v>1430</v>
      </c>
    </row>
    <row r="124" spans="1:9" ht="27.75" customHeight="1" x14ac:dyDescent="0.25">
      <c r="A124" s="119">
        <v>120</v>
      </c>
      <c r="B124" s="120" t="str">
        <f>SINTÉTICO!B553</f>
        <v xml:space="preserve"> 3.8.1 </v>
      </c>
      <c r="C124" s="121" t="str">
        <f>SINTÉTICO!E553</f>
        <v>RUFO EM CHAPA DE AÇO GALVANIZADO NÚMERO 24, CORTE DE 25 CM, INCLUSO TRANSPORTE VERTICAL. AF_07/2019</v>
      </c>
      <c r="D124" s="120" t="str">
        <f>SINTÉTICO!F553</f>
        <v>M</v>
      </c>
      <c r="E124" s="122">
        <f>SINTÉTICO!G553</f>
        <v>48</v>
      </c>
      <c r="F124" s="123">
        <f>SINTÉTICO!I553</f>
        <v>0</v>
      </c>
      <c r="G124" s="124" t="e">
        <f t="shared" si="2"/>
        <v>#DIV/0!</v>
      </c>
      <c r="H124" s="124" t="e">
        <f t="shared" si="3"/>
        <v>#DIV/0!</v>
      </c>
      <c r="I124" s="125" t="s">
        <v>1430</v>
      </c>
    </row>
    <row r="125" spans="1:9" x14ac:dyDescent="0.25">
      <c r="A125" s="119">
        <v>121</v>
      </c>
      <c r="B125" s="120" t="str">
        <f>SINTÉTICO!B671</f>
        <v xml:space="preserve"> 3.11.41 </v>
      </c>
      <c r="C125" s="121" t="str">
        <f>SINTÉTICO!E671</f>
        <v>CABO DE COBRE PP CORDPLAST 2 X 1,5 MM2, 450/750V</v>
      </c>
      <c r="D125" s="120" t="str">
        <f>SINTÉTICO!F671</f>
        <v>m</v>
      </c>
      <c r="E125" s="122">
        <f>SINTÉTICO!G671</f>
        <v>240</v>
      </c>
      <c r="F125" s="123">
        <f>SINTÉTICO!I671</f>
        <v>0</v>
      </c>
      <c r="G125" s="124" t="e">
        <f t="shared" si="2"/>
        <v>#DIV/0!</v>
      </c>
      <c r="H125" s="124" t="e">
        <f t="shared" si="3"/>
        <v>#DIV/0!</v>
      </c>
      <c r="I125" s="125" t="s">
        <v>1430</v>
      </c>
    </row>
    <row r="126" spans="1:9" x14ac:dyDescent="0.25">
      <c r="A126" s="119">
        <v>122</v>
      </c>
      <c r="B126" s="120" t="str">
        <f>SINTÉTICO!B602</f>
        <v xml:space="preserve"> 3.9.22 </v>
      </c>
      <c r="C126" s="121" t="str">
        <f>SINTÉTICO!E602</f>
        <v>JANELA DE MADEIRA MAXIM AR</v>
      </c>
      <c r="D126" s="120" t="str">
        <f>SINTÉTICO!F602</f>
        <v>m²</v>
      </c>
      <c r="E126" s="122">
        <f>SINTÉTICO!G602</f>
        <v>2</v>
      </c>
      <c r="F126" s="123">
        <f>SINTÉTICO!I602</f>
        <v>0</v>
      </c>
      <c r="G126" s="124" t="e">
        <f t="shared" si="2"/>
        <v>#DIV/0!</v>
      </c>
      <c r="H126" s="124" t="e">
        <f t="shared" si="3"/>
        <v>#DIV/0!</v>
      </c>
      <c r="I126" s="125" t="s">
        <v>1430</v>
      </c>
    </row>
    <row r="127" spans="1:9" ht="25.5" x14ac:dyDescent="0.25">
      <c r="A127" s="119">
        <v>123</v>
      </c>
      <c r="B127" s="120" t="str">
        <f>SINTÉTICO!B202</f>
        <v xml:space="preserve"> 2.8.1.2.1.1 </v>
      </c>
      <c r="C127" s="121" t="str">
        <f>SINTÉTICO!E202</f>
        <v>LIMPEZA DE CALHA EM CHAPA GALVANIZADA OU EM PVC, INCLUSIVE DESOBSTRUÇÃO</v>
      </c>
      <c r="D127" s="120" t="str">
        <f>SINTÉTICO!F202</f>
        <v>m</v>
      </c>
      <c r="E127" s="122">
        <f>SINTÉTICO!G202</f>
        <v>972.80000000000007</v>
      </c>
      <c r="F127" s="123">
        <f>SINTÉTICO!I202</f>
        <v>0</v>
      </c>
      <c r="G127" s="124" t="e">
        <f t="shared" si="2"/>
        <v>#DIV/0!</v>
      </c>
      <c r="H127" s="124" t="e">
        <f t="shared" si="3"/>
        <v>#DIV/0!</v>
      </c>
      <c r="I127" s="125" t="s">
        <v>1430</v>
      </c>
    </row>
    <row r="128" spans="1:9" ht="25.5" x14ac:dyDescent="0.25">
      <c r="A128" s="119">
        <v>124</v>
      </c>
      <c r="B128" s="120" t="str">
        <f>SINTÉTICO!B394</f>
        <v xml:space="preserve"> 2.16.1.2.1.1 </v>
      </c>
      <c r="C128" s="121" t="str">
        <f>SINTÉTICO!E394</f>
        <v>LIMPEZA DE CALHA EM CHAPA GALVANIZADA OU EM PVC, INCLUSIVE DESOBSTRUÇÃO</v>
      </c>
      <c r="D128" s="120" t="str">
        <f>SINTÉTICO!F394</f>
        <v>m</v>
      </c>
      <c r="E128" s="122">
        <f>SINTÉTICO!G394</f>
        <v>972.80000000000007</v>
      </c>
      <c r="F128" s="123">
        <f>SINTÉTICO!I394</f>
        <v>0</v>
      </c>
      <c r="G128" s="124" t="e">
        <f t="shared" si="2"/>
        <v>#DIV/0!</v>
      </c>
      <c r="H128" s="124" t="e">
        <f t="shared" si="3"/>
        <v>#DIV/0!</v>
      </c>
      <c r="I128" s="125" t="s">
        <v>1430</v>
      </c>
    </row>
    <row r="129" spans="1:9" ht="25.5" x14ac:dyDescent="0.25">
      <c r="A129" s="119">
        <v>125</v>
      </c>
      <c r="B129" s="120" t="str">
        <f>SINTÉTICO!B604</f>
        <v xml:space="preserve"> 3.9.24 </v>
      </c>
      <c r="C129" s="121" t="str">
        <f>SINTÉTICO!E604</f>
        <v>JANELA EM ALUMÍNIO, COR N/P/B, TIPO MOLDURA-VIDRO, DE CORRER, EXCLUSIVE VIDRO</v>
      </c>
      <c r="D129" s="120" t="str">
        <f>SINTÉTICO!F604</f>
        <v>m²</v>
      </c>
      <c r="E129" s="122">
        <f>SINTÉTICO!G604</f>
        <v>4</v>
      </c>
      <c r="F129" s="123">
        <f>SINTÉTICO!I604</f>
        <v>0</v>
      </c>
      <c r="G129" s="124" t="e">
        <f t="shared" si="2"/>
        <v>#DIV/0!</v>
      </c>
      <c r="H129" s="124" t="e">
        <f t="shared" si="3"/>
        <v>#DIV/0!</v>
      </c>
      <c r="I129" s="125" t="s">
        <v>1430</v>
      </c>
    </row>
    <row r="130" spans="1:9" x14ac:dyDescent="0.25">
      <c r="A130" s="119">
        <v>126</v>
      </c>
      <c r="B130" s="120" t="str">
        <f>SINTÉTICO!B621</f>
        <v xml:space="preserve"> 3.10.14 </v>
      </c>
      <c r="C130" s="121" t="str">
        <f>SINTÉTICO!E621</f>
        <v>LIMPEZA DE FOSSA ACIMA DE 5M3</v>
      </c>
      <c r="D130" s="120" t="str">
        <f>SINTÉTICO!F621</f>
        <v>m³</v>
      </c>
      <c r="E130" s="122">
        <f>SINTÉTICO!G621</f>
        <v>40</v>
      </c>
      <c r="F130" s="123">
        <f>SINTÉTICO!I621</f>
        <v>0</v>
      </c>
      <c r="G130" s="124" t="e">
        <f t="shared" si="2"/>
        <v>#DIV/0!</v>
      </c>
      <c r="H130" s="124" t="e">
        <f t="shared" si="3"/>
        <v>#DIV/0!</v>
      </c>
      <c r="I130" s="125" t="s">
        <v>1430</v>
      </c>
    </row>
    <row r="131" spans="1:9" x14ac:dyDescent="0.25">
      <c r="A131" s="119">
        <v>127</v>
      </c>
      <c r="B131" s="120" t="str">
        <f>SINTÉTICO!B457</f>
        <v xml:space="preserve"> 3.2.35 </v>
      </c>
      <c r="C131" s="121" t="str">
        <f>SINTÉTICO!E457</f>
        <v>REMOÇÃO DE CALHA DE ZINCO</v>
      </c>
      <c r="D131" s="120" t="str">
        <f>SINTÉTICO!F457</f>
        <v>m</v>
      </c>
      <c r="E131" s="122">
        <f>SINTÉTICO!G457</f>
        <v>180</v>
      </c>
      <c r="F131" s="123">
        <f>SINTÉTICO!I457</f>
        <v>0</v>
      </c>
      <c r="G131" s="124" t="e">
        <f t="shared" si="2"/>
        <v>#DIV/0!</v>
      </c>
      <c r="H131" s="124" t="e">
        <f t="shared" si="3"/>
        <v>#DIV/0!</v>
      </c>
      <c r="I131" s="125" t="s">
        <v>1430</v>
      </c>
    </row>
    <row r="132" spans="1:9" ht="25.5" x14ac:dyDescent="0.25">
      <c r="A132" s="119">
        <v>128</v>
      </c>
      <c r="B132" s="120" t="str">
        <f>SINTÉTICO!B474</f>
        <v xml:space="preserve"> 3.3.2 </v>
      </c>
      <c r="C132" s="121" t="str">
        <f>SINTÉTICO!E474</f>
        <v>REATERRO MANUAL DE VALAS, COM COMPACTADOR DE SOLOS DE PERCUSSÃO. AF_08/2023</v>
      </c>
      <c r="D132" s="120" t="str">
        <f>SINTÉTICO!F474</f>
        <v>m³</v>
      </c>
      <c r="E132" s="122">
        <f>SINTÉTICO!G474</f>
        <v>88</v>
      </c>
      <c r="F132" s="123">
        <f>SINTÉTICO!I474</f>
        <v>0</v>
      </c>
      <c r="G132" s="124" t="e">
        <f t="shared" si="2"/>
        <v>#DIV/0!</v>
      </c>
      <c r="H132" s="124" t="e">
        <f t="shared" si="3"/>
        <v>#DIV/0!</v>
      </c>
      <c r="I132" s="125" t="s">
        <v>1430</v>
      </c>
    </row>
    <row r="133" spans="1:9" ht="27" customHeight="1" x14ac:dyDescent="0.25">
      <c r="A133" s="119">
        <v>129</v>
      </c>
      <c r="B133" s="120" t="str">
        <f>SINTÉTICO!B679</f>
        <v xml:space="preserve"> 3.11.49 </v>
      </c>
      <c r="C133" s="121" t="str">
        <f>SINTÉTICO!E679</f>
        <v>TOMADA MÉDIA DE EMBUTIR (2 MÓDULOS), 2P+T 10 A, INCLUINDO SUPORTE E PLACA - FORNECIMENTO E INSTALAÇÃO. AF_03/2023</v>
      </c>
      <c r="D133" s="120" t="str">
        <f>SINTÉTICO!F679</f>
        <v>UN</v>
      </c>
      <c r="E133" s="122">
        <f>SINTÉTICO!G679</f>
        <v>40</v>
      </c>
      <c r="F133" s="123">
        <f>SINTÉTICO!I679</f>
        <v>0</v>
      </c>
      <c r="G133" s="124" t="e">
        <f t="shared" si="2"/>
        <v>#DIV/0!</v>
      </c>
      <c r="H133" s="124" t="e">
        <f t="shared" si="3"/>
        <v>#DIV/0!</v>
      </c>
      <c r="I133" s="125" t="s">
        <v>1430</v>
      </c>
    </row>
    <row r="134" spans="1:9" ht="27" customHeight="1" x14ac:dyDescent="0.25">
      <c r="A134" s="119">
        <v>130</v>
      </c>
      <c r="B134" s="120" t="str">
        <f>SINTÉTICO!B598</f>
        <v xml:space="preserve"> 3.9.18 </v>
      </c>
      <c r="C134" s="121" t="str">
        <f>SINTÉTICO!E598</f>
        <v>PORTA DE MADEIRA PARA PINTURA, SEMI-OCA (LEVE OU MÉDIA), 90X210CM, ESPESSURA DE 3,5CM, INCLUSO DOBRADIÇAS - FORNECIMENTO E INSTALAÇÃO. AF_12/2019</v>
      </c>
      <c r="D134" s="120" t="str">
        <f>SINTÉTICO!F598</f>
        <v>UN</v>
      </c>
      <c r="E134" s="122">
        <f>SINTÉTICO!G598</f>
        <v>4</v>
      </c>
      <c r="F134" s="123">
        <f>SINTÉTICO!I598</f>
        <v>0</v>
      </c>
      <c r="G134" s="124" t="e">
        <f t="shared" ref="G134:G197" si="4">F134/$G$3</f>
        <v>#DIV/0!</v>
      </c>
      <c r="H134" s="124" t="e">
        <f t="shared" si="3"/>
        <v>#DIV/0!</v>
      </c>
      <c r="I134" s="125" t="s">
        <v>1430</v>
      </c>
    </row>
    <row r="135" spans="1:9" ht="38.25" x14ac:dyDescent="0.25">
      <c r="A135" s="119">
        <v>131</v>
      </c>
      <c r="B135" s="120" t="str">
        <f>SINTÉTICO!B526</f>
        <v xml:space="preserve"> 3.7.1.12 </v>
      </c>
      <c r="C135" s="121" t="str">
        <f>SINTÉTICO!E526</f>
        <v>PISO TÁTIL DIRECIONAL E/OU ALERTA, DE CONCRETO, COLORIDO, P/DEFICIENTES VISUAIS, DIMENSÕES 25X25CM, APLICADO COM ARGAMASSA INDUSTRIALIZADA AC-II, REJUNTADO, EXCLUSIVE REGULARIZAÇÃO DE BASE</v>
      </c>
      <c r="D135" s="120" t="str">
        <f>SINTÉTICO!F526</f>
        <v>m²</v>
      </c>
      <c r="E135" s="122">
        <f>SINTÉTICO!G526</f>
        <v>12</v>
      </c>
      <c r="F135" s="123">
        <f>SINTÉTICO!I526</f>
        <v>0</v>
      </c>
      <c r="G135" s="124" t="e">
        <f t="shared" si="4"/>
        <v>#DIV/0!</v>
      </c>
      <c r="H135" s="124" t="e">
        <f t="shared" ref="H135:H198" si="5">H134+G135</f>
        <v>#DIV/0!</v>
      </c>
      <c r="I135" s="125" t="s">
        <v>1430</v>
      </c>
    </row>
    <row r="136" spans="1:9" x14ac:dyDescent="0.25">
      <c r="A136" s="119">
        <v>132</v>
      </c>
      <c r="B136" s="120" t="str">
        <f>SINTÉTICO!B527</f>
        <v xml:space="preserve"> 3.7.1.13 </v>
      </c>
      <c r="C136" s="121" t="str">
        <f>SINTÉTICO!E527</f>
        <v>BORRACHA COLADA - PISO TATIL DE ALERTA</v>
      </c>
      <c r="D136" s="120" t="str">
        <f>SINTÉTICO!F527</f>
        <v>m²</v>
      </c>
      <c r="E136" s="122">
        <f>SINTÉTICO!G527</f>
        <v>8</v>
      </c>
      <c r="F136" s="123">
        <f>SINTÉTICO!I527</f>
        <v>0</v>
      </c>
      <c r="G136" s="124" t="e">
        <f t="shared" si="4"/>
        <v>#DIV/0!</v>
      </c>
      <c r="H136" s="124" t="e">
        <f t="shared" si="5"/>
        <v>#DIV/0!</v>
      </c>
      <c r="I136" s="125" t="s">
        <v>1430</v>
      </c>
    </row>
    <row r="137" spans="1:9" x14ac:dyDescent="0.25">
      <c r="A137" s="119">
        <v>133</v>
      </c>
      <c r="B137" s="120" t="str">
        <f>SINTÉTICO!B528</f>
        <v xml:space="preserve"> 3.7.1.14 </v>
      </c>
      <c r="C137" s="121" t="str">
        <f>SINTÉTICO!E528</f>
        <v>BORRACHA COLADA - PISO TATIL DIRECIONAL</v>
      </c>
      <c r="D137" s="120" t="str">
        <f>SINTÉTICO!F528</f>
        <v>m²</v>
      </c>
      <c r="E137" s="122">
        <f>SINTÉTICO!G528</f>
        <v>8</v>
      </c>
      <c r="F137" s="123">
        <f>SINTÉTICO!I528</f>
        <v>0</v>
      </c>
      <c r="G137" s="124" t="e">
        <f t="shared" si="4"/>
        <v>#DIV/0!</v>
      </c>
      <c r="H137" s="124" t="e">
        <f t="shared" si="5"/>
        <v>#DIV/0!</v>
      </c>
      <c r="I137" s="125" t="s">
        <v>1430</v>
      </c>
    </row>
    <row r="138" spans="1:9" ht="33.75" customHeight="1" x14ac:dyDescent="0.25">
      <c r="A138" s="119">
        <v>134</v>
      </c>
      <c r="B138" s="120" t="str">
        <f>SINTÉTICO!B624</f>
        <v xml:space="preserve"> 3.10.17 </v>
      </c>
      <c r="C138" s="121" t="str">
        <f>SINTÉTICO!E624</f>
        <v>TUBO PVC, SÉRIE R, ÁGUA PLUVIAL, DN 100 MM, FORNECIDO E INSTALADO EM CONDUTORES VERTICAIS DE ÁGUAS PLUVIAIS. AF_06/2022</v>
      </c>
      <c r="D138" s="120" t="str">
        <f>SINTÉTICO!F624</f>
        <v>M</v>
      </c>
      <c r="E138" s="122">
        <f>SINTÉTICO!G624</f>
        <v>60</v>
      </c>
      <c r="F138" s="123">
        <f>SINTÉTICO!I624</f>
        <v>0</v>
      </c>
      <c r="G138" s="124" t="e">
        <f t="shared" si="4"/>
        <v>#DIV/0!</v>
      </c>
      <c r="H138" s="124" t="e">
        <f t="shared" si="5"/>
        <v>#DIV/0!</v>
      </c>
      <c r="I138" s="125" t="s">
        <v>1430</v>
      </c>
    </row>
    <row r="139" spans="1:9" x14ac:dyDescent="0.25">
      <c r="A139" s="119">
        <v>135</v>
      </c>
      <c r="B139" s="120" t="str">
        <f>SINTÉTICO!B416</f>
        <v xml:space="preserve"> 3.1.3 </v>
      </c>
      <c r="C139" s="121" t="str">
        <f>SINTÉTICO!E416</f>
        <v>TAPUME DE PROTEÇÃO EM TELA DE POLIETILENO H=1,20 COM BLOCO DE CONCRETO</v>
      </c>
      <c r="D139" s="120" t="str">
        <f>SINTÉTICO!F416</f>
        <v>m</v>
      </c>
      <c r="E139" s="122">
        <f>SINTÉTICO!G416</f>
        <v>60</v>
      </c>
      <c r="F139" s="123">
        <f>SINTÉTICO!I416</f>
        <v>0</v>
      </c>
      <c r="G139" s="124" t="e">
        <f t="shared" si="4"/>
        <v>#DIV/0!</v>
      </c>
      <c r="H139" s="124" t="e">
        <f t="shared" si="5"/>
        <v>#DIV/0!</v>
      </c>
      <c r="I139" s="125" t="s">
        <v>1430</v>
      </c>
    </row>
    <row r="140" spans="1:9" ht="25.5" x14ac:dyDescent="0.25">
      <c r="A140" s="119">
        <v>136</v>
      </c>
      <c r="B140" s="120" t="str">
        <f>SINTÉTICO!B681</f>
        <v xml:space="preserve"> 3.11.51 </v>
      </c>
      <c r="C140" s="121" t="str">
        <f>SINTÉTICO!E681</f>
        <v>TOMADA BAIXA DE EMBUTIR (2 MÓDULOS), 2P+T 10 A, INCLUINDO SUPORTE E PLACA - FORNECIMENTO E INSTALAÇÃO. AF_03/2023</v>
      </c>
      <c r="D140" s="120" t="str">
        <f>SINTÉTICO!F681</f>
        <v>UN</v>
      </c>
      <c r="E140" s="122">
        <f>SINTÉTICO!G681</f>
        <v>40</v>
      </c>
      <c r="F140" s="123">
        <f>SINTÉTICO!I681</f>
        <v>0</v>
      </c>
      <c r="G140" s="124" t="e">
        <f t="shared" si="4"/>
        <v>#DIV/0!</v>
      </c>
      <c r="H140" s="124" t="e">
        <f t="shared" si="5"/>
        <v>#DIV/0!</v>
      </c>
      <c r="I140" s="125" t="s">
        <v>1430</v>
      </c>
    </row>
    <row r="141" spans="1:9" x14ac:dyDescent="0.25">
      <c r="A141" s="119">
        <v>137</v>
      </c>
      <c r="B141" s="120" t="str">
        <f>SINTÉTICO!B215</f>
        <v xml:space="preserve"> 2.8.1.4.1.1 </v>
      </c>
      <c r="C141" s="121" t="str">
        <f>SINTÉTICO!E215</f>
        <v>CORDÃO DE VEDAÇÃO EM SILICONE - REV 01_05/2022</v>
      </c>
      <c r="D141" s="120" t="str">
        <f>SINTÉTICO!F215</f>
        <v>m</v>
      </c>
      <c r="E141" s="122">
        <f>SINTÉTICO!G215</f>
        <v>972.80000000000007</v>
      </c>
      <c r="F141" s="123">
        <f>SINTÉTICO!I215</f>
        <v>0</v>
      </c>
      <c r="G141" s="124" t="e">
        <f t="shared" si="4"/>
        <v>#DIV/0!</v>
      </c>
      <c r="H141" s="124" t="e">
        <f t="shared" si="5"/>
        <v>#DIV/0!</v>
      </c>
      <c r="I141" s="125" t="s">
        <v>1430</v>
      </c>
    </row>
    <row r="142" spans="1:9" x14ac:dyDescent="0.25">
      <c r="A142" s="119">
        <v>138</v>
      </c>
      <c r="B142" s="120" t="str">
        <f>SINTÉTICO!B407</f>
        <v xml:space="preserve"> 2.16.1.4.1.1 </v>
      </c>
      <c r="C142" s="121" t="str">
        <f>SINTÉTICO!E407</f>
        <v>CORDÃO DE VEDAÇÃO EM SILICONE - REV 01_05/2022</v>
      </c>
      <c r="D142" s="120" t="str">
        <f>SINTÉTICO!F407</f>
        <v>m</v>
      </c>
      <c r="E142" s="122">
        <f>SINTÉTICO!G407</f>
        <v>972.80000000000007</v>
      </c>
      <c r="F142" s="123">
        <f>SINTÉTICO!I407</f>
        <v>0</v>
      </c>
      <c r="G142" s="124" t="e">
        <f t="shared" si="4"/>
        <v>#DIV/0!</v>
      </c>
      <c r="H142" s="124" t="e">
        <f t="shared" si="5"/>
        <v>#DIV/0!</v>
      </c>
      <c r="I142" s="125" t="s">
        <v>1430</v>
      </c>
    </row>
    <row r="143" spans="1:9" x14ac:dyDescent="0.25">
      <c r="A143" s="119">
        <v>139</v>
      </c>
      <c r="B143" s="120" t="str">
        <f>SINTÉTICO!B506</f>
        <v xml:space="preserve"> 3.6.8 </v>
      </c>
      <c r="C143" s="121" t="str">
        <f>SINTÉTICO!E506</f>
        <v>VERGA PRÉ-FABRICADA COM ATÉ 1,5 M DE VÃO, ESPESSURA DE *15* CM. AF_03/2024</v>
      </c>
      <c r="D143" s="120" t="str">
        <f>SINTÉTICO!F506</f>
        <v>M</v>
      </c>
      <c r="E143" s="122">
        <f>SINTÉTICO!G506</f>
        <v>40</v>
      </c>
      <c r="F143" s="123">
        <f>SINTÉTICO!I506</f>
        <v>0</v>
      </c>
      <c r="G143" s="124" t="e">
        <f t="shared" si="4"/>
        <v>#DIV/0!</v>
      </c>
      <c r="H143" s="124" t="e">
        <f t="shared" si="5"/>
        <v>#DIV/0!</v>
      </c>
      <c r="I143" s="125" t="s">
        <v>1430</v>
      </c>
    </row>
    <row r="144" spans="1:9" ht="24.75" customHeight="1" x14ac:dyDescent="0.25">
      <c r="A144" s="119">
        <v>140</v>
      </c>
      <c r="B144" s="120" t="str">
        <f>SINTÉTICO!B614</f>
        <v xml:space="preserve"> 3.10.7 </v>
      </c>
      <c r="C144" s="121" t="str">
        <f>SINTÉTICO!E614</f>
        <v>TORNEIRA CROMADA DE MESA, 1/2" OU 3/4", PARA LAVATÓRIO, PADRÃO POPULAR - FORNECIMENTO E INSTALAÇÃO. AF_01/2020</v>
      </c>
      <c r="D144" s="120" t="str">
        <f>SINTÉTICO!F614</f>
        <v>UN</v>
      </c>
      <c r="E144" s="122">
        <f>SINTÉTICO!G614</f>
        <v>20</v>
      </c>
      <c r="F144" s="123">
        <f>SINTÉTICO!I614</f>
        <v>0</v>
      </c>
      <c r="G144" s="124" t="e">
        <f t="shared" si="4"/>
        <v>#DIV/0!</v>
      </c>
      <c r="H144" s="124" t="e">
        <f t="shared" si="5"/>
        <v>#DIV/0!</v>
      </c>
      <c r="I144" s="125" t="s">
        <v>1430</v>
      </c>
    </row>
    <row r="145" spans="1:9" ht="25.5" x14ac:dyDescent="0.25">
      <c r="A145" s="119">
        <v>141</v>
      </c>
      <c r="B145" s="120" t="str">
        <f>SINTÉTICO!B487</f>
        <v xml:space="preserve"> 3.4.11 </v>
      </c>
      <c r="C145" s="121" t="str">
        <f>SINTÉTICO!E487</f>
        <v>ARMAÇÃO PARA EXECUÇÃO DE RADIER, PISO DE CONCRETO OU LAJE SOBRE SOLO, COM USO DE TELA Q-92. AF_09/2021</v>
      </c>
      <c r="D145" s="120" t="str">
        <f>SINTÉTICO!F487</f>
        <v>KG</v>
      </c>
      <c r="E145" s="122">
        <f>SINTÉTICO!G487</f>
        <v>120</v>
      </c>
      <c r="F145" s="123">
        <f>SINTÉTICO!I487</f>
        <v>0</v>
      </c>
      <c r="G145" s="124" t="e">
        <f t="shared" si="4"/>
        <v>#DIV/0!</v>
      </c>
      <c r="H145" s="124" t="e">
        <f t="shared" si="5"/>
        <v>#DIV/0!</v>
      </c>
      <c r="I145" s="125" t="s">
        <v>1430</v>
      </c>
    </row>
    <row r="146" spans="1:9" ht="36.75" customHeight="1" x14ac:dyDescent="0.25">
      <c r="A146" s="119">
        <v>142</v>
      </c>
      <c r="B146" s="120" t="str">
        <f>SINTÉTICO!B594</f>
        <v xml:space="preserve"> 3.9.14 </v>
      </c>
      <c r="C146" s="121" t="str">
        <f>SINTÉTICO!E594</f>
        <v>KIT DE PORTA DE MADEIRA PARA PINTURA, SEMI-OCA (LEVE OU MÉDIA), PADRÃO POPULAR, 70X210CM, ESPESSURA DE 3,5CM, ITENS INCLUSOS: DOBRADIÇAS, MONTAGEM E INSTALAÇÃO DO BATENTE, FECHADURA COM EXECUÇÃO DO FURO - FORNECIMENTO E INSTALAÇÃO. AF_12/2019</v>
      </c>
      <c r="D146" s="120" t="str">
        <f>SINTÉTICO!F594</f>
        <v>UN</v>
      </c>
      <c r="E146" s="122">
        <f>SINTÉTICO!G594</f>
        <v>2</v>
      </c>
      <c r="F146" s="123">
        <f>SINTÉTICO!I594</f>
        <v>0</v>
      </c>
      <c r="G146" s="124" t="e">
        <f t="shared" si="4"/>
        <v>#DIV/0!</v>
      </c>
      <c r="H146" s="124" t="e">
        <f t="shared" si="5"/>
        <v>#DIV/0!</v>
      </c>
      <c r="I146" s="125" t="s">
        <v>1430</v>
      </c>
    </row>
    <row r="147" spans="1:9" ht="36.75" customHeight="1" x14ac:dyDescent="0.25">
      <c r="A147" s="119">
        <v>143</v>
      </c>
      <c r="B147" s="120" t="str">
        <f>SINTÉTICO!B619</f>
        <v xml:space="preserve"> 3.10.12 </v>
      </c>
      <c r="C147" s="121" t="str">
        <f>SINTÉTICO!E619</f>
        <v>PONTO DE ESGOTO COM TUBO DE PVC RÍGIDO SOLDÁVEL DE  Ø 40 MM (LAVATÓRIOS, MICTÓRIOS, RALOS SIFONADOS, ETC...)</v>
      </c>
      <c r="D147" s="120" t="str">
        <f>SINTÉTICO!F619</f>
        <v>un</v>
      </c>
      <c r="E147" s="122">
        <f>SINTÉTICO!G619</f>
        <v>20</v>
      </c>
      <c r="F147" s="123">
        <f>SINTÉTICO!I619</f>
        <v>0</v>
      </c>
      <c r="G147" s="124" t="e">
        <f t="shared" si="4"/>
        <v>#DIV/0!</v>
      </c>
      <c r="H147" s="124" t="e">
        <f t="shared" si="5"/>
        <v>#DIV/0!</v>
      </c>
      <c r="I147" s="125" t="s">
        <v>1430</v>
      </c>
    </row>
    <row r="148" spans="1:9" ht="36.75" customHeight="1" x14ac:dyDescent="0.25">
      <c r="A148" s="119">
        <v>144</v>
      </c>
      <c r="B148" s="120" t="str">
        <f>SINTÉTICO!B561</f>
        <v xml:space="preserve"> 3.8.9 </v>
      </c>
      <c r="C148" s="121" t="str">
        <f>SINTÉTICO!E561</f>
        <v>TELHAMENTO COM TELHA CERÂMICA CAPA-CANAL, TIPO COLONIAL, COM ATÉ 2 ÁGUAS, INCLUSO TRANSPORTE VERTICAL. AF_07/2019</v>
      </c>
      <c r="D148" s="120" t="str">
        <f>SINTÉTICO!F561</f>
        <v>m²</v>
      </c>
      <c r="E148" s="122">
        <f>SINTÉTICO!G561</f>
        <v>40</v>
      </c>
      <c r="F148" s="123">
        <f>SINTÉTICO!I561</f>
        <v>0</v>
      </c>
      <c r="G148" s="124" t="e">
        <f t="shared" si="4"/>
        <v>#DIV/0!</v>
      </c>
      <c r="H148" s="124" t="e">
        <f t="shared" si="5"/>
        <v>#DIV/0!</v>
      </c>
      <c r="I148" s="125" t="s">
        <v>1430</v>
      </c>
    </row>
    <row r="149" spans="1:9" ht="36.75" customHeight="1" x14ac:dyDescent="0.25">
      <c r="A149" s="119">
        <v>145</v>
      </c>
      <c r="B149" s="120" t="str">
        <f>SINTÉTICO!B651</f>
        <v xml:space="preserve"> 3.11.21 </v>
      </c>
      <c r="C149" s="121" t="str">
        <f>SINTÉTICO!E651</f>
        <v>ENTRADA DE ENERGIA ELÉTRICA, AÉREA, MONOFÁSICA, COM CAIXA DE SOBREPOR, CABO DE 10 MM2 E DISJUNTOR DIN 50A (NÃO INCLUSO O POSTE DE CONCRETO). AF_07/2020_PS</v>
      </c>
      <c r="D149" s="120" t="str">
        <f>SINTÉTICO!F651</f>
        <v>UN</v>
      </c>
      <c r="E149" s="122">
        <f>SINTÉTICO!G651</f>
        <v>1</v>
      </c>
      <c r="F149" s="123">
        <f>SINTÉTICO!I651</f>
        <v>0</v>
      </c>
      <c r="G149" s="124" t="e">
        <f t="shared" si="4"/>
        <v>#DIV/0!</v>
      </c>
      <c r="H149" s="124" t="e">
        <f t="shared" si="5"/>
        <v>#DIV/0!</v>
      </c>
      <c r="I149" s="125" t="s">
        <v>1430</v>
      </c>
    </row>
    <row r="150" spans="1:9" ht="36.75" customHeight="1" x14ac:dyDescent="0.25">
      <c r="A150" s="119">
        <v>146</v>
      </c>
      <c r="B150" s="120" t="str">
        <f>SINTÉTICO!B644</f>
        <v xml:space="preserve"> 3.11.14 </v>
      </c>
      <c r="C150" s="121" t="str">
        <f>SINTÉTICO!E644</f>
        <v>POSTE CIRCULAR DE CONCRETO  7/150 - FORNECIMENTO E ASSENTAMENTO</v>
      </c>
      <c r="D150" s="120" t="str">
        <f>SINTÉTICO!F644</f>
        <v>un</v>
      </c>
      <c r="E150" s="122">
        <f>SINTÉTICO!G644</f>
        <v>2</v>
      </c>
      <c r="F150" s="123">
        <f>SINTÉTICO!I644</f>
        <v>0</v>
      </c>
      <c r="G150" s="124" t="e">
        <f t="shared" si="4"/>
        <v>#DIV/0!</v>
      </c>
      <c r="H150" s="124" t="e">
        <f t="shared" si="5"/>
        <v>#DIV/0!</v>
      </c>
      <c r="I150" s="125" t="s">
        <v>1430</v>
      </c>
    </row>
    <row r="151" spans="1:9" ht="36.75" customHeight="1" x14ac:dyDescent="0.25">
      <c r="A151" s="119">
        <v>147</v>
      </c>
      <c r="B151" s="120" t="str">
        <f>SINTÉTICO!B597</f>
        <v xml:space="preserve"> 3.9.17 </v>
      </c>
      <c r="C151" s="121" t="str">
        <f>SINTÉTICO!E597</f>
        <v>PORTA DE MADEIRA PARA PINTURA, SEMI-OCA (LEVE OU MÉDIA), 80X210CM, ESPESSURA DE 3,5CM, INCLUSO DOBRADIÇAS - FORNECIMENTO E INSTALAÇÃO. AF_12/2019</v>
      </c>
      <c r="D151" s="120" t="str">
        <f>SINTÉTICO!F597</f>
        <v>UN</v>
      </c>
      <c r="E151" s="122">
        <f>SINTÉTICO!G597</f>
        <v>4</v>
      </c>
      <c r="F151" s="123">
        <f>SINTÉTICO!I597</f>
        <v>0</v>
      </c>
      <c r="G151" s="124" t="e">
        <f t="shared" si="4"/>
        <v>#DIV/0!</v>
      </c>
      <c r="H151" s="124" t="e">
        <f t="shared" si="5"/>
        <v>#DIV/0!</v>
      </c>
      <c r="I151" s="125" t="s">
        <v>1430</v>
      </c>
    </row>
    <row r="152" spans="1:9" ht="25.5" x14ac:dyDescent="0.25">
      <c r="A152" s="119">
        <v>148</v>
      </c>
      <c r="B152" s="120" t="str">
        <f>SINTÉTICO!B451</f>
        <v xml:space="preserve"> 3.2.29 </v>
      </c>
      <c r="C152" s="121" t="str">
        <f>SINTÉTICO!E451</f>
        <v>REMOÇÃO DE TELHAS DE FIBROCIMENTO METÁLICA E CERÂMICA, DE FORMA MANUAL, SEM REAPROVEITAMENTO. AF_09/2023</v>
      </c>
      <c r="D152" s="120" t="str">
        <f>SINTÉTICO!F451</f>
        <v>m²</v>
      </c>
      <c r="E152" s="122">
        <f>SINTÉTICO!G451</f>
        <v>480</v>
      </c>
      <c r="F152" s="123">
        <f>SINTÉTICO!I451</f>
        <v>0</v>
      </c>
      <c r="G152" s="124" t="e">
        <f t="shared" si="4"/>
        <v>#DIV/0!</v>
      </c>
      <c r="H152" s="124" t="e">
        <f t="shared" si="5"/>
        <v>#DIV/0!</v>
      </c>
      <c r="I152" s="125" t="s">
        <v>1430</v>
      </c>
    </row>
    <row r="153" spans="1:9" x14ac:dyDescent="0.25">
      <c r="A153" s="119">
        <v>149</v>
      </c>
      <c r="B153" s="120" t="str">
        <f>SINTÉTICO!B123</f>
        <v xml:space="preserve"> 2.4.1.4.2.1 </v>
      </c>
      <c r="C153" s="121" t="str">
        <f>SINTÉTICO!E123</f>
        <v>LIMPEZA DE SUPERFICIES COM JATO DE ALTA PRESSAO DE AR E AGUA</v>
      </c>
      <c r="D153" s="120" t="str">
        <f>SINTÉTICO!F123</f>
        <v>m²</v>
      </c>
      <c r="E153" s="122">
        <f>SINTÉTICO!G123</f>
        <v>769.83600000000001</v>
      </c>
      <c r="F153" s="123">
        <f>SINTÉTICO!I123</f>
        <v>0</v>
      </c>
      <c r="G153" s="124" t="e">
        <f t="shared" si="4"/>
        <v>#DIV/0!</v>
      </c>
      <c r="H153" s="124" t="e">
        <f t="shared" si="5"/>
        <v>#DIV/0!</v>
      </c>
      <c r="I153" s="125" t="s">
        <v>1430</v>
      </c>
    </row>
    <row r="154" spans="1:9" x14ac:dyDescent="0.25">
      <c r="A154" s="119">
        <v>150</v>
      </c>
      <c r="B154" s="120" t="str">
        <f>SINTÉTICO!B19</f>
        <v xml:space="preserve"> 1.14 </v>
      </c>
      <c r="C154" s="121" t="str">
        <f>SINTÉTICO!E19</f>
        <v>PROJETO ESGOTO SANITÁRIO - EDIFICAÇÕES EM GERAL</v>
      </c>
      <c r="D154" s="120" t="str">
        <f>SINTÉTICO!F19</f>
        <v>m²</v>
      </c>
      <c r="E154" s="122">
        <f>SINTÉTICO!G19</f>
        <v>400</v>
      </c>
      <c r="F154" s="123">
        <f>SINTÉTICO!I19</f>
        <v>0</v>
      </c>
      <c r="G154" s="124" t="e">
        <f t="shared" si="4"/>
        <v>#DIV/0!</v>
      </c>
      <c r="H154" s="124" t="e">
        <f t="shared" si="5"/>
        <v>#DIV/0!</v>
      </c>
      <c r="I154" s="125" t="s">
        <v>1430</v>
      </c>
    </row>
    <row r="155" spans="1:9" x14ac:dyDescent="0.25">
      <c r="A155" s="119">
        <v>151</v>
      </c>
      <c r="B155" s="120" t="str">
        <f>SINTÉTICO!B21</f>
        <v xml:space="preserve"> 1.16 </v>
      </c>
      <c r="C155" s="121" t="str">
        <f>SINTÉTICO!E21</f>
        <v>PROJETO HIDRÁULICO - EDIFICAÇÕES EM GERAL</v>
      </c>
      <c r="D155" s="120" t="str">
        <f>SINTÉTICO!F21</f>
        <v>m²</v>
      </c>
      <c r="E155" s="122">
        <f>SINTÉTICO!G21</f>
        <v>400</v>
      </c>
      <c r="F155" s="123">
        <f>SINTÉTICO!I21</f>
        <v>0</v>
      </c>
      <c r="G155" s="124" t="e">
        <f t="shared" si="4"/>
        <v>#DIV/0!</v>
      </c>
      <c r="H155" s="124" t="e">
        <f t="shared" si="5"/>
        <v>#DIV/0!</v>
      </c>
      <c r="I155" s="125" t="s">
        <v>1430</v>
      </c>
    </row>
    <row r="156" spans="1:9" ht="33" customHeight="1" x14ac:dyDescent="0.25">
      <c r="A156" s="119">
        <v>152</v>
      </c>
      <c r="B156" s="120" t="str">
        <f>SINTÉTICO!B441</f>
        <v xml:space="preserve"> 3.2.19 </v>
      </c>
      <c r="C156" s="121" t="str">
        <f>SINTÉTICO!E441</f>
        <v>REMOÇÃO DE CABOS ELÉTRICOS, COM SEÇÃO DE 10 MM², FORMA MANUAL, SEM REAPROVEITAMENTO. AF_09/2023</v>
      </c>
      <c r="D156" s="120" t="str">
        <f>SINTÉTICO!F441</f>
        <v>M</v>
      </c>
      <c r="E156" s="122">
        <f>SINTÉTICO!G441</f>
        <v>2400</v>
      </c>
      <c r="F156" s="123">
        <f>SINTÉTICO!I441</f>
        <v>0</v>
      </c>
      <c r="G156" s="124" t="e">
        <f t="shared" si="4"/>
        <v>#DIV/0!</v>
      </c>
      <c r="H156" s="124" t="e">
        <f t="shared" si="5"/>
        <v>#DIV/0!</v>
      </c>
      <c r="I156" s="125" t="s">
        <v>1430</v>
      </c>
    </row>
    <row r="157" spans="1:9" ht="25.5" x14ac:dyDescent="0.25">
      <c r="A157" s="119">
        <v>153</v>
      </c>
      <c r="B157" s="120" t="str">
        <f>SINTÉTICO!B620</f>
        <v xml:space="preserve"> 3.10.13 </v>
      </c>
      <c r="C157" s="121" t="str">
        <f>SINTÉTICO!E620</f>
        <v>PONTO DE ESGOTO COM TUBO DE PVC RÍGIDO SOLDÁVEL DE  Ø 50 MM (PIAS DE COZINHA,MÁQUINAS DE LAVAR, ETC...)</v>
      </c>
      <c r="D157" s="120" t="str">
        <f>SINTÉTICO!F620</f>
        <v>un</v>
      </c>
      <c r="E157" s="122">
        <f>SINTÉTICO!G620</f>
        <v>12</v>
      </c>
      <c r="F157" s="123">
        <f>SINTÉTICO!I620</f>
        <v>0</v>
      </c>
      <c r="G157" s="124" t="e">
        <f t="shared" si="4"/>
        <v>#DIV/0!</v>
      </c>
      <c r="H157" s="124" t="e">
        <f t="shared" si="5"/>
        <v>#DIV/0!</v>
      </c>
      <c r="I157" s="125" t="s">
        <v>1430</v>
      </c>
    </row>
    <row r="158" spans="1:9" ht="31.5" customHeight="1" x14ac:dyDescent="0.25">
      <c r="A158" s="119">
        <v>154</v>
      </c>
      <c r="B158" s="120" t="str">
        <f>SINTÉTICO!B599</f>
        <v xml:space="preserve"> 3.9.19 </v>
      </c>
      <c r="C158" s="121" t="str">
        <f>SINTÉTICO!E599</f>
        <v>PORTA DE MADEIRA PARA PINTURA, SEMI-OCA (LEVE OU MÉDIA), 70X210CM, ESPESSURA DE 3,5CM, INCLUSO DOBRADIÇAS - FORNECIMENTO E INSTALAÇÃO. AF_12/2019</v>
      </c>
      <c r="D158" s="120" t="str">
        <f>SINTÉTICO!F599</f>
        <v>UN</v>
      </c>
      <c r="E158" s="122">
        <f>SINTÉTICO!G599</f>
        <v>4</v>
      </c>
      <c r="F158" s="123">
        <f>SINTÉTICO!I599</f>
        <v>0</v>
      </c>
      <c r="G158" s="124" t="e">
        <f t="shared" si="4"/>
        <v>#DIV/0!</v>
      </c>
      <c r="H158" s="124" t="e">
        <f t="shared" si="5"/>
        <v>#DIV/0!</v>
      </c>
      <c r="I158" s="125" t="s">
        <v>1430</v>
      </c>
    </row>
    <row r="159" spans="1:9" ht="31.5" customHeight="1" x14ac:dyDescent="0.25">
      <c r="A159" s="119">
        <v>155</v>
      </c>
      <c r="B159" s="120" t="str">
        <f>SINTÉTICO!B549</f>
        <v xml:space="preserve"> 3.7.4.6 </v>
      </c>
      <c r="C159" s="121" t="str">
        <f>SINTÉTICO!E549</f>
        <v>PINTURA TINTA DE ACABAMENTO (PIGMENTADA) ESMALTE SINTÉTICO FOSCO EM MADEIRA, 2 DEMÃOS. AF_01/2021</v>
      </c>
      <c r="D159" s="120" t="str">
        <f>SINTÉTICO!F549</f>
        <v>m²</v>
      </c>
      <c r="E159" s="122">
        <f>SINTÉTICO!G549</f>
        <v>100</v>
      </c>
      <c r="F159" s="123">
        <f>SINTÉTICO!I549</f>
        <v>0</v>
      </c>
      <c r="G159" s="124" t="e">
        <f t="shared" si="4"/>
        <v>#DIV/0!</v>
      </c>
      <c r="H159" s="124" t="e">
        <f t="shared" si="5"/>
        <v>#DIV/0!</v>
      </c>
      <c r="I159" s="125" t="s">
        <v>1430</v>
      </c>
    </row>
    <row r="160" spans="1:9" ht="25.5" x14ac:dyDescent="0.25">
      <c r="A160" s="119">
        <v>156</v>
      </c>
      <c r="B160" s="120" t="str">
        <f>SINTÉTICO!B492</f>
        <v xml:space="preserve"> 3.5.1 </v>
      </c>
      <c r="C160" s="121" t="str">
        <f>SINTÉTICO!E492</f>
        <v>PREPARO DE SUBSTRATO POR ESCARIFICAÇÃO MECÂNICA (CORTE DE CONCRETO) PARA ESPESSURAS DE ATÉ 3,0CM</v>
      </c>
      <c r="D160" s="120" t="str">
        <f>SINTÉTICO!F492</f>
        <v>m²</v>
      </c>
      <c r="E160" s="122">
        <f>SINTÉTICO!G492</f>
        <v>8</v>
      </c>
      <c r="F160" s="123">
        <f>SINTÉTICO!I492</f>
        <v>0</v>
      </c>
      <c r="G160" s="124" t="e">
        <f t="shared" si="4"/>
        <v>#DIV/0!</v>
      </c>
      <c r="H160" s="124" t="e">
        <f t="shared" si="5"/>
        <v>#DIV/0!</v>
      </c>
      <c r="I160" s="125" t="s">
        <v>1430</v>
      </c>
    </row>
    <row r="161" spans="1:9" x14ac:dyDescent="0.25">
      <c r="A161" s="119">
        <v>157</v>
      </c>
      <c r="B161" s="120" t="str">
        <f>SINTÉTICO!B522</f>
        <v xml:space="preserve"> 3.7.1.8 </v>
      </c>
      <c r="C161" s="121" t="str">
        <f>SINTÉTICO!E522</f>
        <v>REMOÇÃO E REPOSIÇÃO DE MEIO-FIO</v>
      </c>
      <c r="D161" s="120" t="str">
        <f>SINTÉTICO!F522</f>
        <v>m</v>
      </c>
      <c r="E161" s="122">
        <f>SINTÉTICO!G522</f>
        <v>80</v>
      </c>
      <c r="F161" s="123">
        <f>SINTÉTICO!I522</f>
        <v>0</v>
      </c>
      <c r="G161" s="124" t="e">
        <f t="shared" si="4"/>
        <v>#DIV/0!</v>
      </c>
      <c r="H161" s="124" t="e">
        <f t="shared" si="5"/>
        <v>#DIV/0!</v>
      </c>
      <c r="I161" s="125" t="s">
        <v>1430</v>
      </c>
    </row>
    <row r="162" spans="1:9" ht="38.25" x14ac:dyDescent="0.25">
      <c r="A162" s="119">
        <v>158</v>
      </c>
      <c r="B162" s="120" t="str">
        <f>SINTÉTICO!B596</f>
        <v xml:space="preserve"> 3.9.16 </v>
      </c>
      <c r="C162" s="121" t="str">
        <f>SINTÉTICO!E596</f>
        <v>PORTA DE MADEIRA PARA PINTURA, SEMI-OCA (LEVE OU MÉDIA), 60X210CM, ESPESSURA DE 3,5CM, INCLUSO DOBRADIÇAS - FORNECIMENTO E INSTALAÇÃO. AF_12/2019</v>
      </c>
      <c r="D162" s="120" t="str">
        <f>SINTÉTICO!F596</f>
        <v>UN</v>
      </c>
      <c r="E162" s="122">
        <f>SINTÉTICO!G596</f>
        <v>4</v>
      </c>
      <c r="F162" s="123">
        <f>SINTÉTICO!I596</f>
        <v>0</v>
      </c>
      <c r="G162" s="124" t="e">
        <f t="shared" si="4"/>
        <v>#DIV/0!</v>
      </c>
      <c r="H162" s="124" t="e">
        <f t="shared" si="5"/>
        <v>#DIV/0!</v>
      </c>
      <c r="I162" s="125" t="s">
        <v>1430</v>
      </c>
    </row>
    <row r="163" spans="1:9" x14ac:dyDescent="0.25">
      <c r="A163" s="119">
        <v>159</v>
      </c>
      <c r="B163" s="120" t="str">
        <f>SINTÉTICO!B22</f>
        <v xml:space="preserve"> 1.17 </v>
      </c>
      <c r="C163" s="121" t="str">
        <f>SINTÉTICO!E22</f>
        <v>PROJETO DE CABEAMENTO ESTRUTURADO - EDIFICAÇÕES EM GERAL</v>
      </c>
      <c r="D163" s="120" t="str">
        <f>SINTÉTICO!F22</f>
        <v>m²</v>
      </c>
      <c r="E163" s="122">
        <f>SINTÉTICO!G22</f>
        <v>400</v>
      </c>
      <c r="F163" s="123">
        <f>SINTÉTICO!I22</f>
        <v>0</v>
      </c>
      <c r="G163" s="124" t="e">
        <f t="shared" si="4"/>
        <v>#DIV/0!</v>
      </c>
      <c r="H163" s="124" t="e">
        <f t="shared" si="5"/>
        <v>#DIV/0!</v>
      </c>
      <c r="I163" s="125" t="s">
        <v>1430</v>
      </c>
    </row>
    <row r="164" spans="1:9" ht="39.75" customHeight="1" x14ac:dyDescent="0.25">
      <c r="A164" s="119">
        <v>160</v>
      </c>
      <c r="B164" s="120" t="str">
        <f>SINTÉTICO!B628</f>
        <v xml:space="preserve"> 3.10.21 </v>
      </c>
      <c r="C164" s="121" t="str">
        <f>SINTÉTICO!E628</f>
        <v>MICTÓRIO SIFONADO LOUÇA BRANCA - PADRÃO MÉDIO - FORNECIMENTO E INSTALAÇÃO. AF_01/2020</v>
      </c>
      <c r="D164" s="120" t="str">
        <f>SINTÉTICO!F628</f>
        <v>UN</v>
      </c>
      <c r="E164" s="122">
        <f>SINTÉTICO!G628</f>
        <v>2</v>
      </c>
      <c r="F164" s="123">
        <f>SINTÉTICO!I628</f>
        <v>0</v>
      </c>
      <c r="G164" s="124" t="e">
        <f t="shared" si="4"/>
        <v>#DIV/0!</v>
      </c>
      <c r="H164" s="124" t="e">
        <f t="shared" si="5"/>
        <v>#DIV/0!</v>
      </c>
      <c r="I164" s="125" t="s">
        <v>1430</v>
      </c>
    </row>
    <row r="165" spans="1:9" x14ac:dyDescent="0.25">
      <c r="A165" s="119">
        <v>161</v>
      </c>
      <c r="B165" s="120" t="str">
        <f>SINTÉTICO!B97</f>
        <v xml:space="preserve"> 2.3.1.4.2.1 </v>
      </c>
      <c r="C165" s="121" t="str">
        <f>SINTÉTICO!E97</f>
        <v>LIMPEZA DE SUPERFICIES COM JATO DE ALTA PRESSAO DE AR E AGUA</v>
      </c>
      <c r="D165" s="120" t="str">
        <f>SINTÉTICO!F97</f>
        <v>m²</v>
      </c>
      <c r="E165" s="122">
        <f>SINTÉTICO!G97</f>
        <v>718.16000000000008</v>
      </c>
      <c r="F165" s="123">
        <f>SINTÉTICO!I97</f>
        <v>0</v>
      </c>
      <c r="G165" s="124" t="e">
        <f t="shared" si="4"/>
        <v>#DIV/0!</v>
      </c>
      <c r="H165" s="124" t="e">
        <f t="shared" si="5"/>
        <v>#DIV/0!</v>
      </c>
      <c r="I165" s="125" t="s">
        <v>1430</v>
      </c>
    </row>
    <row r="166" spans="1:9" ht="25.5" x14ac:dyDescent="0.25">
      <c r="A166" s="119">
        <v>162</v>
      </c>
      <c r="B166" s="120" t="str">
        <f>SINTÉTICO!B618</f>
        <v xml:space="preserve"> 3.10.11 </v>
      </c>
      <c r="C166" s="121" t="str">
        <f>SINTÉTICO!E618</f>
        <v>PONTO DE ESGOTO COM TUBO DE PVC RÍGIDO SOLDÁVEL DE Ø 100 MM (VASO SANITÁRIO)</v>
      </c>
      <c r="D166" s="120" t="str">
        <f>SINTÉTICO!F618</f>
        <v>pt</v>
      </c>
      <c r="E166" s="122">
        <f>SINTÉTICO!G618</f>
        <v>12</v>
      </c>
      <c r="F166" s="123">
        <f>SINTÉTICO!I618</f>
        <v>0</v>
      </c>
      <c r="G166" s="124" t="e">
        <f t="shared" si="4"/>
        <v>#DIV/0!</v>
      </c>
      <c r="H166" s="124" t="e">
        <f t="shared" si="5"/>
        <v>#DIV/0!</v>
      </c>
      <c r="I166" s="125" t="s">
        <v>1430</v>
      </c>
    </row>
    <row r="167" spans="1:9" x14ac:dyDescent="0.25">
      <c r="A167" s="119">
        <v>163</v>
      </c>
      <c r="B167" s="120" t="str">
        <f>SINTÉTICO!B361</f>
        <v xml:space="preserve"> 2.14.1.4.2.1 </v>
      </c>
      <c r="C167" s="121" t="str">
        <f>SINTÉTICO!E361</f>
        <v>LIMPEZA DE SUPERFICIES COM JATO DE ALTA PRESSAO DE AR E AGUA</v>
      </c>
      <c r="D167" s="120" t="str">
        <f>SINTÉTICO!F361</f>
        <v>m²</v>
      </c>
      <c r="E167" s="122">
        <f>SINTÉTICO!G361</f>
        <v>686.81600000000003</v>
      </c>
      <c r="F167" s="123">
        <f>SINTÉTICO!I361</f>
        <v>0</v>
      </c>
      <c r="G167" s="124" t="e">
        <f t="shared" si="4"/>
        <v>#DIV/0!</v>
      </c>
      <c r="H167" s="124" t="e">
        <f t="shared" si="5"/>
        <v>#DIV/0!</v>
      </c>
      <c r="I167" s="125" t="s">
        <v>1430</v>
      </c>
    </row>
    <row r="168" spans="1:9" x14ac:dyDescent="0.25">
      <c r="A168" s="119">
        <v>164</v>
      </c>
      <c r="B168" s="120" t="str">
        <f>SINTÉTICO!B567</f>
        <v xml:space="preserve"> 3.8.15 </v>
      </c>
      <c r="C168" s="121" t="str">
        <f>SINTÉTICO!E567</f>
        <v>FORNECIMENTO E ASSENTAMENTO DE RIPAS MASSARANDUBA 4 X1,5CM</v>
      </c>
      <c r="D168" s="120" t="str">
        <f>SINTÉTICO!F567</f>
        <v>m</v>
      </c>
      <c r="E168" s="122">
        <f>SINTÉTICO!G567</f>
        <v>180</v>
      </c>
      <c r="F168" s="123">
        <f>SINTÉTICO!I567</f>
        <v>0</v>
      </c>
      <c r="G168" s="124" t="e">
        <f t="shared" si="4"/>
        <v>#DIV/0!</v>
      </c>
      <c r="H168" s="124" t="e">
        <f t="shared" si="5"/>
        <v>#DIV/0!</v>
      </c>
      <c r="I168" s="125" t="s">
        <v>1430</v>
      </c>
    </row>
    <row r="169" spans="1:9" ht="42.75" customHeight="1" x14ac:dyDescent="0.25">
      <c r="A169" s="119">
        <v>165</v>
      </c>
      <c r="B169" s="120" t="str">
        <f>SINTÉTICO!B530</f>
        <v xml:space="preserve"> 3.7.1.16 </v>
      </c>
      <c r="C169" s="121" t="str">
        <f>SINTÉTICO!E530</f>
        <v>CHAPISCO APLICADO SOMENTE NA ESTRUTURA DE CONCRETO DA FACHADA, COM DESEMPENADEIRA DENTADA. ARGAMASSA INDUSTRIALIZADA COM PREPARO MANUAL. AF_10/2022</v>
      </c>
      <c r="D169" s="120" t="str">
        <f>SINTÉTICO!F530</f>
        <v>m²</v>
      </c>
      <c r="E169" s="122">
        <f>SINTÉTICO!G530</f>
        <v>60</v>
      </c>
      <c r="F169" s="123">
        <f>SINTÉTICO!I530</f>
        <v>0</v>
      </c>
      <c r="G169" s="124" t="e">
        <f t="shared" si="4"/>
        <v>#DIV/0!</v>
      </c>
      <c r="H169" s="124" t="e">
        <f t="shared" si="5"/>
        <v>#DIV/0!</v>
      </c>
      <c r="I169" s="125" t="s">
        <v>1430</v>
      </c>
    </row>
    <row r="170" spans="1:9" x14ac:dyDescent="0.25">
      <c r="A170" s="119">
        <v>166</v>
      </c>
      <c r="B170" s="120" t="str">
        <f>SINTÉTICO!B586</f>
        <v xml:space="preserve"> 3.9.6 </v>
      </c>
      <c r="C170" s="121" t="str">
        <f>SINTÉTICO!E586</f>
        <v>FECHADURA DIGITAL FR101 SEM FIO- INTELBRAS</v>
      </c>
      <c r="D170" s="120" t="str">
        <f>SINTÉTICO!F586</f>
        <v>UN</v>
      </c>
      <c r="E170" s="122">
        <f>SINTÉTICO!G586</f>
        <v>2</v>
      </c>
      <c r="F170" s="123">
        <f>SINTÉTICO!I586</f>
        <v>0</v>
      </c>
      <c r="G170" s="124" t="e">
        <f t="shared" si="4"/>
        <v>#DIV/0!</v>
      </c>
      <c r="H170" s="124" t="e">
        <f t="shared" si="5"/>
        <v>#DIV/0!</v>
      </c>
      <c r="I170" s="125" t="s">
        <v>1430</v>
      </c>
    </row>
    <row r="171" spans="1:9" ht="28.5" customHeight="1" x14ac:dyDescent="0.25">
      <c r="A171" s="119">
        <v>167</v>
      </c>
      <c r="B171" s="120" t="str">
        <f>SINTÉTICO!B578</f>
        <v xml:space="preserve"> 3.8.26 </v>
      </c>
      <c r="C171" s="121" t="str">
        <f>SINTÉTICO!E578</f>
        <v>GUINDASTE HIDRÁULICO AUTOPROPELIDO, COM LANÇA TELESCÓPICA 28,80 M, CAPACIDADE MÁXIMA 30 T, POTÊNCIA 97 KW, TRAÇÃO 4 X 4 - CHI DIURNO. AF_11/2014</v>
      </c>
      <c r="D171" s="120" t="str">
        <f>SINTÉTICO!F578</f>
        <v>CHI</v>
      </c>
      <c r="E171" s="122">
        <f>SINTÉTICO!G578</f>
        <v>12</v>
      </c>
      <c r="F171" s="123">
        <f>SINTÉTICO!I578</f>
        <v>0</v>
      </c>
      <c r="G171" s="124" t="e">
        <f t="shared" si="4"/>
        <v>#DIV/0!</v>
      </c>
      <c r="H171" s="124" t="e">
        <f t="shared" si="5"/>
        <v>#DIV/0!</v>
      </c>
      <c r="I171" s="125" t="s">
        <v>1430</v>
      </c>
    </row>
    <row r="172" spans="1:9" ht="28.5" customHeight="1" x14ac:dyDescent="0.25">
      <c r="A172" s="119">
        <v>168</v>
      </c>
      <c r="B172" s="120" t="str">
        <f>SINTÉTICO!B627</f>
        <v xml:space="preserve"> 3.10.20 </v>
      </c>
      <c r="C172" s="121" t="str">
        <f>SINTÉTICO!E627</f>
        <v>CUBA DE EMBUTIR DE AÇO INOXIDÁVEL MÉDIA, INCLUSO VÁLVULA TIPO AMERICANA EM METAL CROMADO E SIFÃO FLEXÍVEL EM PVC - FORNECIMENTO E INSTALAÇÃO. AF_01/2020</v>
      </c>
      <c r="D172" s="120" t="str">
        <f>SINTÉTICO!F627</f>
        <v>UN</v>
      </c>
      <c r="E172" s="122">
        <f>SINTÉTICO!G627</f>
        <v>4</v>
      </c>
      <c r="F172" s="123">
        <f>SINTÉTICO!I627</f>
        <v>0</v>
      </c>
      <c r="G172" s="124" t="e">
        <f t="shared" si="4"/>
        <v>#DIV/0!</v>
      </c>
      <c r="H172" s="124" t="e">
        <f t="shared" si="5"/>
        <v>#DIV/0!</v>
      </c>
      <c r="I172" s="125" t="s">
        <v>1430</v>
      </c>
    </row>
    <row r="173" spans="1:9" ht="28.5" customHeight="1" x14ac:dyDescent="0.25">
      <c r="A173" s="119">
        <v>169</v>
      </c>
      <c r="B173" s="120" t="str">
        <f>SINTÉTICO!B101</f>
        <v xml:space="preserve"> 2.3.1.4.4.1 </v>
      </c>
      <c r="C173" s="121" t="str">
        <f>SINTÉTICO!E101</f>
        <v>LAUDO DE VISTORIA DE SPDA E ART COM MEDIÇÃO DE CONTINUIDADE OU RESISTIVIDADE DO ATERRAMENTO, EXCLUSIVE DESLOCAMENTO DE EQUIPE TÉCNICA</v>
      </c>
      <c r="D173" s="120" t="str">
        <f>SINTÉTICO!F101</f>
        <v>un</v>
      </c>
      <c r="E173" s="122">
        <f>SINTÉTICO!G101</f>
        <v>2</v>
      </c>
      <c r="F173" s="123">
        <f>SINTÉTICO!I101</f>
        <v>0</v>
      </c>
      <c r="G173" s="124" t="e">
        <f t="shared" si="4"/>
        <v>#DIV/0!</v>
      </c>
      <c r="H173" s="124" t="e">
        <f t="shared" si="5"/>
        <v>#DIV/0!</v>
      </c>
      <c r="I173" s="125" t="s">
        <v>1430</v>
      </c>
    </row>
    <row r="174" spans="1:9" ht="28.5" customHeight="1" x14ac:dyDescent="0.25">
      <c r="A174" s="119">
        <v>170</v>
      </c>
      <c r="B174" s="120" t="str">
        <f>SINTÉTICO!B502</f>
        <v xml:space="preserve"> 3.6.4 </v>
      </c>
      <c r="C174" s="121" t="str">
        <f>SINTÉTICO!E502</f>
        <v>DIVISORIA NAVAL (PAINEL CEGO), E=40MM, COM PERFIS EM AÇO - FORNECIMENTO E APLICAÇÃO</v>
      </c>
      <c r="D174" s="120" t="str">
        <f>SINTÉTICO!F502</f>
        <v>m²</v>
      </c>
      <c r="E174" s="122">
        <f>SINTÉTICO!G502</f>
        <v>12</v>
      </c>
      <c r="F174" s="123">
        <f>SINTÉTICO!I502</f>
        <v>0</v>
      </c>
      <c r="G174" s="124" t="e">
        <f t="shared" si="4"/>
        <v>#DIV/0!</v>
      </c>
      <c r="H174" s="124" t="e">
        <f t="shared" si="5"/>
        <v>#DIV/0!</v>
      </c>
      <c r="I174" s="125" t="s">
        <v>1430</v>
      </c>
    </row>
    <row r="175" spans="1:9" ht="25.5" x14ac:dyDescent="0.25">
      <c r="A175" s="119">
        <v>171</v>
      </c>
      <c r="B175" s="120" t="str">
        <f>SINTÉTICO!B24</f>
        <v xml:space="preserve"> 1.19 </v>
      </c>
      <c r="C175" s="121" t="str">
        <f>SINTÉTICO!E24</f>
        <v>PROJETO DE PREVENÇÃO E COMBATE A INCÊNDIO E PÂNICO - EXTINTOR. OBSERVAÇÃO: APROVADO NO CORPO DE BOMBEIROS.</v>
      </c>
      <c r="D175" s="120" t="str">
        <f>SINTÉTICO!F24</f>
        <v>m²</v>
      </c>
      <c r="E175" s="122">
        <f>SINTÉTICO!G24</f>
        <v>400</v>
      </c>
      <c r="F175" s="123">
        <f>SINTÉTICO!I24</f>
        <v>0</v>
      </c>
      <c r="G175" s="124" t="e">
        <f t="shared" si="4"/>
        <v>#DIV/0!</v>
      </c>
      <c r="H175" s="124" t="e">
        <f t="shared" si="5"/>
        <v>#DIV/0!</v>
      </c>
      <c r="I175" s="125" t="s">
        <v>1430</v>
      </c>
    </row>
    <row r="176" spans="1:9" x14ac:dyDescent="0.25">
      <c r="A176" s="119">
        <v>172</v>
      </c>
      <c r="B176" s="120" t="str">
        <f>SINTÉTICO!B79</f>
        <v xml:space="preserve"> 2.3.1.1.1 </v>
      </c>
      <c r="C176" s="121" t="str">
        <f>SINTÉTICO!E79</f>
        <v>INSPEÇÃO PREDIAL PREVENTIVA EM EDIFICAÇÕES DA STU-JOP</v>
      </c>
      <c r="D176" s="120" t="str">
        <f>SINTÉTICO!F79</f>
        <v>UN</v>
      </c>
      <c r="E176" s="122">
        <f>SINTÉTICO!G79</f>
        <v>12</v>
      </c>
      <c r="F176" s="123">
        <f>SINTÉTICO!I79</f>
        <v>0</v>
      </c>
      <c r="G176" s="124" t="e">
        <f t="shared" si="4"/>
        <v>#DIV/0!</v>
      </c>
      <c r="H176" s="124" t="e">
        <f t="shared" si="5"/>
        <v>#DIV/0!</v>
      </c>
      <c r="I176" s="125" t="s">
        <v>1430</v>
      </c>
    </row>
    <row r="177" spans="1:9" x14ac:dyDescent="0.25">
      <c r="A177" s="119">
        <v>173</v>
      </c>
      <c r="B177" s="120" t="str">
        <f>SINTÉTICO!B105</f>
        <v xml:space="preserve"> 2.4.1.1.1 </v>
      </c>
      <c r="C177" s="121" t="str">
        <f>SINTÉTICO!E105</f>
        <v>INSPEÇÃO PREDIAL PREVENTIVA EM EDIFICAÇÕES DA STU-JOP</v>
      </c>
      <c r="D177" s="120" t="str">
        <f>SINTÉTICO!F105</f>
        <v>UN</v>
      </c>
      <c r="E177" s="122">
        <f>SINTÉTICO!G105</f>
        <v>12</v>
      </c>
      <c r="F177" s="123">
        <f>SINTÉTICO!I105</f>
        <v>0</v>
      </c>
      <c r="G177" s="124" t="e">
        <f t="shared" si="4"/>
        <v>#DIV/0!</v>
      </c>
      <c r="H177" s="124" t="e">
        <f t="shared" si="5"/>
        <v>#DIV/0!</v>
      </c>
      <c r="I177" s="125" t="s">
        <v>1430</v>
      </c>
    </row>
    <row r="178" spans="1:9" x14ac:dyDescent="0.25">
      <c r="A178" s="119">
        <v>174</v>
      </c>
      <c r="B178" s="120" t="str">
        <f>SINTÉTICO!B153</f>
        <v xml:space="preserve"> 2.6.1.1.1 </v>
      </c>
      <c r="C178" s="121" t="str">
        <f>SINTÉTICO!E153</f>
        <v>INSPEÇÃO PREDIAL PREVENTIVA EM EDIFICAÇÕES DA STU-JOP</v>
      </c>
      <c r="D178" s="120" t="str">
        <f>SINTÉTICO!F153</f>
        <v>UN</v>
      </c>
      <c r="E178" s="122">
        <f>SINTÉTICO!G153</f>
        <v>12</v>
      </c>
      <c r="F178" s="123">
        <f>SINTÉTICO!I153</f>
        <v>0</v>
      </c>
      <c r="G178" s="124" t="e">
        <f t="shared" si="4"/>
        <v>#DIV/0!</v>
      </c>
      <c r="H178" s="124" t="e">
        <f t="shared" si="5"/>
        <v>#DIV/0!</v>
      </c>
      <c r="I178" s="125" t="s">
        <v>1430</v>
      </c>
    </row>
    <row r="179" spans="1:9" x14ac:dyDescent="0.25">
      <c r="A179" s="119">
        <v>175</v>
      </c>
      <c r="B179" s="120" t="str">
        <f>SINTÉTICO!B177</f>
        <v xml:space="preserve"> 2.7.1.1.1 </v>
      </c>
      <c r="C179" s="121" t="str">
        <f>SINTÉTICO!E177</f>
        <v>INSPEÇÃO PREDIAL PREVENTIVA EM EDIFICAÇÕES DA STU-JOP</v>
      </c>
      <c r="D179" s="120" t="str">
        <f>SINTÉTICO!F177</f>
        <v>UN</v>
      </c>
      <c r="E179" s="122">
        <f>SINTÉTICO!G177</f>
        <v>12</v>
      </c>
      <c r="F179" s="123">
        <f>SINTÉTICO!I177</f>
        <v>0</v>
      </c>
      <c r="G179" s="124" t="e">
        <f t="shared" si="4"/>
        <v>#DIV/0!</v>
      </c>
      <c r="H179" s="124" t="e">
        <f t="shared" si="5"/>
        <v>#DIV/0!</v>
      </c>
      <c r="I179" s="125" t="s">
        <v>1430</v>
      </c>
    </row>
    <row r="180" spans="1:9" x14ac:dyDescent="0.25">
      <c r="A180" s="119">
        <v>176</v>
      </c>
      <c r="B180" s="120" t="str">
        <f>SINTÉTICO!B199</f>
        <v xml:space="preserve"> 2.8.1.1.1 </v>
      </c>
      <c r="C180" s="121" t="str">
        <f>SINTÉTICO!E199</f>
        <v>INSPEÇÃO PREDIAL PREVENTIVA EM EDIFICAÇÕES DA STU-JOP</v>
      </c>
      <c r="D180" s="120" t="str">
        <f>SINTÉTICO!F199</f>
        <v>UN</v>
      </c>
      <c r="E180" s="122">
        <f>SINTÉTICO!G199</f>
        <v>12</v>
      </c>
      <c r="F180" s="123">
        <f>SINTÉTICO!I199</f>
        <v>0</v>
      </c>
      <c r="G180" s="124" t="e">
        <f t="shared" si="4"/>
        <v>#DIV/0!</v>
      </c>
      <c r="H180" s="124" t="e">
        <f t="shared" si="5"/>
        <v>#DIV/0!</v>
      </c>
      <c r="I180" s="125" t="s">
        <v>1430</v>
      </c>
    </row>
    <row r="181" spans="1:9" x14ac:dyDescent="0.25">
      <c r="A181" s="119">
        <v>177</v>
      </c>
      <c r="B181" s="120" t="str">
        <f>SINTÉTICO!B247</f>
        <v xml:space="preserve"> 2.10.1.1.1 </v>
      </c>
      <c r="C181" s="121" t="str">
        <f>SINTÉTICO!E247</f>
        <v>INSPEÇÃO PREDIAL PREVENTIVA EM EDIFICAÇÕES DA STU-JOP</v>
      </c>
      <c r="D181" s="120" t="str">
        <f>SINTÉTICO!F247</f>
        <v>UN</v>
      </c>
      <c r="E181" s="122">
        <f>SINTÉTICO!G247</f>
        <v>12</v>
      </c>
      <c r="F181" s="123">
        <f>SINTÉTICO!I247</f>
        <v>0</v>
      </c>
      <c r="G181" s="124" t="e">
        <f t="shared" si="4"/>
        <v>#DIV/0!</v>
      </c>
      <c r="H181" s="124" t="e">
        <f t="shared" si="5"/>
        <v>#DIV/0!</v>
      </c>
      <c r="I181" s="125" t="s">
        <v>1430</v>
      </c>
    </row>
    <row r="182" spans="1:9" x14ac:dyDescent="0.25">
      <c r="A182" s="119">
        <v>178</v>
      </c>
      <c r="B182" s="120" t="str">
        <f>SINTÉTICO!B295</f>
        <v xml:space="preserve"> 2.12.1.1.1 </v>
      </c>
      <c r="C182" s="121" t="str">
        <f>SINTÉTICO!E295</f>
        <v>INSPEÇÃO PREDIAL PREVENTIVA EM EDIFICAÇÕES DA STU-JOP</v>
      </c>
      <c r="D182" s="120" t="str">
        <f>SINTÉTICO!F295</f>
        <v>UN</v>
      </c>
      <c r="E182" s="122">
        <f>SINTÉTICO!G295</f>
        <v>12</v>
      </c>
      <c r="F182" s="123">
        <f>SINTÉTICO!I295</f>
        <v>0</v>
      </c>
      <c r="G182" s="124" t="e">
        <f t="shared" si="4"/>
        <v>#DIV/0!</v>
      </c>
      <c r="H182" s="124" t="e">
        <f t="shared" si="5"/>
        <v>#DIV/0!</v>
      </c>
      <c r="I182" s="125" t="s">
        <v>1430</v>
      </c>
    </row>
    <row r="183" spans="1:9" x14ac:dyDescent="0.25">
      <c r="A183" s="119">
        <v>179</v>
      </c>
      <c r="B183" s="120" t="str">
        <f>SINTÉTICO!B343</f>
        <v xml:space="preserve"> 2.14.1.1.1 </v>
      </c>
      <c r="C183" s="121" t="str">
        <f>SINTÉTICO!E343</f>
        <v>INSPEÇÃO PREDIAL PREVENTIVA EM EDIFICAÇÕES DA STU-JOP</v>
      </c>
      <c r="D183" s="120" t="str">
        <f>SINTÉTICO!F343</f>
        <v>UN</v>
      </c>
      <c r="E183" s="122">
        <f>SINTÉTICO!G343</f>
        <v>12</v>
      </c>
      <c r="F183" s="123">
        <f>SINTÉTICO!I343</f>
        <v>0</v>
      </c>
      <c r="G183" s="124" t="e">
        <f t="shared" si="4"/>
        <v>#DIV/0!</v>
      </c>
      <c r="H183" s="124" t="e">
        <f t="shared" si="5"/>
        <v>#DIV/0!</v>
      </c>
      <c r="I183" s="125" t="s">
        <v>1430</v>
      </c>
    </row>
    <row r="184" spans="1:9" x14ac:dyDescent="0.25">
      <c r="A184" s="119">
        <v>180</v>
      </c>
      <c r="B184" s="120" t="str">
        <f>SINTÉTICO!B391</f>
        <v xml:space="preserve"> 2.16.1.1.1 </v>
      </c>
      <c r="C184" s="121" t="str">
        <f>SINTÉTICO!E391</f>
        <v>INSPEÇÃO PREDIAL PREVENTIVA EM EDIFICAÇÕES DA STU-JOP</v>
      </c>
      <c r="D184" s="120" t="str">
        <f>SINTÉTICO!F391</f>
        <v>UN</v>
      </c>
      <c r="E184" s="122">
        <f>SINTÉTICO!G391</f>
        <v>12</v>
      </c>
      <c r="F184" s="123">
        <f>SINTÉTICO!I391</f>
        <v>0</v>
      </c>
      <c r="G184" s="124" t="e">
        <f t="shared" si="4"/>
        <v>#DIV/0!</v>
      </c>
      <c r="H184" s="124" t="e">
        <f t="shared" si="5"/>
        <v>#DIV/0!</v>
      </c>
      <c r="I184" s="125" t="s">
        <v>1430</v>
      </c>
    </row>
    <row r="185" spans="1:9" ht="25.5" x14ac:dyDescent="0.25">
      <c r="A185" s="119">
        <v>181</v>
      </c>
      <c r="B185" s="120" t="str">
        <f>SINTÉTICO!B584</f>
        <v xml:space="preserve"> 3.9.4 </v>
      </c>
      <c r="C185" s="121" t="str">
        <f>SINTÉTICO!E584</f>
        <v>DOBRADIÇA EM AÇO/FERRO, 3" X 21/2", E=1,9 A 2MM, SEN ANEL, CROMADO OU ZINCADO, TAMPA BOLA, COM PARAFUSOS. AF_12/2019</v>
      </c>
      <c r="D185" s="120" t="str">
        <f>SINTÉTICO!F584</f>
        <v>UN</v>
      </c>
      <c r="E185" s="122">
        <f>SINTÉTICO!G584</f>
        <v>24</v>
      </c>
      <c r="F185" s="123">
        <f>SINTÉTICO!I584</f>
        <v>0</v>
      </c>
      <c r="G185" s="124" t="e">
        <f t="shared" si="4"/>
        <v>#DIV/0!</v>
      </c>
      <c r="H185" s="124" t="e">
        <f t="shared" si="5"/>
        <v>#DIV/0!</v>
      </c>
      <c r="I185" s="125" t="s">
        <v>1430</v>
      </c>
    </row>
    <row r="186" spans="1:9" x14ac:dyDescent="0.25">
      <c r="A186" s="119">
        <v>182</v>
      </c>
      <c r="B186" s="120" t="str">
        <f>SINTÉTICO!B497</f>
        <v xml:space="preserve"> 3.5.6 </v>
      </c>
      <c r="C186" s="121" t="str">
        <f>SINTÉTICO!E497</f>
        <v>GRAMPEAMENTO DE PAREDE</v>
      </c>
      <c r="D186" s="120" t="str">
        <f>SINTÉTICO!F497</f>
        <v>m</v>
      </c>
      <c r="E186" s="122">
        <f>SINTÉTICO!G497</f>
        <v>20</v>
      </c>
      <c r="F186" s="123">
        <f>SINTÉTICO!I497</f>
        <v>0</v>
      </c>
      <c r="G186" s="124" t="e">
        <f t="shared" si="4"/>
        <v>#DIV/0!</v>
      </c>
      <c r="H186" s="124" t="e">
        <f t="shared" si="5"/>
        <v>#DIV/0!</v>
      </c>
      <c r="I186" s="125" t="s">
        <v>1430</v>
      </c>
    </row>
    <row r="187" spans="1:9" ht="35.25" customHeight="1" x14ac:dyDescent="0.25">
      <c r="A187" s="119">
        <v>183</v>
      </c>
      <c r="B187" s="120" t="str">
        <f>SINTÉTICO!B680</f>
        <v xml:space="preserve"> 3.11.50 </v>
      </c>
      <c r="C187" s="121" t="str">
        <f>SINTÉTICO!E680</f>
        <v>TOMADA BAIXA DE EMBUTIR (1 MÓDULO), 2P+T 10 A, INCLUINDO SUPORTE E PLACA - FORNECIMENTO E INSTALAÇÃO. AF_03/2023</v>
      </c>
      <c r="D187" s="120" t="str">
        <f>SINTÉTICO!F680</f>
        <v>UN</v>
      </c>
      <c r="E187" s="122">
        <f>SINTÉTICO!G680</f>
        <v>40</v>
      </c>
      <c r="F187" s="123">
        <f>SINTÉTICO!I680</f>
        <v>0</v>
      </c>
      <c r="G187" s="124" t="e">
        <f t="shared" si="4"/>
        <v>#DIV/0!</v>
      </c>
      <c r="H187" s="124" t="e">
        <f t="shared" si="5"/>
        <v>#DIV/0!</v>
      </c>
      <c r="I187" s="125" t="s">
        <v>1430</v>
      </c>
    </row>
    <row r="188" spans="1:9" ht="35.25" customHeight="1" x14ac:dyDescent="0.25">
      <c r="A188" s="119">
        <v>184</v>
      </c>
      <c r="B188" s="120" t="str">
        <f>SINTÉTICO!B667</f>
        <v xml:space="preserve"> 3.11.37 </v>
      </c>
      <c r="C188" s="121" t="str">
        <f>SINTÉTICO!E667</f>
        <v>ELETRODUTO RÍGIDO ROSCÁVEL, PVC, DN 40 MM (1 1/4"), PARA CIRCUITOS TERMINAIS, INSTALADO EM FORRO - FORNECIMENTO E INSTALAÇÃO. AF_03/2023</v>
      </c>
      <c r="D188" s="120" t="str">
        <f>SINTÉTICO!F667</f>
        <v>M</v>
      </c>
      <c r="E188" s="122">
        <f>SINTÉTICO!G667</f>
        <v>60</v>
      </c>
      <c r="F188" s="123">
        <f>SINTÉTICO!I667</f>
        <v>0</v>
      </c>
      <c r="G188" s="124" t="e">
        <f t="shared" si="4"/>
        <v>#DIV/0!</v>
      </c>
      <c r="H188" s="124" t="e">
        <f t="shared" si="5"/>
        <v>#DIV/0!</v>
      </c>
      <c r="I188" s="125" t="s">
        <v>1430</v>
      </c>
    </row>
    <row r="189" spans="1:9" ht="35.25" customHeight="1" x14ac:dyDescent="0.25">
      <c r="A189" s="119">
        <v>185</v>
      </c>
      <c r="B189" s="120" t="str">
        <f>SINTÉTICO!B496</f>
        <v xml:space="preserve"> 3.5.5 </v>
      </c>
      <c r="C189" s="121" t="str">
        <f>SINTÉTICO!E496</f>
        <v>LANÇAMENTO COM USO DE BALDES, ADENSAMENTO E ACABAMENTO DE CONCRETO EM ESTRUTURAS. AF_02/2022</v>
      </c>
      <c r="D189" s="120" t="str">
        <f>SINTÉTICO!F496</f>
        <v>m³</v>
      </c>
      <c r="E189" s="122">
        <f>SINTÉTICO!G496</f>
        <v>4</v>
      </c>
      <c r="F189" s="123">
        <f>SINTÉTICO!I496</f>
        <v>0</v>
      </c>
      <c r="G189" s="124" t="e">
        <f t="shared" si="4"/>
        <v>#DIV/0!</v>
      </c>
      <c r="H189" s="124" t="e">
        <f t="shared" si="5"/>
        <v>#DIV/0!</v>
      </c>
      <c r="I189" s="125" t="s">
        <v>1430</v>
      </c>
    </row>
    <row r="190" spans="1:9" ht="35.25" customHeight="1" x14ac:dyDescent="0.25">
      <c r="A190" s="119">
        <v>186</v>
      </c>
      <c r="B190" s="120" t="str">
        <f>SINTÉTICO!B664</f>
        <v xml:space="preserve"> 3.11.34 </v>
      </c>
      <c r="C190" s="121" t="str">
        <f>SINTÉTICO!E664</f>
        <v>ELETRODUTO FLEXÍVEL CORRUGADO, PVC, DN 25 MM (3/4"), PARA CIRCUITOS TERMINAIS, INSTALADO EM PAREDE - FORNECIMENTO E INSTALAÇÃO. AF_03/2023</v>
      </c>
      <c r="D190" s="120" t="str">
        <f>SINTÉTICO!F664</f>
        <v>M</v>
      </c>
      <c r="E190" s="122">
        <f>SINTÉTICO!G664</f>
        <v>120</v>
      </c>
      <c r="F190" s="123">
        <f>SINTÉTICO!I664</f>
        <v>0</v>
      </c>
      <c r="G190" s="124" t="e">
        <f t="shared" si="4"/>
        <v>#DIV/0!</v>
      </c>
      <c r="H190" s="124" t="e">
        <f t="shared" si="5"/>
        <v>#DIV/0!</v>
      </c>
      <c r="I190" s="125" t="s">
        <v>1430</v>
      </c>
    </row>
    <row r="191" spans="1:9" ht="35.25" customHeight="1" x14ac:dyDescent="0.25">
      <c r="A191" s="119">
        <v>187</v>
      </c>
      <c r="B191" s="120" t="str">
        <f>SINTÉTICO!B636</f>
        <v xml:space="preserve"> 3.11.6 </v>
      </c>
      <c r="C191" s="121" t="str">
        <f>SINTÉTICO!E636</f>
        <v>REFLETOR SLIM  LED 50W DE POTÊNCIA, BRANCO FRIO, 6500K, AUTOVOLT, MARCA G-LIGHT OU SIMILAR</v>
      </c>
      <c r="D191" s="120" t="str">
        <f>SINTÉTICO!F636</f>
        <v>un</v>
      </c>
      <c r="E191" s="122">
        <f>SINTÉTICO!G636</f>
        <v>20</v>
      </c>
      <c r="F191" s="123">
        <f>SINTÉTICO!I636</f>
        <v>0</v>
      </c>
      <c r="G191" s="124" t="e">
        <f t="shared" si="4"/>
        <v>#DIV/0!</v>
      </c>
      <c r="H191" s="124" t="e">
        <f t="shared" si="5"/>
        <v>#DIV/0!</v>
      </c>
      <c r="I191" s="125" t="s">
        <v>1430</v>
      </c>
    </row>
    <row r="192" spans="1:9" ht="35.25" customHeight="1" x14ac:dyDescent="0.25">
      <c r="A192" s="119">
        <v>188</v>
      </c>
      <c r="B192" s="120" t="str">
        <f>SINTÉTICO!B463</f>
        <v xml:space="preserve"> 3.2.41 </v>
      </c>
      <c r="C192" s="121" t="str">
        <f>SINTÉTICO!E463</f>
        <v>REMOÇÃO DE TELHAS DE FIBROCIMENTO, METÁLICA E CERÂMICA, DE FORMA MECANIZADA, COM USO DE GUINDASTE, SEM REAPROVEITAMENTO. AF_09/2023</v>
      </c>
      <c r="D192" s="120" t="str">
        <f>SINTÉTICO!F463</f>
        <v>m²</v>
      </c>
      <c r="E192" s="122">
        <f>SINTÉTICO!G463</f>
        <v>240</v>
      </c>
      <c r="F192" s="123">
        <f>SINTÉTICO!I463</f>
        <v>0</v>
      </c>
      <c r="G192" s="124" t="e">
        <f t="shared" si="4"/>
        <v>#DIV/0!</v>
      </c>
      <c r="H192" s="124" t="e">
        <f t="shared" si="5"/>
        <v>#DIV/0!</v>
      </c>
      <c r="I192" s="125" t="s">
        <v>1430</v>
      </c>
    </row>
    <row r="193" spans="1:9" ht="35.25" customHeight="1" x14ac:dyDescent="0.25">
      <c r="A193" s="119">
        <v>189</v>
      </c>
      <c r="B193" s="120" t="str">
        <f>SINTÉTICO!B625</f>
        <v xml:space="preserve"> 3.10.18 </v>
      </c>
      <c r="C193" s="121" t="str">
        <f>SINTÉTICO!E625</f>
        <v>TUBO PVC, SÉRIE R, ÁGUA PLUVIAL, DN 75 MM, FORNECIDO E INSTALADO EM CONDUTORES VERTICAIS DE ÁGUAS PLUVIAIS. AF_06/2022</v>
      </c>
      <c r="D193" s="120" t="str">
        <f>SINTÉTICO!F625</f>
        <v>M</v>
      </c>
      <c r="E193" s="122">
        <f>SINTÉTICO!G625</f>
        <v>40</v>
      </c>
      <c r="F193" s="123">
        <f>SINTÉTICO!I625</f>
        <v>0</v>
      </c>
      <c r="G193" s="124" t="e">
        <f t="shared" si="4"/>
        <v>#DIV/0!</v>
      </c>
      <c r="H193" s="124" t="e">
        <f t="shared" si="5"/>
        <v>#DIV/0!</v>
      </c>
      <c r="I193" s="125" t="s">
        <v>1430</v>
      </c>
    </row>
    <row r="194" spans="1:9" x14ac:dyDescent="0.25">
      <c r="A194" s="119">
        <v>190</v>
      </c>
      <c r="B194" s="120" t="str">
        <f>SINTÉTICO!B659</f>
        <v xml:space="preserve"> 3.11.29 </v>
      </c>
      <c r="C194" s="121" t="str">
        <f>SINTÉTICO!E659</f>
        <v>CABO DE COBRE PP CORDPLAST 4 X 2,5 MM2, 450/750V - FORNECIMENTO E INSTALAÇÃO</v>
      </c>
      <c r="D194" s="120" t="str">
        <f>SINTÉTICO!F659</f>
        <v>M</v>
      </c>
      <c r="E194" s="122">
        <f>SINTÉTICO!G659</f>
        <v>60</v>
      </c>
      <c r="F194" s="123">
        <f>SINTÉTICO!I659</f>
        <v>0</v>
      </c>
      <c r="G194" s="124" t="e">
        <f t="shared" si="4"/>
        <v>#DIV/0!</v>
      </c>
      <c r="H194" s="124" t="e">
        <f t="shared" si="5"/>
        <v>#DIV/0!</v>
      </c>
      <c r="I194" s="125" t="s">
        <v>1430</v>
      </c>
    </row>
    <row r="195" spans="1:9" x14ac:dyDescent="0.25">
      <c r="A195" s="119">
        <v>191</v>
      </c>
      <c r="B195" s="120" t="str">
        <f>SINTÉTICO!B611</f>
        <v xml:space="preserve"> 3.10.4 </v>
      </c>
      <c r="C195" s="121" t="str">
        <f>SINTÉTICO!E611</f>
        <v>ASSENTO SANITÁRIO CONVENCIONAL - FORNECIMENTO E INSTALACAO. AF_01/2020</v>
      </c>
      <c r="D195" s="120" t="str">
        <f>SINTÉTICO!F611</f>
        <v>UN</v>
      </c>
      <c r="E195" s="122">
        <f>SINTÉTICO!G611</f>
        <v>20</v>
      </c>
      <c r="F195" s="123">
        <f>SINTÉTICO!I611</f>
        <v>0</v>
      </c>
      <c r="G195" s="124" t="e">
        <f t="shared" si="4"/>
        <v>#DIV/0!</v>
      </c>
      <c r="H195" s="124" t="e">
        <f t="shared" si="5"/>
        <v>#DIV/0!</v>
      </c>
      <c r="I195" s="125" t="s">
        <v>1430</v>
      </c>
    </row>
    <row r="196" spans="1:9" ht="39.75" customHeight="1" x14ac:dyDescent="0.25">
      <c r="A196" s="119">
        <v>192</v>
      </c>
      <c r="B196" s="120" t="str">
        <f>SINTÉTICO!B7</f>
        <v xml:space="preserve"> 1.2 </v>
      </c>
      <c r="C196" s="121" t="str">
        <f>SINTÉTICO!E7</f>
        <v>FORNECIMENTO E INSTALAÇÃO DE PLACA DE OBRA COM CHAPA GALVANIZADA E ESTRUTURA DE MADEIRA. AF_03/2022_PS</v>
      </c>
      <c r="D196" s="120" t="str">
        <f>SINTÉTICO!F7</f>
        <v>m²</v>
      </c>
      <c r="E196" s="122">
        <f>SINTÉTICO!G7</f>
        <v>2</v>
      </c>
      <c r="F196" s="123">
        <f>SINTÉTICO!I7</f>
        <v>0</v>
      </c>
      <c r="G196" s="124" t="e">
        <f t="shared" si="4"/>
        <v>#DIV/0!</v>
      </c>
      <c r="H196" s="124" t="e">
        <f t="shared" si="5"/>
        <v>#DIV/0!</v>
      </c>
      <c r="I196" s="125" t="s">
        <v>1430</v>
      </c>
    </row>
    <row r="197" spans="1:9" ht="41.25" customHeight="1" x14ac:dyDescent="0.25">
      <c r="A197" s="119">
        <v>193</v>
      </c>
      <c r="B197" s="120" t="str">
        <f>SINTÉTICO!B459</f>
        <v xml:space="preserve"> 3.2.37 </v>
      </c>
      <c r="C197" s="121" t="str">
        <f>SINTÉTICO!E459</f>
        <v>DEMOLIÇÃO DE LAJES, EM CONCRETO ARMADO, DE FORMA MANUAL, SEM REAPROVEITAMENTO. AF_09/2023</v>
      </c>
      <c r="D197" s="120" t="str">
        <f>SINTÉTICO!F459</f>
        <v>m³</v>
      </c>
      <c r="E197" s="122">
        <f>SINTÉTICO!G459</f>
        <v>4</v>
      </c>
      <c r="F197" s="123">
        <f>SINTÉTICO!I459</f>
        <v>0</v>
      </c>
      <c r="G197" s="124" t="e">
        <f t="shared" si="4"/>
        <v>#DIV/0!</v>
      </c>
      <c r="H197" s="124" t="e">
        <f t="shared" si="5"/>
        <v>#DIV/0!</v>
      </c>
      <c r="I197" s="125" t="s">
        <v>1430</v>
      </c>
    </row>
    <row r="198" spans="1:9" ht="32.25" customHeight="1" x14ac:dyDescent="0.25">
      <c r="A198" s="119">
        <v>194</v>
      </c>
      <c r="B198" s="120" t="str">
        <f>SINTÉTICO!B672</f>
        <v xml:space="preserve"> 3.11.42 </v>
      </c>
      <c r="C198" s="121" t="str">
        <f>SINTÉTICO!E672</f>
        <v>CAIXA RETANGULAR 4" X 2" BAIXA (0,30 M DO PISO), PVC, INSTALADA EM PAREDE - FORNECIMENTO E INSTALAÇÃO. AF_03/2023</v>
      </c>
      <c r="D198" s="120" t="str">
        <f>SINTÉTICO!F672</f>
        <v>UN</v>
      </c>
      <c r="E198" s="122">
        <f>SINTÉTICO!G672</f>
        <v>100</v>
      </c>
      <c r="F198" s="123">
        <f>SINTÉTICO!I672</f>
        <v>0</v>
      </c>
      <c r="G198" s="124" t="e">
        <f t="shared" ref="G198:G261" si="6">F198/$G$3</f>
        <v>#DIV/0!</v>
      </c>
      <c r="H198" s="124" t="e">
        <f t="shared" si="5"/>
        <v>#DIV/0!</v>
      </c>
      <c r="I198" s="125" t="s">
        <v>1430</v>
      </c>
    </row>
    <row r="199" spans="1:9" ht="32.25" customHeight="1" x14ac:dyDescent="0.25">
      <c r="A199" s="119">
        <v>195</v>
      </c>
      <c r="B199" s="120" t="str">
        <f>SINTÉTICO!B588</f>
        <v xml:space="preserve"> 3.9.8 </v>
      </c>
      <c r="C199" s="121" t="str">
        <f>SINTÉTICO!E588</f>
        <v>JOGO DE FERRAGENS CROMADAS PARA PORTA DE VIDRO TEMPERADO, UMA FOLHA COMPOSTO DE DOBRADICAS SUPERIOR E INFERIOR, TRINCO, FECHADURA, CONTRA FECHADURA COM CAPUCHINHO SEM MOLA E PUXADOR. AF_01/2021</v>
      </c>
      <c r="D199" s="120" t="str">
        <f>SINTÉTICO!F588</f>
        <v>UN</v>
      </c>
      <c r="E199" s="122">
        <f>SINTÉTICO!G588</f>
        <v>4</v>
      </c>
      <c r="F199" s="123">
        <f>SINTÉTICO!I588</f>
        <v>0</v>
      </c>
      <c r="G199" s="124" t="e">
        <f t="shared" si="6"/>
        <v>#DIV/0!</v>
      </c>
      <c r="H199" s="124" t="e">
        <f t="shared" ref="H199:H262" si="7">H198+G199</f>
        <v>#DIV/0!</v>
      </c>
      <c r="I199" s="125" t="s">
        <v>1430</v>
      </c>
    </row>
    <row r="200" spans="1:9" x14ac:dyDescent="0.25">
      <c r="A200" s="119">
        <v>196</v>
      </c>
      <c r="B200" s="120" t="str">
        <f>SINTÉTICO!B359</f>
        <v xml:space="preserve"> 2.14.1.4.1.1 </v>
      </c>
      <c r="C200" s="121" t="str">
        <f>SINTÉTICO!E359</f>
        <v>CORDÃO DE VEDAÇÃO EM SILICONE - REV 01_05/2022</v>
      </c>
      <c r="D200" s="120" t="str">
        <f>SINTÉTICO!F359</f>
        <v>m</v>
      </c>
      <c r="E200" s="122">
        <f>SINTÉTICO!G359</f>
        <v>515.20000000000005</v>
      </c>
      <c r="F200" s="123">
        <f>SINTÉTICO!I359</f>
        <v>0</v>
      </c>
      <c r="G200" s="124" t="e">
        <f t="shared" si="6"/>
        <v>#DIV/0!</v>
      </c>
      <c r="H200" s="124" t="e">
        <f t="shared" si="7"/>
        <v>#DIV/0!</v>
      </c>
      <c r="I200" s="125" t="s">
        <v>1430</v>
      </c>
    </row>
    <row r="201" spans="1:9" ht="30.75" customHeight="1" x14ac:dyDescent="0.25">
      <c r="A201" s="119">
        <v>197</v>
      </c>
      <c r="B201" s="120" t="str">
        <f>SINTÉTICO!B626</f>
        <v xml:space="preserve"> 3.10.19 </v>
      </c>
      <c r="C201" s="121" t="str">
        <f>SINTÉTICO!E626</f>
        <v>CUBA DE EMBUTIR OVAL EM LOUÇA BRANCA, 35 X 50CM OU EQUIVALENTE - FORNECIMENTO E INSTALAÇÃO. AF_01/2020</v>
      </c>
      <c r="D201" s="120" t="str">
        <f>SINTÉTICO!F626</f>
        <v>UN</v>
      </c>
      <c r="E201" s="122">
        <f>SINTÉTICO!G626</f>
        <v>6</v>
      </c>
      <c r="F201" s="123">
        <f>SINTÉTICO!I626</f>
        <v>0</v>
      </c>
      <c r="G201" s="124" t="e">
        <f t="shared" si="6"/>
        <v>#DIV/0!</v>
      </c>
      <c r="H201" s="124" t="e">
        <f t="shared" si="7"/>
        <v>#DIV/0!</v>
      </c>
      <c r="I201" s="125" t="s">
        <v>1430</v>
      </c>
    </row>
    <row r="202" spans="1:9" x14ac:dyDescent="0.25">
      <c r="A202" s="119">
        <v>198</v>
      </c>
      <c r="B202" s="120" t="str">
        <f>SINTÉTICO!B612</f>
        <v xml:space="preserve"> 3.10.5 </v>
      </c>
      <c r="C202" s="121" t="str">
        <f>SINTÉTICO!E612</f>
        <v>DUCHA P/ WC CROMADO (INSTALADO)</v>
      </c>
      <c r="D202" s="120" t="str">
        <f>SINTÉTICO!F612</f>
        <v>UN</v>
      </c>
      <c r="E202" s="122">
        <f>SINTÉTICO!G612</f>
        <v>12</v>
      </c>
      <c r="F202" s="123">
        <f>SINTÉTICO!I612</f>
        <v>0</v>
      </c>
      <c r="G202" s="124" t="e">
        <f t="shared" si="6"/>
        <v>#DIV/0!</v>
      </c>
      <c r="H202" s="124" t="e">
        <f t="shared" si="7"/>
        <v>#DIV/0!</v>
      </c>
      <c r="I202" s="125" t="s">
        <v>1430</v>
      </c>
    </row>
    <row r="203" spans="1:9" ht="25.5" x14ac:dyDescent="0.25">
      <c r="A203" s="119">
        <v>199</v>
      </c>
      <c r="B203" s="120" t="str">
        <f>SINTÉTICO!B499</f>
        <v xml:space="preserve"> 3.6.1 </v>
      </c>
      <c r="C203" s="121" t="str">
        <f>SINTÉTICO!E499</f>
        <v>ALVENARIA DE TIJOLO CERÂMICO FURADO (9X19X19)CM C/ARGAMASSA MISTA DE CAL HIDRATADA ESP=20 CM</v>
      </c>
      <c r="D203" s="120" t="str">
        <f>SINTÉTICO!F499</f>
        <v>m²</v>
      </c>
      <c r="E203" s="122">
        <f>SINTÉTICO!G499</f>
        <v>8</v>
      </c>
      <c r="F203" s="123">
        <f>SINTÉTICO!I499</f>
        <v>0</v>
      </c>
      <c r="G203" s="124" t="e">
        <f t="shared" si="6"/>
        <v>#DIV/0!</v>
      </c>
      <c r="H203" s="124" t="e">
        <f t="shared" si="7"/>
        <v>#DIV/0!</v>
      </c>
      <c r="I203" s="125" t="s">
        <v>1430</v>
      </c>
    </row>
    <row r="204" spans="1:9" x14ac:dyDescent="0.25">
      <c r="A204" s="119">
        <v>200</v>
      </c>
      <c r="B204" s="120" t="str">
        <f>SINTÉTICO!B507</f>
        <v xml:space="preserve"> 3.6.9 </v>
      </c>
      <c r="C204" s="121" t="str">
        <f>SINTÉTICO!E507</f>
        <v>CONTRAVERGA PRÉ-FABRICADA, ESPESSURA DE *15* CM. AF_03/2024</v>
      </c>
      <c r="D204" s="120" t="str">
        <f>SINTÉTICO!F507</f>
        <v>M</v>
      </c>
      <c r="E204" s="122">
        <f>SINTÉTICO!G507</f>
        <v>20</v>
      </c>
      <c r="F204" s="123">
        <f>SINTÉTICO!I507</f>
        <v>0</v>
      </c>
      <c r="G204" s="124" t="e">
        <f t="shared" si="6"/>
        <v>#DIV/0!</v>
      </c>
      <c r="H204" s="124" t="e">
        <f t="shared" si="7"/>
        <v>#DIV/0!</v>
      </c>
      <c r="I204" s="125" t="s">
        <v>1430</v>
      </c>
    </row>
    <row r="205" spans="1:9" ht="48.75" customHeight="1" x14ac:dyDescent="0.25">
      <c r="A205" s="119">
        <v>201</v>
      </c>
      <c r="B205" s="120" t="str">
        <f>SINTÉTICO!B569</f>
        <v xml:space="preserve"> 3.8.17 </v>
      </c>
      <c r="C205" s="121" t="str">
        <f>SINTÉTICO!E569</f>
        <v>TRAMA DE MADEIRA COMPOSTA POR TERÇAS PARA TELHADOS DE ATÉ 2 ÁGUAS PARA TELHA ONDULADA DE FIBROCIMENTO, METÁLICA, PLÁSTICA OU TERMOACÚSTICA, INCLUSO TRANSPORTE VERTICAL. AF_07/2019</v>
      </c>
      <c r="D205" s="120" t="str">
        <f>SINTÉTICO!F569</f>
        <v>m²</v>
      </c>
      <c r="E205" s="122">
        <f>SINTÉTICO!G569</f>
        <v>40</v>
      </c>
      <c r="F205" s="123">
        <f>SINTÉTICO!I569</f>
        <v>0</v>
      </c>
      <c r="G205" s="124" t="e">
        <f t="shared" si="6"/>
        <v>#DIV/0!</v>
      </c>
      <c r="H205" s="124" t="e">
        <f t="shared" si="7"/>
        <v>#DIV/0!</v>
      </c>
      <c r="I205" s="125" t="s">
        <v>1430</v>
      </c>
    </row>
    <row r="206" spans="1:9" x14ac:dyDescent="0.25">
      <c r="A206" s="119">
        <v>202</v>
      </c>
      <c r="B206" s="120" t="str">
        <f>SINTÉTICO!B8</f>
        <v xml:space="preserve"> 1.3 </v>
      </c>
      <c r="C206" s="121" t="str">
        <f>SINTÉTICO!E8</f>
        <v>PCMAT (NR-18)</v>
      </c>
      <c r="D206" s="120" t="str">
        <f>SINTÉTICO!F8</f>
        <v>un</v>
      </c>
      <c r="E206" s="122">
        <f>SINTÉTICO!G8</f>
        <v>1</v>
      </c>
      <c r="F206" s="123">
        <f>SINTÉTICO!I8</f>
        <v>0</v>
      </c>
      <c r="G206" s="124" t="e">
        <f t="shared" si="6"/>
        <v>#DIV/0!</v>
      </c>
      <c r="H206" s="124" t="e">
        <f t="shared" si="7"/>
        <v>#DIV/0!</v>
      </c>
      <c r="I206" s="125" t="s">
        <v>1430</v>
      </c>
    </row>
    <row r="207" spans="1:9" x14ac:dyDescent="0.25">
      <c r="A207" s="119">
        <v>203</v>
      </c>
      <c r="B207" s="120" t="str">
        <f>SINTÉTICO!B9</f>
        <v xml:space="preserve"> 1.4 </v>
      </c>
      <c r="C207" s="121" t="str">
        <f>SINTÉTICO!E9</f>
        <v>PCMSO (NR-7)</v>
      </c>
      <c r="D207" s="120" t="str">
        <f>SINTÉTICO!F9</f>
        <v>un</v>
      </c>
      <c r="E207" s="122">
        <f>SINTÉTICO!G9</f>
        <v>1</v>
      </c>
      <c r="F207" s="123">
        <f>SINTÉTICO!I9</f>
        <v>0</v>
      </c>
      <c r="G207" s="124" t="e">
        <f t="shared" si="6"/>
        <v>#DIV/0!</v>
      </c>
      <c r="H207" s="124" t="e">
        <f t="shared" si="7"/>
        <v>#DIV/0!</v>
      </c>
      <c r="I207" s="125" t="s">
        <v>1430</v>
      </c>
    </row>
    <row r="208" spans="1:9" ht="52.5" customHeight="1" x14ac:dyDescent="0.25">
      <c r="A208" s="119">
        <v>204</v>
      </c>
      <c r="B208" s="120" t="str">
        <f>SINTÉTICO!B17</f>
        <v xml:space="preserve"> 1.12 </v>
      </c>
      <c r="C208" s="121" t="str">
        <f>SINTÉTICO!E17</f>
        <v>PROJETO DRENAGEM PLUVIAL SIMPLES PARA EDIFICAÇÕES EM GERAL, EDIFÍCIOS HOSPITALARES E DE SAÚDE, PENITENCIÁRIAS E PRESÍDIOS, TEATROS, AUDITÓRIOS E CENTROS DE CONVENÇÕES</v>
      </c>
      <c r="D208" s="120" t="str">
        <f>SINTÉTICO!F17</f>
        <v>m²</v>
      </c>
      <c r="E208" s="122">
        <f>SINTÉTICO!G17</f>
        <v>400</v>
      </c>
      <c r="F208" s="123">
        <f>SINTÉTICO!I17</f>
        <v>0</v>
      </c>
      <c r="G208" s="124" t="e">
        <f t="shared" si="6"/>
        <v>#DIV/0!</v>
      </c>
      <c r="H208" s="124" t="e">
        <f t="shared" si="7"/>
        <v>#DIV/0!</v>
      </c>
      <c r="I208" s="125" t="s">
        <v>1430</v>
      </c>
    </row>
    <row r="209" spans="1:9" ht="25.5" x14ac:dyDescent="0.25">
      <c r="A209" s="119">
        <v>205</v>
      </c>
      <c r="B209" s="120" t="str">
        <f>SINTÉTICO!B418</f>
        <v xml:space="preserve"> 3.1.5 </v>
      </c>
      <c r="C209" s="121" t="str">
        <f>SINTÉTICO!E418</f>
        <v>APLICAÇÃO DE LONA PLÁSTICA PARA EXECUÇÃO DE PAVIMENTOS DE CONCRETO. AF_04/2022</v>
      </c>
      <c r="D209" s="120" t="str">
        <f>SINTÉTICO!F418</f>
        <v>m²</v>
      </c>
      <c r="E209" s="122">
        <f>SINTÉTICO!G418</f>
        <v>380</v>
      </c>
      <c r="F209" s="123">
        <f>SINTÉTICO!I418</f>
        <v>0</v>
      </c>
      <c r="G209" s="124" t="e">
        <f t="shared" si="6"/>
        <v>#DIV/0!</v>
      </c>
      <c r="H209" s="124" t="e">
        <f t="shared" si="7"/>
        <v>#DIV/0!</v>
      </c>
      <c r="I209" s="125" t="s">
        <v>1430</v>
      </c>
    </row>
    <row r="210" spans="1:9" ht="37.5" customHeight="1" x14ac:dyDescent="0.25">
      <c r="A210" s="119">
        <v>206</v>
      </c>
      <c r="B210" s="120" t="str">
        <f>SINTÉTICO!B92</f>
        <v xml:space="preserve"> 2.3.1.3.2.1 </v>
      </c>
      <c r="C210" s="121" t="str">
        <f>SINTÉTICO!E92</f>
        <v>REVISÃO GERAL DOS QUADROS ELÉTRICOS  (REAPERTO, ATERRAMENTO, TEMPERATURA, LIMPEZA, ETC)</v>
      </c>
      <c r="D210" s="120" t="str">
        <f>SINTÉTICO!F92</f>
        <v>UN</v>
      </c>
      <c r="E210" s="122">
        <f>SINTÉTICO!G92</f>
        <v>3</v>
      </c>
      <c r="F210" s="123">
        <f>SINTÉTICO!I92</f>
        <v>0</v>
      </c>
      <c r="G210" s="124" t="e">
        <f t="shared" si="6"/>
        <v>#DIV/0!</v>
      </c>
      <c r="H210" s="124" t="e">
        <f t="shared" si="7"/>
        <v>#DIV/0!</v>
      </c>
      <c r="I210" s="125" t="s">
        <v>1430</v>
      </c>
    </row>
    <row r="211" spans="1:9" ht="37.5" customHeight="1" x14ac:dyDescent="0.25">
      <c r="A211" s="119">
        <v>207</v>
      </c>
      <c r="B211" s="120" t="str">
        <f>SINTÉTICO!B118</f>
        <v xml:space="preserve"> 2.4.1.3.2.1 </v>
      </c>
      <c r="C211" s="121" t="str">
        <f>SINTÉTICO!E118</f>
        <v>REVISÃO GERAL DOS QUADROS ELÉTRICOS  (REAPERTO, ATERRAMENTO, TEMPERATURA, LIMPEZA, ETC)</v>
      </c>
      <c r="D211" s="120" t="str">
        <f>SINTÉTICO!F118</f>
        <v>UN</v>
      </c>
      <c r="E211" s="122">
        <f>SINTÉTICO!G118</f>
        <v>3</v>
      </c>
      <c r="F211" s="123">
        <f>SINTÉTICO!I118</f>
        <v>0</v>
      </c>
      <c r="G211" s="124" t="e">
        <f t="shared" si="6"/>
        <v>#DIV/0!</v>
      </c>
      <c r="H211" s="124" t="e">
        <f t="shared" si="7"/>
        <v>#DIV/0!</v>
      </c>
      <c r="I211" s="125" t="s">
        <v>1430</v>
      </c>
    </row>
    <row r="212" spans="1:9" ht="37.5" customHeight="1" x14ac:dyDescent="0.25">
      <c r="A212" s="119">
        <v>208</v>
      </c>
      <c r="B212" s="120" t="str">
        <f>SINTÉTICO!B166</f>
        <v xml:space="preserve"> 2.6.1.3.2.1 </v>
      </c>
      <c r="C212" s="121" t="str">
        <f>SINTÉTICO!E166</f>
        <v>REVISÃO GERAL DOS QUADROS ELÉTRICOS  (REAPERTO, ATERRAMENTO, TEMPERATURA, LIMPEZA, ETC)</v>
      </c>
      <c r="D212" s="120" t="str">
        <f>SINTÉTICO!F166</f>
        <v>UN</v>
      </c>
      <c r="E212" s="122">
        <f>SINTÉTICO!G166</f>
        <v>3</v>
      </c>
      <c r="F212" s="123">
        <f>SINTÉTICO!I166</f>
        <v>0</v>
      </c>
      <c r="G212" s="124" t="e">
        <f t="shared" si="6"/>
        <v>#DIV/0!</v>
      </c>
      <c r="H212" s="124" t="e">
        <f t="shared" si="7"/>
        <v>#DIV/0!</v>
      </c>
      <c r="I212" s="125" t="s">
        <v>1430</v>
      </c>
    </row>
    <row r="213" spans="1:9" ht="37.5" customHeight="1" x14ac:dyDescent="0.25">
      <c r="A213" s="119">
        <v>209</v>
      </c>
      <c r="B213" s="120" t="str">
        <f>SINTÉTICO!B188</f>
        <v xml:space="preserve"> 2.7.1.3.2.1 </v>
      </c>
      <c r="C213" s="121" t="str">
        <f>SINTÉTICO!E188</f>
        <v>REVISÃO GERAL DOS QUADROS ELÉTRICOS  (REAPERTO, ATERRAMENTO, TEMPERATURA, LIMPEZA, ETC)</v>
      </c>
      <c r="D213" s="120" t="str">
        <f>SINTÉTICO!F188</f>
        <v>UN</v>
      </c>
      <c r="E213" s="122">
        <f>SINTÉTICO!G188</f>
        <v>3</v>
      </c>
      <c r="F213" s="123">
        <f>SINTÉTICO!I188</f>
        <v>0</v>
      </c>
      <c r="G213" s="124" t="e">
        <f t="shared" si="6"/>
        <v>#DIV/0!</v>
      </c>
      <c r="H213" s="124" t="e">
        <f t="shared" si="7"/>
        <v>#DIV/0!</v>
      </c>
      <c r="I213" s="125" t="s">
        <v>1430</v>
      </c>
    </row>
    <row r="214" spans="1:9" ht="37.5" customHeight="1" x14ac:dyDescent="0.25">
      <c r="A214" s="119">
        <v>210</v>
      </c>
      <c r="B214" s="120" t="str">
        <f>SINTÉTICO!B260</f>
        <v xml:space="preserve"> 2.10.1.3.2.1 </v>
      </c>
      <c r="C214" s="121" t="str">
        <f>SINTÉTICO!E260</f>
        <v>REVISÃO GERAL DOS QUADROS ELÉTRICOS  (REAPERTO, ATERRAMENTO, TEMPERATURA, LIMPEZA, ETC)</v>
      </c>
      <c r="D214" s="120" t="str">
        <f>SINTÉTICO!F260</f>
        <v>UN</v>
      </c>
      <c r="E214" s="122">
        <f>SINTÉTICO!G260</f>
        <v>3</v>
      </c>
      <c r="F214" s="123">
        <f>SINTÉTICO!I260</f>
        <v>0</v>
      </c>
      <c r="G214" s="124" t="e">
        <f t="shared" si="6"/>
        <v>#DIV/0!</v>
      </c>
      <c r="H214" s="124" t="e">
        <f t="shared" si="7"/>
        <v>#DIV/0!</v>
      </c>
      <c r="I214" s="125" t="s">
        <v>1430</v>
      </c>
    </row>
    <row r="215" spans="1:9" ht="37.5" customHeight="1" x14ac:dyDescent="0.25">
      <c r="A215" s="119">
        <v>211</v>
      </c>
      <c r="B215" s="120" t="str">
        <f>SINTÉTICO!B356</f>
        <v xml:space="preserve"> 2.14.1.3.2.1 </v>
      </c>
      <c r="C215" s="121" t="str">
        <f>SINTÉTICO!E356</f>
        <v>REVISÃO GERAL DOS QUADROS ELÉTRICOS  (REAPERTO, ATERRAMENTO, TEMPERATURA, LIMPEZA, ETC)</v>
      </c>
      <c r="D215" s="120" t="str">
        <f>SINTÉTICO!F356</f>
        <v>UN</v>
      </c>
      <c r="E215" s="122">
        <f>SINTÉTICO!G356</f>
        <v>3</v>
      </c>
      <c r="F215" s="123">
        <f>SINTÉTICO!I356</f>
        <v>0</v>
      </c>
      <c r="G215" s="124" t="e">
        <f t="shared" si="6"/>
        <v>#DIV/0!</v>
      </c>
      <c r="H215" s="124" t="e">
        <f t="shared" si="7"/>
        <v>#DIV/0!</v>
      </c>
      <c r="I215" s="125" t="s">
        <v>1430</v>
      </c>
    </row>
    <row r="216" spans="1:9" ht="25.5" x14ac:dyDescent="0.25">
      <c r="A216" s="119">
        <v>212</v>
      </c>
      <c r="B216" s="120" t="str">
        <f>SINTÉTICO!B446</f>
        <v xml:space="preserve"> 3.2.24 </v>
      </c>
      <c r="C216" s="121" t="str">
        <f>SINTÉTICO!E446</f>
        <v>REMOÇÃO DE RAÍZES REMANESCENTES DE TRONCO DE ÁRVORE COM DIÂMETRO MAIOR OU IGUAL A 0,40 M E MENOR QUE 0,60 M. AF_03/2024</v>
      </c>
      <c r="D216" s="120" t="str">
        <f>SINTÉTICO!F446</f>
        <v>UN</v>
      </c>
      <c r="E216" s="122">
        <f>SINTÉTICO!G446</f>
        <v>4</v>
      </c>
      <c r="F216" s="123">
        <f>SINTÉTICO!I446</f>
        <v>0</v>
      </c>
      <c r="G216" s="124" t="e">
        <f t="shared" si="6"/>
        <v>#DIV/0!</v>
      </c>
      <c r="H216" s="124" t="e">
        <f t="shared" si="7"/>
        <v>#DIV/0!</v>
      </c>
      <c r="I216" s="125" t="s">
        <v>1430</v>
      </c>
    </row>
    <row r="217" spans="1:9" x14ac:dyDescent="0.25">
      <c r="A217" s="119">
        <v>213</v>
      </c>
      <c r="B217" s="120" t="str">
        <f>SINTÉTICO!B31</f>
        <v xml:space="preserve"> 2.1.1.1.1 </v>
      </c>
      <c r="C217" s="121" t="str">
        <f>SINTÉTICO!E31</f>
        <v>INSPEÇÃO PREDIAL PREVENTIVA EM EDIFICAÇÕES DA STU-JOP</v>
      </c>
      <c r="D217" s="120" t="str">
        <f>SINTÉTICO!F31</f>
        <v>UN</v>
      </c>
      <c r="E217" s="122">
        <f>SINTÉTICO!G31</f>
        <v>8</v>
      </c>
      <c r="F217" s="123">
        <f>SINTÉTICO!I31</f>
        <v>0</v>
      </c>
      <c r="G217" s="124" t="e">
        <f t="shared" si="6"/>
        <v>#DIV/0!</v>
      </c>
      <c r="H217" s="124" t="e">
        <f t="shared" si="7"/>
        <v>#DIV/0!</v>
      </c>
      <c r="I217" s="125" t="s">
        <v>1430</v>
      </c>
    </row>
    <row r="218" spans="1:9" x14ac:dyDescent="0.25">
      <c r="A218" s="119">
        <v>214</v>
      </c>
      <c r="B218" s="120" t="str">
        <f>SINTÉTICO!B55</f>
        <v xml:space="preserve"> 2.2.1.1.1 </v>
      </c>
      <c r="C218" s="121" t="str">
        <f>SINTÉTICO!E55</f>
        <v>INSPEÇÃO PREDIAL PREVENTIVA EM EDIFICAÇÕES DA STU-JOP</v>
      </c>
      <c r="D218" s="120" t="str">
        <f>SINTÉTICO!F55</f>
        <v>UN</v>
      </c>
      <c r="E218" s="122">
        <f>SINTÉTICO!G55</f>
        <v>8</v>
      </c>
      <c r="F218" s="123">
        <f>SINTÉTICO!I55</f>
        <v>0</v>
      </c>
      <c r="G218" s="124" t="e">
        <f t="shared" si="6"/>
        <v>#DIV/0!</v>
      </c>
      <c r="H218" s="124" t="e">
        <f t="shared" si="7"/>
        <v>#DIV/0!</v>
      </c>
      <c r="I218" s="125" t="s">
        <v>1430</v>
      </c>
    </row>
    <row r="219" spans="1:9" x14ac:dyDescent="0.25">
      <c r="A219" s="119">
        <v>215</v>
      </c>
      <c r="B219" s="120" t="str">
        <f>SINTÉTICO!B129</f>
        <v xml:space="preserve"> 2.5.1.1.1 </v>
      </c>
      <c r="C219" s="121" t="str">
        <f>SINTÉTICO!E129</f>
        <v>INSPEÇÃO PREDIAL PREVENTIVA EM EDIFICAÇÕES DA STU-JOP</v>
      </c>
      <c r="D219" s="120" t="str">
        <f>SINTÉTICO!F129</f>
        <v>UN</v>
      </c>
      <c r="E219" s="122">
        <f>SINTÉTICO!G129</f>
        <v>8</v>
      </c>
      <c r="F219" s="123">
        <f>SINTÉTICO!I129</f>
        <v>0</v>
      </c>
      <c r="G219" s="124" t="e">
        <f t="shared" si="6"/>
        <v>#DIV/0!</v>
      </c>
      <c r="H219" s="124" t="e">
        <f t="shared" si="7"/>
        <v>#DIV/0!</v>
      </c>
      <c r="I219" s="125" t="s">
        <v>1430</v>
      </c>
    </row>
    <row r="220" spans="1:9" x14ac:dyDescent="0.25">
      <c r="A220" s="116">
        <v>216</v>
      </c>
      <c r="B220" s="69" t="str">
        <f>SINTÉTICO!B223</f>
        <v xml:space="preserve"> 2.9.1.1.1 </v>
      </c>
      <c r="C220" s="70" t="str">
        <f>SINTÉTICO!E223</f>
        <v>INSPEÇÃO PREDIAL PREVENTIVA EM EDIFICAÇÕES DA STU-JOP</v>
      </c>
      <c r="D220" s="69" t="str">
        <f>SINTÉTICO!F223</f>
        <v>UN</v>
      </c>
      <c r="E220" s="95">
        <f>SINTÉTICO!G223</f>
        <v>8</v>
      </c>
      <c r="F220" s="71">
        <f>SINTÉTICO!I223</f>
        <v>0</v>
      </c>
      <c r="G220" s="117" t="e">
        <f t="shared" si="6"/>
        <v>#DIV/0!</v>
      </c>
      <c r="H220" s="117" t="e">
        <f t="shared" si="7"/>
        <v>#DIV/0!</v>
      </c>
      <c r="I220" s="161" t="s">
        <v>1429</v>
      </c>
    </row>
    <row r="221" spans="1:9" x14ac:dyDescent="0.25">
      <c r="A221" s="116">
        <v>217</v>
      </c>
      <c r="B221" s="69" t="str">
        <f>SINTÉTICO!B271</f>
        <v xml:space="preserve"> 2.11.1.1.1 </v>
      </c>
      <c r="C221" s="70" t="str">
        <f>SINTÉTICO!E271</f>
        <v>INSPEÇÃO PREDIAL PREVENTIVA EM EDIFICAÇÕES DA STU-JOP</v>
      </c>
      <c r="D221" s="69" t="str">
        <f>SINTÉTICO!F271</f>
        <v>UN</v>
      </c>
      <c r="E221" s="95">
        <f>SINTÉTICO!G271</f>
        <v>8</v>
      </c>
      <c r="F221" s="71">
        <f>SINTÉTICO!I271</f>
        <v>0</v>
      </c>
      <c r="G221" s="117" t="e">
        <f t="shared" si="6"/>
        <v>#DIV/0!</v>
      </c>
      <c r="H221" s="117" t="e">
        <f t="shared" si="7"/>
        <v>#DIV/0!</v>
      </c>
      <c r="I221" s="161" t="s">
        <v>1429</v>
      </c>
    </row>
    <row r="222" spans="1:9" x14ac:dyDescent="0.25">
      <c r="A222" s="116">
        <v>218</v>
      </c>
      <c r="B222" s="69" t="str">
        <f>SINTÉTICO!B319</f>
        <v xml:space="preserve"> 2.13.1.1.1 </v>
      </c>
      <c r="C222" s="70" t="str">
        <f>SINTÉTICO!E319</f>
        <v>INSPEÇÃO PREDIAL PREVENTIVA EM EDIFICAÇÕES DA STU-JOP</v>
      </c>
      <c r="D222" s="69" t="str">
        <f>SINTÉTICO!F319</f>
        <v>UN</v>
      </c>
      <c r="E222" s="95">
        <f>SINTÉTICO!G319</f>
        <v>8</v>
      </c>
      <c r="F222" s="71">
        <f>SINTÉTICO!I319</f>
        <v>0</v>
      </c>
      <c r="G222" s="117" t="e">
        <f t="shared" si="6"/>
        <v>#DIV/0!</v>
      </c>
      <c r="H222" s="117" t="e">
        <f t="shared" si="7"/>
        <v>#DIV/0!</v>
      </c>
      <c r="I222" s="161" t="s">
        <v>1429</v>
      </c>
    </row>
    <row r="223" spans="1:9" x14ac:dyDescent="0.25">
      <c r="A223" s="116">
        <v>219</v>
      </c>
      <c r="B223" s="69" t="str">
        <f>SINTÉTICO!B367</f>
        <v xml:space="preserve"> 2.15.1.1.1 </v>
      </c>
      <c r="C223" s="70" t="str">
        <f>SINTÉTICO!E367</f>
        <v>INSPEÇÃO PREDIAL PREVENTIVA EM EDIFICAÇÕES DA STU-JOP</v>
      </c>
      <c r="D223" s="69" t="str">
        <f>SINTÉTICO!F367</f>
        <v>UN</v>
      </c>
      <c r="E223" s="95">
        <f>SINTÉTICO!G367</f>
        <v>8</v>
      </c>
      <c r="F223" s="71">
        <f>SINTÉTICO!I367</f>
        <v>0</v>
      </c>
      <c r="G223" s="117" t="e">
        <f t="shared" si="6"/>
        <v>#DIV/0!</v>
      </c>
      <c r="H223" s="117" t="e">
        <f t="shared" si="7"/>
        <v>#DIV/0!</v>
      </c>
      <c r="I223" s="161" t="s">
        <v>1429</v>
      </c>
    </row>
    <row r="224" spans="1:9" ht="25.5" x14ac:dyDescent="0.25">
      <c r="A224" s="116">
        <v>220</v>
      </c>
      <c r="B224" s="69" t="str">
        <f>SINTÉTICO!B458</f>
        <v xml:space="preserve"> 3.2.36 </v>
      </c>
      <c r="C224" s="70" t="str">
        <f>SINTÉTICO!E458</f>
        <v>DEMOLIÇÃO DE ALVENARIA DE TIJOLO MACIÇO, DE FORMA MANUAL, SEM REAPROVEITAMENTO. AF_09/2023</v>
      </c>
      <c r="D224" s="69" t="str">
        <f>SINTÉTICO!F458</f>
        <v>m³</v>
      </c>
      <c r="E224" s="95">
        <f>SINTÉTICO!G458</f>
        <v>8</v>
      </c>
      <c r="F224" s="71">
        <f>SINTÉTICO!I458</f>
        <v>0</v>
      </c>
      <c r="G224" s="117" t="e">
        <f t="shared" si="6"/>
        <v>#DIV/0!</v>
      </c>
      <c r="H224" s="117" t="e">
        <f t="shared" si="7"/>
        <v>#DIV/0!</v>
      </c>
      <c r="I224" s="161" t="s">
        <v>1429</v>
      </c>
    </row>
    <row r="225" spans="1:9" x14ac:dyDescent="0.25">
      <c r="A225" s="116">
        <v>221</v>
      </c>
      <c r="B225" s="69" t="str">
        <f>SINTÉTICO!B289</f>
        <v xml:space="preserve"> 2.11.1.4.2.1 </v>
      </c>
      <c r="C225" s="70" t="str">
        <f>SINTÉTICO!E289</f>
        <v>LIMPEZA DE SUPERFICIES COM JATO DE ALTA PRESSAO DE AR E AGUA</v>
      </c>
      <c r="D225" s="69" t="str">
        <f>SINTÉTICO!F289</f>
        <v>m²</v>
      </c>
      <c r="E225" s="95">
        <f>SINTÉTICO!G289</f>
        <v>387.20000000000005</v>
      </c>
      <c r="F225" s="71">
        <f>SINTÉTICO!I289</f>
        <v>0</v>
      </c>
      <c r="G225" s="117" t="e">
        <f t="shared" si="6"/>
        <v>#DIV/0!</v>
      </c>
      <c r="H225" s="117" t="e">
        <f t="shared" si="7"/>
        <v>#DIV/0!</v>
      </c>
      <c r="I225" s="161" t="s">
        <v>1429</v>
      </c>
    </row>
    <row r="226" spans="1:9" ht="25.5" x14ac:dyDescent="0.25">
      <c r="A226" s="116">
        <v>222</v>
      </c>
      <c r="B226" s="69" t="str">
        <f>SINTÉTICO!B575</f>
        <v xml:space="preserve"> 3.8.23 </v>
      </c>
      <c r="C226" s="70" t="str">
        <f>SINTÉTICO!E575</f>
        <v>REMOÇÃO E REASSENTAMENTO DE TELHA ONDULADA DE FIBRO-CIMENTO 4, 6, OU 8MM</v>
      </c>
      <c r="D226" s="69" t="str">
        <f>SINTÉTICO!F575</f>
        <v>m²</v>
      </c>
      <c r="E226" s="95">
        <f>SINTÉTICO!G575</f>
        <v>40</v>
      </c>
      <c r="F226" s="71">
        <f>SINTÉTICO!I575</f>
        <v>0</v>
      </c>
      <c r="G226" s="117" t="e">
        <f t="shared" si="6"/>
        <v>#DIV/0!</v>
      </c>
      <c r="H226" s="117" t="e">
        <f t="shared" si="7"/>
        <v>#DIV/0!</v>
      </c>
      <c r="I226" s="161" t="s">
        <v>1429</v>
      </c>
    </row>
    <row r="227" spans="1:9" ht="25.5" x14ac:dyDescent="0.25">
      <c r="A227" s="116">
        <v>223</v>
      </c>
      <c r="B227" s="69" t="str">
        <f>SINTÉTICO!B431</f>
        <v xml:space="preserve"> 3.2.9 </v>
      </c>
      <c r="C227" s="70" t="str">
        <f>SINTÉTICO!E431</f>
        <v>DEMOLIÇÃO DE ARGAMASSAS, DE FORMA MANUAL, SEM REAPROVEITAMENTO. AF_09/2023</v>
      </c>
      <c r="D227" s="69" t="str">
        <f>SINTÉTICO!F431</f>
        <v>m²</v>
      </c>
      <c r="E227" s="95">
        <f>SINTÉTICO!G431</f>
        <v>72</v>
      </c>
      <c r="F227" s="71">
        <f>SINTÉTICO!I431</f>
        <v>0</v>
      </c>
      <c r="G227" s="117" t="e">
        <f t="shared" si="6"/>
        <v>#DIV/0!</v>
      </c>
      <c r="H227" s="117" t="e">
        <f t="shared" si="7"/>
        <v>#DIV/0!</v>
      </c>
      <c r="I227" s="161" t="s">
        <v>1429</v>
      </c>
    </row>
    <row r="228" spans="1:9" ht="25.5" x14ac:dyDescent="0.25">
      <c r="A228" s="116">
        <v>224</v>
      </c>
      <c r="B228" s="69" t="str">
        <f>SINTÉTICO!B565</f>
        <v xml:space="preserve"> 3.8.13 </v>
      </c>
      <c r="C228" s="70" t="str">
        <f>SINTÉTICO!E565</f>
        <v>MADEIRAMENTO EM MASSARANDUBA/MADEIRA DE LEI, PEÇA SERRADA 5CM X 11CM COM ABERTURA DE ENCAIXES</v>
      </c>
      <c r="D228" s="69" t="str">
        <f>SINTÉTICO!F565</f>
        <v>m</v>
      </c>
      <c r="E228" s="95">
        <f>SINTÉTICO!G565</f>
        <v>12.8</v>
      </c>
      <c r="F228" s="71">
        <f>SINTÉTICO!I565</f>
        <v>0</v>
      </c>
      <c r="G228" s="117" t="e">
        <f t="shared" si="6"/>
        <v>#DIV/0!</v>
      </c>
      <c r="H228" s="117" t="e">
        <f t="shared" si="7"/>
        <v>#DIV/0!</v>
      </c>
      <c r="I228" s="161" t="s">
        <v>1429</v>
      </c>
    </row>
    <row r="229" spans="1:9" x14ac:dyDescent="0.25">
      <c r="A229" s="116">
        <v>225</v>
      </c>
      <c r="B229" s="69" t="str">
        <f>SINTÉTICO!B658</f>
        <v xml:space="preserve"> 3.11.28 </v>
      </c>
      <c r="C229" s="70" t="str">
        <f>SINTÉTICO!E658</f>
        <v>CABO DE COBRE PP CORDPLAST 4 X 1,5 MM2, 450/750V - FORNECIMENTO E INSTALAÇÃO</v>
      </c>
      <c r="D229" s="69" t="str">
        <f>SINTÉTICO!F658</f>
        <v>M</v>
      </c>
      <c r="E229" s="95">
        <f>SINTÉTICO!G658</f>
        <v>60</v>
      </c>
      <c r="F229" s="71">
        <f>SINTÉTICO!I658</f>
        <v>0</v>
      </c>
      <c r="G229" s="117" t="e">
        <f t="shared" si="6"/>
        <v>#DIV/0!</v>
      </c>
      <c r="H229" s="117" t="e">
        <f t="shared" si="7"/>
        <v>#DIV/0!</v>
      </c>
      <c r="I229" s="161" t="s">
        <v>1429</v>
      </c>
    </row>
    <row r="230" spans="1:9" ht="25.5" x14ac:dyDescent="0.25">
      <c r="A230" s="116">
        <v>226</v>
      </c>
      <c r="B230" s="69" t="str">
        <f>SINTÉTICO!B250</f>
        <v xml:space="preserve"> 2.10.1.2.1.1 </v>
      </c>
      <c r="C230" s="70" t="str">
        <f>SINTÉTICO!E250</f>
        <v>LIMPEZA DE CALHA EM CHAPA GALVANIZADA OU EM PVC, INCLUSIVE DESOBSTRUÇÃO</v>
      </c>
      <c r="D230" s="69" t="str">
        <f>SINTÉTICO!F250</f>
        <v>m</v>
      </c>
      <c r="E230" s="95">
        <f>SINTÉTICO!G250</f>
        <v>324</v>
      </c>
      <c r="F230" s="71">
        <f>SINTÉTICO!I250</f>
        <v>0</v>
      </c>
      <c r="G230" s="117" t="e">
        <f t="shared" si="6"/>
        <v>#DIV/0!</v>
      </c>
      <c r="H230" s="117" t="e">
        <f t="shared" si="7"/>
        <v>#DIV/0!</v>
      </c>
      <c r="I230" s="161" t="s">
        <v>1429</v>
      </c>
    </row>
    <row r="231" spans="1:9" x14ac:dyDescent="0.25">
      <c r="A231" s="116">
        <v>227</v>
      </c>
      <c r="B231" s="69" t="str">
        <f>SINTÉTICO!B210</f>
        <v xml:space="preserve"> 2.8.1.3.1.1 </v>
      </c>
      <c r="C231" s="70" t="str">
        <f>SINTÉTICO!E210</f>
        <v>INSPEÇÃO NO SISTEMA DE IMPERMEABILIZAÇÃO</v>
      </c>
      <c r="D231" s="69" t="str">
        <f>SINTÉTICO!F210</f>
        <v>UN</v>
      </c>
      <c r="E231" s="95">
        <f>SINTÉTICO!G210</f>
        <v>10</v>
      </c>
      <c r="F231" s="71">
        <f>SINTÉTICO!I210</f>
        <v>0</v>
      </c>
      <c r="G231" s="117" t="e">
        <f t="shared" si="6"/>
        <v>#DIV/0!</v>
      </c>
      <c r="H231" s="117" t="e">
        <f t="shared" si="7"/>
        <v>#DIV/0!</v>
      </c>
      <c r="I231" s="161" t="s">
        <v>1429</v>
      </c>
    </row>
    <row r="232" spans="1:9" x14ac:dyDescent="0.25">
      <c r="A232" s="116">
        <v>228</v>
      </c>
      <c r="B232" s="69" t="str">
        <f>SINTÉTICO!B402</f>
        <v xml:space="preserve"> 2.16.1.3.1.1 </v>
      </c>
      <c r="C232" s="70" t="str">
        <f>SINTÉTICO!E402</f>
        <v>INSPEÇÃO NO SISTEMA DE IMPERMEABILIZAÇÃO</v>
      </c>
      <c r="D232" s="69" t="str">
        <f>SINTÉTICO!F402</f>
        <v>UN</v>
      </c>
      <c r="E232" s="95">
        <f>SINTÉTICO!G402</f>
        <v>10</v>
      </c>
      <c r="F232" s="71">
        <f>SINTÉTICO!I402</f>
        <v>0</v>
      </c>
      <c r="G232" s="117" t="e">
        <f t="shared" si="6"/>
        <v>#DIV/0!</v>
      </c>
      <c r="H232" s="117" t="e">
        <f t="shared" si="7"/>
        <v>#DIV/0!</v>
      </c>
      <c r="I232" s="161" t="s">
        <v>1429</v>
      </c>
    </row>
    <row r="233" spans="1:9" ht="38.25" x14ac:dyDescent="0.25">
      <c r="A233" s="116">
        <v>229</v>
      </c>
      <c r="B233" s="69" t="str">
        <f>SINTÉTICO!B564</f>
        <v xml:space="preserve"> 3.8.12 </v>
      </c>
      <c r="C233" s="70" t="str">
        <f>SINTÉTICO!E564</f>
        <v>RETIRADA E RECOLOCAÇÃO DE CAIBRO EM TELHADOS DE MAIS DE 2 ÁGUAS COM TELHA CERÂMICA OU DE CONCRETO DE ENCAIXE, INCLUSO TRANSPORTE VERTICAL. AF_07/2019</v>
      </c>
      <c r="D233" s="69" t="str">
        <f>SINTÉTICO!F564</f>
        <v>m²</v>
      </c>
      <c r="E233" s="95">
        <f>SINTÉTICO!G564</f>
        <v>40</v>
      </c>
      <c r="F233" s="71">
        <f>SINTÉTICO!I564</f>
        <v>0</v>
      </c>
      <c r="G233" s="117" t="e">
        <f t="shared" si="6"/>
        <v>#DIV/0!</v>
      </c>
      <c r="H233" s="117" t="e">
        <f t="shared" si="7"/>
        <v>#DIV/0!</v>
      </c>
      <c r="I233" s="161" t="s">
        <v>1429</v>
      </c>
    </row>
    <row r="234" spans="1:9" x14ac:dyDescent="0.25">
      <c r="A234" s="116">
        <v>230</v>
      </c>
      <c r="B234" s="69" t="str">
        <f>SINTÉTICO!B424</f>
        <v xml:space="preserve"> 3.2.2 </v>
      </c>
      <c r="C234" s="70" t="str">
        <f>SINTÉTICO!E424</f>
        <v>REMOÇÃO DE TUBO GALVANIZADO, BITOLAS DIVERSAS</v>
      </c>
      <c r="D234" s="69" t="str">
        <f>SINTÉTICO!F424</f>
        <v>m</v>
      </c>
      <c r="E234" s="95">
        <f>SINTÉTICO!G424</f>
        <v>100</v>
      </c>
      <c r="F234" s="71">
        <f>SINTÉTICO!I424</f>
        <v>0</v>
      </c>
      <c r="G234" s="117" t="e">
        <f t="shared" si="6"/>
        <v>#DIV/0!</v>
      </c>
      <c r="H234" s="117" t="e">
        <f t="shared" si="7"/>
        <v>#DIV/0!</v>
      </c>
      <c r="I234" s="161" t="s">
        <v>1429</v>
      </c>
    </row>
    <row r="235" spans="1:9" x14ac:dyDescent="0.25">
      <c r="A235" s="116">
        <v>231</v>
      </c>
      <c r="B235" s="69" t="str">
        <f>SINTÉTICO!B461</f>
        <v xml:space="preserve"> 3.2.39 </v>
      </c>
      <c r="C235" s="70" t="str">
        <f>SINTÉTICO!E461</f>
        <v>DEMOLIÇÃO DE ALVENARIA DE PEDRA</v>
      </c>
      <c r="D235" s="69" t="str">
        <f>SINTÉTICO!F461</f>
        <v>m³</v>
      </c>
      <c r="E235" s="95">
        <f>SINTÉTICO!G461</f>
        <v>8</v>
      </c>
      <c r="F235" s="71">
        <f>SINTÉTICO!I461</f>
        <v>0</v>
      </c>
      <c r="G235" s="117" t="e">
        <f t="shared" si="6"/>
        <v>#DIV/0!</v>
      </c>
      <c r="H235" s="117" t="e">
        <f t="shared" si="7"/>
        <v>#DIV/0!</v>
      </c>
      <c r="I235" s="161" t="s">
        <v>1429</v>
      </c>
    </row>
    <row r="236" spans="1:9" x14ac:dyDescent="0.25">
      <c r="A236" s="116">
        <v>232</v>
      </c>
      <c r="B236" s="69" t="str">
        <f>SINTÉTICO!B49</f>
        <v xml:space="preserve"> 2.1.1.4.2.1 </v>
      </c>
      <c r="C236" s="70" t="str">
        <f>SINTÉTICO!E49</f>
        <v>LIMPEZA DE SUPERFICIES COM JATO DE ALTA PRESSAO DE AR E AGUA</v>
      </c>
      <c r="D236" s="69" t="str">
        <f>SINTÉTICO!F49</f>
        <v>m²</v>
      </c>
      <c r="E236" s="95">
        <f>SINTÉTICO!G49</f>
        <v>349.13600000000002</v>
      </c>
      <c r="F236" s="71">
        <f>SINTÉTICO!I49</f>
        <v>0</v>
      </c>
      <c r="G236" s="117" t="e">
        <f t="shared" si="6"/>
        <v>#DIV/0!</v>
      </c>
      <c r="H236" s="117" t="e">
        <f t="shared" si="7"/>
        <v>#DIV/0!</v>
      </c>
      <c r="I236" s="161" t="s">
        <v>1429</v>
      </c>
    </row>
    <row r="237" spans="1:9" x14ac:dyDescent="0.25">
      <c r="A237" s="116">
        <v>233</v>
      </c>
      <c r="B237" s="69" t="str">
        <f>SINTÉTICO!B73</f>
        <v xml:space="preserve"> 2.2.1.4.2.1 </v>
      </c>
      <c r="C237" s="70" t="str">
        <f>SINTÉTICO!E73</f>
        <v>LIMPEZA DE SUPERFICIES COM JATO DE ALTA PRESSAO DE AR E AGUA</v>
      </c>
      <c r="D237" s="69" t="str">
        <f>SINTÉTICO!F73</f>
        <v>m²</v>
      </c>
      <c r="E237" s="95">
        <f>SINTÉTICO!G73</f>
        <v>349.13600000000002</v>
      </c>
      <c r="F237" s="71">
        <f>SINTÉTICO!I73</f>
        <v>0</v>
      </c>
      <c r="G237" s="117" t="e">
        <f t="shared" si="6"/>
        <v>#DIV/0!</v>
      </c>
      <c r="H237" s="117" t="e">
        <f t="shared" si="7"/>
        <v>#DIV/0!</v>
      </c>
      <c r="I237" s="161" t="s">
        <v>1429</v>
      </c>
    </row>
    <row r="238" spans="1:9" x14ac:dyDescent="0.25">
      <c r="A238" s="116">
        <v>234</v>
      </c>
      <c r="B238" s="69" t="str">
        <f>SINTÉTICO!B217</f>
        <v xml:space="preserve"> 2.8.1.4.2.1 </v>
      </c>
      <c r="C238" s="70" t="str">
        <f>SINTÉTICO!E217</f>
        <v>LIMPEZA DE SUPERFICIES COM JATO DE ALTA PRESSAO DE AR E AGUA</v>
      </c>
      <c r="D238" s="69" t="str">
        <f>SINTÉTICO!F217</f>
        <v>m²</v>
      </c>
      <c r="E238" s="95">
        <f>SINTÉTICO!G217</f>
        <v>349.13600000000002</v>
      </c>
      <c r="F238" s="71">
        <f>SINTÉTICO!I217</f>
        <v>0</v>
      </c>
      <c r="G238" s="117" t="e">
        <f t="shared" si="6"/>
        <v>#DIV/0!</v>
      </c>
      <c r="H238" s="117" t="e">
        <f t="shared" si="7"/>
        <v>#DIV/0!</v>
      </c>
      <c r="I238" s="161" t="s">
        <v>1429</v>
      </c>
    </row>
    <row r="239" spans="1:9" x14ac:dyDescent="0.25">
      <c r="A239" s="116">
        <v>235</v>
      </c>
      <c r="B239" s="69" t="str">
        <f>SINTÉTICO!B313</f>
        <v xml:space="preserve"> 2.12.1.4.2.1 </v>
      </c>
      <c r="C239" s="70" t="str">
        <f>SINTÉTICO!E313</f>
        <v>LIMPEZA DE SUPERFICIES COM JATO DE ALTA PRESSAO DE AR E AGUA</v>
      </c>
      <c r="D239" s="69" t="str">
        <f>SINTÉTICO!F313</f>
        <v>m²</v>
      </c>
      <c r="E239" s="95">
        <f>SINTÉTICO!G313</f>
        <v>349.13600000000002</v>
      </c>
      <c r="F239" s="71">
        <f>SINTÉTICO!I313</f>
        <v>0</v>
      </c>
      <c r="G239" s="117" t="e">
        <f t="shared" si="6"/>
        <v>#DIV/0!</v>
      </c>
      <c r="H239" s="117" t="e">
        <f t="shared" si="7"/>
        <v>#DIV/0!</v>
      </c>
      <c r="I239" s="161" t="s">
        <v>1429</v>
      </c>
    </row>
    <row r="240" spans="1:9" x14ac:dyDescent="0.25">
      <c r="A240" s="116">
        <v>236</v>
      </c>
      <c r="B240" s="69" t="str">
        <f>SINTÉTICO!B337</f>
        <v xml:space="preserve"> 2.13.1.4.2.1 </v>
      </c>
      <c r="C240" s="70" t="str">
        <f>SINTÉTICO!E337</f>
        <v>LIMPEZA DE SUPERFICIES COM JATO DE ALTA PRESSAO DE AR E AGUA</v>
      </c>
      <c r="D240" s="69" t="str">
        <f>SINTÉTICO!F337</f>
        <v>m²</v>
      </c>
      <c r="E240" s="95">
        <f>SINTÉTICO!G337</f>
        <v>349.13600000000002</v>
      </c>
      <c r="F240" s="71">
        <f>SINTÉTICO!I337</f>
        <v>0</v>
      </c>
      <c r="G240" s="117" t="e">
        <f t="shared" si="6"/>
        <v>#DIV/0!</v>
      </c>
      <c r="H240" s="117" t="e">
        <f t="shared" si="7"/>
        <v>#DIV/0!</v>
      </c>
      <c r="I240" s="161" t="s">
        <v>1429</v>
      </c>
    </row>
    <row r="241" spans="1:9" x14ac:dyDescent="0.25">
      <c r="A241" s="116">
        <v>237</v>
      </c>
      <c r="B241" s="69" t="str">
        <f>SINTÉTICO!B409</f>
        <v xml:space="preserve"> 2.16.1.4.2.1 </v>
      </c>
      <c r="C241" s="70" t="str">
        <f>SINTÉTICO!E409</f>
        <v>LIMPEZA DE SUPERFICIES COM JATO DE ALTA PRESSAO DE AR E AGUA</v>
      </c>
      <c r="D241" s="69" t="str">
        <f>SINTÉTICO!F409</f>
        <v>m²</v>
      </c>
      <c r="E241" s="95">
        <f>SINTÉTICO!G409</f>
        <v>349.13600000000002</v>
      </c>
      <c r="F241" s="71">
        <f>SINTÉTICO!I409</f>
        <v>0</v>
      </c>
      <c r="G241" s="117" t="e">
        <f t="shared" si="6"/>
        <v>#DIV/0!</v>
      </c>
      <c r="H241" s="117" t="e">
        <f t="shared" si="7"/>
        <v>#DIV/0!</v>
      </c>
      <c r="I241" s="161" t="s">
        <v>1429</v>
      </c>
    </row>
    <row r="242" spans="1:9" ht="25.5" x14ac:dyDescent="0.25">
      <c r="A242" s="116">
        <v>238</v>
      </c>
      <c r="B242" s="69" t="str">
        <f>SINTÉTICO!B649</f>
        <v xml:space="preserve"> 3.11.19 </v>
      </c>
      <c r="C242" s="70" t="str">
        <f>SINTÉTICO!E649</f>
        <v>DISJUNTOR TRIPOLAR TIPO DIN, CORRENTE NOMINAL DE 50A - FORNECIMENTO E INSTALAÇÃO. AF_07/2025</v>
      </c>
      <c r="D242" s="69" t="str">
        <f>SINTÉTICO!F649</f>
        <v>UN</v>
      </c>
      <c r="E242" s="95">
        <f>SINTÉTICO!G649</f>
        <v>8</v>
      </c>
      <c r="F242" s="71">
        <f>SINTÉTICO!I649</f>
        <v>0</v>
      </c>
      <c r="G242" s="117" t="e">
        <f t="shared" si="6"/>
        <v>#DIV/0!</v>
      </c>
      <c r="H242" s="117" t="e">
        <f t="shared" si="7"/>
        <v>#DIV/0!</v>
      </c>
      <c r="I242" s="161" t="s">
        <v>1429</v>
      </c>
    </row>
    <row r="243" spans="1:9" x14ac:dyDescent="0.25">
      <c r="A243" s="116">
        <v>239</v>
      </c>
      <c r="B243" s="69" t="str">
        <f>SINTÉTICO!B417</f>
        <v xml:space="preserve"> 3.1.4 </v>
      </c>
      <c r="C243" s="70" t="str">
        <f>SINTÉTICO!E417</f>
        <v>REMANEJAMENTO DE TAPUME</v>
      </c>
      <c r="D243" s="69" t="str">
        <f>SINTÉTICO!F417</f>
        <v>M</v>
      </c>
      <c r="E243" s="95">
        <f>SINTÉTICO!G417</f>
        <v>72</v>
      </c>
      <c r="F243" s="71">
        <f>SINTÉTICO!I417</f>
        <v>0</v>
      </c>
      <c r="G243" s="117" t="e">
        <f t="shared" si="6"/>
        <v>#DIV/0!</v>
      </c>
      <c r="H243" s="117" t="e">
        <f t="shared" si="7"/>
        <v>#DIV/0!</v>
      </c>
      <c r="I243" s="161" t="s">
        <v>1429</v>
      </c>
    </row>
    <row r="244" spans="1:9" ht="25.5" x14ac:dyDescent="0.25">
      <c r="A244" s="116">
        <v>240</v>
      </c>
      <c r="B244" s="69" t="str">
        <f>SINTÉTICO!B440</f>
        <v xml:space="preserve"> 3.2.18 </v>
      </c>
      <c r="C244" s="70" t="str">
        <f>SINTÉTICO!E440</f>
        <v>REMOÇÃO DE METAIS SANITÁRIOS, DE FORMA MANUAL, SEM REAPROVEITAMENTO. AF_09/2023</v>
      </c>
      <c r="D244" s="69" t="str">
        <f>SINTÉTICO!F440</f>
        <v>UN</v>
      </c>
      <c r="E244" s="95">
        <f>SINTÉTICO!G440</f>
        <v>80</v>
      </c>
      <c r="F244" s="71">
        <f>SINTÉTICO!I440</f>
        <v>0</v>
      </c>
      <c r="G244" s="117" t="e">
        <f t="shared" si="6"/>
        <v>#DIV/0!</v>
      </c>
      <c r="H244" s="117" t="e">
        <f t="shared" si="7"/>
        <v>#DIV/0!</v>
      </c>
      <c r="I244" s="161" t="s">
        <v>1429</v>
      </c>
    </row>
    <row r="245" spans="1:9" x14ac:dyDescent="0.25">
      <c r="A245" s="116">
        <v>241</v>
      </c>
      <c r="B245" s="69" t="str">
        <f>SINTÉTICO!B428</f>
        <v xml:space="preserve"> 3.2.6 </v>
      </c>
      <c r="C245" s="70" t="str">
        <f>SINTÉTICO!E428</f>
        <v>REMOÇÃO DE VIDRO TEMPERADO FIXADO EM PERFIL U. AF_01/2021</v>
      </c>
      <c r="D245" s="69" t="str">
        <f>SINTÉTICO!F428</f>
        <v>m²</v>
      </c>
      <c r="E245" s="95">
        <f>SINTÉTICO!G428</f>
        <v>48</v>
      </c>
      <c r="F245" s="71">
        <f>SINTÉTICO!I428</f>
        <v>0</v>
      </c>
      <c r="G245" s="117" t="e">
        <f t="shared" si="6"/>
        <v>#DIV/0!</v>
      </c>
      <c r="H245" s="117" t="e">
        <f t="shared" si="7"/>
        <v>#DIV/0!</v>
      </c>
      <c r="I245" s="161" t="s">
        <v>1429</v>
      </c>
    </row>
    <row r="246" spans="1:9" x14ac:dyDescent="0.25">
      <c r="A246" s="116">
        <v>242</v>
      </c>
      <c r="B246" s="69" t="str">
        <f>SINTÉTICO!B437</f>
        <v xml:space="preserve"> 3.2.15 </v>
      </c>
      <c r="C246" s="70" t="str">
        <f>SINTÉTICO!E437</f>
        <v>REMOÇÃO DE IMPERMEABILIZAÇÃO COM MANTA ASFALTICA</v>
      </c>
      <c r="D246" s="69" t="str">
        <f>SINTÉTICO!F437</f>
        <v>m²</v>
      </c>
      <c r="E246" s="95">
        <f>SINTÉTICO!G437</f>
        <v>88</v>
      </c>
      <c r="F246" s="71">
        <f>SINTÉTICO!I437</f>
        <v>0</v>
      </c>
      <c r="G246" s="117" t="e">
        <f t="shared" si="6"/>
        <v>#DIV/0!</v>
      </c>
      <c r="H246" s="117" t="e">
        <f t="shared" si="7"/>
        <v>#DIV/0!</v>
      </c>
      <c r="I246" s="161" t="s">
        <v>1429</v>
      </c>
    </row>
    <row r="247" spans="1:9" ht="25.5" x14ac:dyDescent="0.25">
      <c r="A247" s="116">
        <v>243</v>
      </c>
      <c r="B247" s="69" t="str">
        <f>SINTÉTICO!B298</f>
        <v xml:space="preserve"> 2.12.1.2.1.1 </v>
      </c>
      <c r="C247" s="70" t="str">
        <f>SINTÉTICO!E298</f>
        <v>LIMPEZA DE CALHA EM CHAPA GALVANIZADA OU EM PVC, INCLUSIVE DESOBSTRUÇÃO</v>
      </c>
      <c r="D247" s="69" t="str">
        <f>SINTÉTICO!F298</f>
        <v>m</v>
      </c>
      <c r="E247" s="95">
        <f>SINTÉTICO!G298</f>
        <v>287.40000000000003</v>
      </c>
      <c r="F247" s="71">
        <f>SINTÉTICO!I298</f>
        <v>0</v>
      </c>
      <c r="G247" s="117" t="e">
        <f t="shared" si="6"/>
        <v>#DIV/0!</v>
      </c>
      <c r="H247" s="117" t="e">
        <f t="shared" si="7"/>
        <v>#DIV/0!</v>
      </c>
      <c r="I247" s="161" t="s">
        <v>1429</v>
      </c>
    </row>
    <row r="248" spans="1:9" ht="25.5" x14ac:dyDescent="0.25">
      <c r="A248" s="116">
        <v>244</v>
      </c>
      <c r="B248" s="69" t="str">
        <f>SINTÉTICO!B82</f>
        <v xml:space="preserve"> 2.3.1.2.1.1 </v>
      </c>
      <c r="C248" s="70" t="str">
        <f>SINTÉTICO!E82</f>
        <v>LIMPEZA DE CALHA EM CHAPA GALVANIZADA OU EM PVC, INCLUSIVE DESOBSTRUÇÃO</v>
      </c>
      <c r="D248" s="69" t="str">
        <f>SINTÉTICO!F82</f>
        <v>m</v>
      </c>
      <c r="E248" s="95">
        <f>SINTÉTICO!G82</f>
        <v>286.40000000000003</v>
      </c>
      <c r="F248" s="71">
        <f>SINTÉTICO!I82</f>
        <v>0</v>
      </c>
      <c r="G248" s="117" t="e">
        <f t="shared" si="6"/>
        <v>#DIV/0!</v>
      </c>
      <c r="H248" s="117" t="e">
        <f t="shared" si="7"/>
        <v>#DIV/0!</v>
      </c>
      <c r="I248" s="161" t="s">
        <v>1429</v>
      </c>
    </row>
    <row r="249" spans="1:9" ht="25.5" x14ac:dyDescent="0.25">
      <c r="A249" s="116">
        <v>245</v>
      </c>
      <c r="B249" s="69" t="str">
        <f>SINTÉTICO!B108</f>
        <v xml:space="preserve"> 2.4.1.2.1.1 </v>
      </c>
      <c r="C249" s="70" t="str">
        <f>SINTÉTICO!E108</f>
        <v>LIMPEZA DE CALHA EM CHAPA GALVANIZADA OU EM PVC, INCLUSIVE DESOBSTRUÇÃO</v>
      </c>
      <c r="D249" s="69" t="str">
        <f>SINTÉTICO!F108</f>
        <v>m</v>
      </c>
      <c r="E249" s="95">
        <f>SINTÉTICO!G108</f>
        <v>286.40000000000003</v>
      </c>
      <c r="F249" s="71">
        <f>SINTÉTICO!I108</f>
        <v>0</v>
      </c>
      <c r="G249" s="117" t="e">
        <f t="shared" si="6"/>
        <v>#DIV/0!</v>
      </c>
      <c r="H249" s="117" t="e">
        <f t="shared" si="7"/>
        <v>#DIV/0!</v>
      </c>
      <c r="I249" s="161" t="s">
        <v>1429</v>
      </c>
    </row>
    <row r="250" spans="1:9" ht="25.5" x14ac:dyDescent="0.25">
      <c r="A250" s="116">
        <v>246</v>
      </c>
      <c r="B250" s="69" t="str">
        <f>SINTÉTICO!B12</f>
        <v xml:space="preserve"> 1.7 </v>
      </c>
      <c r="C250" s="70" t="str">
        <f>SINTÉTICO!E12</f>
        <v>FERRAMENTA - ESCADA PINTOR 7 DEGRAUS + GANCHO 1 POSICAO ALT. 2,10M WBERTOLO</v>
      </c>
      <c r="D250" s="69" t="str">
        <f>SINTÉTICO!F12</f>
        <v>UN</v>
      </c>
      <c r="E250" s="95">
        <f>SINTÉTICO!G12</f>
        <v>1</v>
      </c>
      <c r="F250" s="71">
        <f>SINTÉTICO!I12</f>
        <v>0</v>
      </c>
      <c r="G250" s="117" t="e">
        <f t="shared" si="6"/>
        <v>#DIV/0!</v>
      </c>
      <c r="H250" s="117" t="e">
        <f t="shared" si="7"/>
        <v>#DIV/0!</v>
      </c>
      <c r="I250" s="161" t="s">
        <v>1429</v>
      </c>
    </row>
    <row r="251" spans="1:9" ht="25.5" x14ac:dyDescent="0.25">
      <c r="A251" s="116">
        <v>247</v>
      </c>
      <c r="B251" s="69" t="str">
        <f>SINTÉTICO!B609</f>
        <v xml:space="preserve"> 3.10.2 </v>
      </c>
      <c r="C251" s="70" t="str">
        <f>SINTÉTICO!E609</f>
        <v>LAVATÓRIO LOUÇA BRANCA SUSPENSO, 29,5 X 39CM OU EQUIVALENTE, PADRÃO POPULAR - FORNECIMENTO E INSTALAÇÃO. AF_01/2020</v>
      </c>
      <c r="D251" s="69" t="str">
        <f>SINTÉTICO!F609</f>
        <v>UN</v>
      </c>
      <c r="E251" s="95">
        <f>SINTÉTICO!G609</f>
        <v>4</v>
      </c>
      <c r="F251" s="71">
        <f>SINTÉTICO!I609</f>
        <v>0</v>
      </c>
      <c r="G251" s="117" t="e">
        <f t="shared" si="6"/>
        <v>#DIV/0!</v>
      </c>
      <c r="H251" s="117" t="e">
        <f t="shared" si="7"/>
        <v>#DIV/0!</v>
      </c>
      <c r="I251" s="161" t="s">
        <v>1429</v>
      </c>
    </row>
    <row r="252" spans="1:9" ht="25.5" x14ac:dyDescent="0.25">
      <c r="A252" s="116">
        <v>248</v>
      </c>
      <c r="B252" s="69" t="str">
        <f>SINTÉTICO!B411</f>
        <v xml:space="preserve"> 2.16.1.4.3.1 </v>
      </c>
      <c r="C252" s="70" t="str">
        <f>SINTÉTICO!E411</f>
        <v>LIMPEZA DE CAIXA DE PASSAGEM OU DE GORDURA COM REASSENTAMENTO DA TAMPA</v>
      </c>
      <c r="D252" s="69" t="str">
        <f>SINTÉTICO!F411</f>
        <v>un</v>
      </c>
      <c r="E252" s="95">
        <f>SINTÉTICO!G411</f>
        <v>24</v>
      </c>
      <c r="F252" s="71">
        <f>SINTÉTICO!I411</f>
        <v>0</v>
      </c>
      <c r="G252" s="117" t="e">
        <f t="shared" si="6"/>
        <v>#DIV/0!</v>
      </c>
      <c r="H252" s="117" t="e">
        <f t="shared" si="7"/>
        <v>#DIV/0!</v>
      </c>
      <c r="I252" s="161" t="s">
        <v>1429</v>
      </c>
    </row>
    <row r="253" spans="1:9" x14ac:dyDescent="0.25">
      <c r="A253" s="116">
        <v>249</v>
      </c>
      <c r="B253" s="69" t="str">
        <f>SINTÉTICO!B439</f>
        <v xml:space="preserve"> 3.2.17 </v>
      </c>
      <c r="C253" s="70" t="str">
        <f>SINTÉTICO!E439</f>
        <v>REMOÇÃO DE LOUÇAS, DE FORMA MANUAL, SEM REAPROVEITAMENTO. AF_09/2023</v>
      </c>
      <c r="D253" s="69" t="str">
        <f>SINTÉTICO!F439</f>
        <v>UN</v>
      </c>
      <c r="E253" s="95">
        <f>SINTÉTICO!G439</f>
        <v>56</v>
      </c>
      <c r="F253" s="71">
        <f>SINTÉTICO!I439</f>
        <v>0</v>
      </c>
      <c r="G253" s="117" t="e">
        <f t="shared" si="6"/>
        <v>#DIV/0!</v>
      </c>
      <c r="H253" s="117" t="e">
        <f t="shared" si="7"/>
        <v>#DIV/0!</v>
      </c>
      <c r="I253" s="161" t="s">
        <v>1429</v>
      </c>
    </row>
    <row r="254" spans="1:9" x14ac:dyDescent="0.25">
      <c r="A254" s="116">
        <v>250</v>
      </c>
      <c r="B254" s="69" t="str">
        <f>SINTÉTICO!B425</f>
        <v xml:space="preserve"> 3.2.3 </v>
      </c>
      <c r="C254" s="70" t="str">
        <f>SINTÉTICO!E425</f>
        <v>REMOÇÃO DE PORTAS, DE FORMA MANUAL, SEM REAPROVEITAMENTO. AF_09/2023</v>
      </c>
      <c r="D254" s="69" t="str">
        <f>SINTÉTICO!F425</f>
        <v>m²</v>
      </c>
      <c r="E254" s="95">
        <f>SINTÉTICO!G425</f>
        <v>72</v>
      </c>
      <c r="F254" s="71">
        <f>SINTÉTICO!I425</f>
        <v>0</v>
      </c>
      <c r="G254" s="117" t="e">
        <f t="shared" si="6"/>
        <v>#DIV/0!</v>
      </c>
      <c r="H254" s="117" t="e">
        <f t="shared" si="7"/>
        <v>#DIV/0!</v>
      </c>
      <c r="I254" s="161" t="s">
        <v>1429</v>
      </c>
    </row>
    <row r="255" spans="1:9" ht="25.5" x14ac:dyDescent="0.25">
      <c r="A255" s="116">
        <v>251</v>
      </c>
      <c r="B255" s="69" t="str">
        <f>SINTÉTICO!B493</f>
        <v xml:space="preserve"> 3.5.2 </v>
      </c>
      <c r="C255" s="70" t="str">
        <f>SINTÉTICO!E493</f>
        <v>PROTEÇÃO DE ARMADURA COM TINTA DE ALTO TEOR DE ZINCO - EMACO P22 OU SIMILAR, ESP:2MM</v>
      </c>
      <c r="D255" s="69" t="str">
        <f>SINTÉTICO!F493</f>
        <v>m²</v>
      </c>
      <c r="E255" s="95">
        <f>SINTÉTICO!G493</f>
        <v>12</v>
      </c>
      <c r="F255" s="71">
        <f>SINTÉTICO!I493</f>
        <v>0</v>
      </c>
      <c r="G255" s="117" t="e">
        <f t="shared" si="6"/>
        <v>#DIV/0!</v>
      </c>
      <c r="H255" s="117" t="e">
        <f t="shared" si="7"/>
        <v>#DIV/0!</v>
      </c>
      <c r="I255" s="161" t="s">
        <v>1429</v>
      </c>
    </row>
    <row r="256" spans="1:9" x14ac:dyDescent="0.25">
      <c r="A256" s="116">
        <v>252</v>
      </c>
      <c r="B256" s="69" t="str">
        <f>SINTÉTICO!B147</f>
        <v xml:space="preserve"> 2.5.1.4.2.1 </v>
      </c>
      <c r="C256" s="70" t="str">
        <f>SINTÉTICO!E147</f>
        <v>LIMPEZA DE SUPERFICIES COM JATO DE ALTA PRESSAO DE AR E AGUA</v>
      </c>
      <c r="D256" s="69" t="str">
        <f>SINTÉTICO!F147</f>
        <v>m²</v>
      </c>
      <c r="E256" s="95">
        <f>SINTÉTICO!G147</f>
        <v>308.80799999999999</v>
      </c>
      <c r="F256" s="71">
        <f>SINTÉTICO!I147</f>
        <v>0</v>
      </c>
      <c r="G256" s="117" t="e">
        <f t="shared" si="6"/>
        <v>#DIV/0!</v>
      </c>
      <c r="H256" s="117" t="e">
        <f t="shared" si="7"/>
        <v>#DIV/0!</v>
      </c>
      <c r="I256" s="161" t="s">
        <v>1429</v>
      </c>
    </row>
    <row r="257" spans="1:9" x14ac:dyDescent="0.25">
      <c r="A257" s="116">
        <v>253</v>
      </c>
      <c r="B257" s="69" t="str">
        <f>SINTÉTICO!B241</f>
        <v xml:space="preserve"> 2.9.1.4.2.1 </v>
      </c>
      <c r="C257" s="70" t="str">
        <f>SINTÉTICO!E241</f>
        <v>LIMPEZA DE SUPERFICIES COM JATO DE ALTA PRESSAO DE AR E AGUA</v>
      </c>
      <c r="D257" s="69" t="str">
        <f>SINTÉTICO!F241</f>
        <v>m²</v>
      </c>
      <c r="E257" s="95">
        <f>SINTÉTICO!G241</f>
        <v>308.80799999999999</v>
      </c>
      <c r="F257" s="71">
        <f>SINTÉTICO!I241</f>
        <v>0</v>
      </c>
      <c r="G257" s="117" t="e">
        <f t="shared" si="6"/>
        <v>#DIV/0!</v>
      </c>
      <c r="H257" s="117" t="e">
        <f t="shared" si="7"/>
        <v>#DIV/0!</v>
      </c>
      <c r="I257" s="161" t="s">
        <v>1429</v>
      </c>
    </row>
    <row r="258" spans="1:9" ht="25.5" x14ac:dyDescent="0.25">
      <c r="A258" s="116">
        <v>254</v>
      </c>
      <c r="B258" s="69" t="str">
        <f>SINTÉTICO!B274</f>
        <v xml:space="preserve"> 2.11.1.2.1.1 </v>
      </c>
      <c r="C258" s="70" t="str">
        <f>SINTÉTICO!E274</f>
        <v>LIMPEZA DE CALHA EM CHAPA GALVANIZADA OU EM PVC, INCLUSIVE DESOBSTRUÇÃO</v>
      </c>
      <c r="D258" s="69" t="str">
        <f>SINTÉTICO!F274</f>
        <v>m</v>
      </c>
      <c r="E258" s="95">
        <f>SINTÉTICO!G274</f>
        <v>268.8</v>
      </c>
      <c r="F258" s="71">
        <f>SINTÉTICO!I274</f>
        <v>0</v>
      </c>
      <c r="G258" s="117" t="e">
        <f t="shared" si="6"/>
        <v>#DIV/0!</v>
      </c>
      <c r="H258" s="117" t="e">
        <f t="shared" si="7"/>
        <v>#DIV/0!</v>
      </c>
      <c r="I258" s="161" t="s">
        <v>1429</v>
      </c>
    </row>
    <row r="259" spans="1:9" ht="25.5" x14ac:dyDescent="0.25">
      <c r="A259" s="116">
        <v>255</v>
      </c>
      <c r="B259" s="69" t="str">
        <f>SINTÉTICO!B684</f>
        <v xml:space="preserve"> 3.11.54 </v>
      </c>
      <c r="C259" s="70" t="str">
        <f>SINTÉTICO!E684</f>
        <v>BRACO P/ LUMINARIA PUBLICA 1 X 1,50 M, EM TUBO ACO GALV 3/4, P/ FIXACAO EM POSTE OU PAREDE - FORNECIMENTO E INSTALACAO</v>
      </c>
      <c r="D259" s="69" t="str">
        <f>SINTÉTICO!F684</f>
        <v>UN</v>
      </c>
      <c r="E259" s="95">
        <f>SINTÉTICO!G684</f>
        <v>4</v>
      </c>
      <c r="F259" s="71">
        <f>SINTÉTICO!I684</f>
        <v>0</v>
      </c>
      <c r="G259" s="117" t="e">
        <f t="shared" si="6"/>
        <v>#DIV/0!</v>
      </c>
      <c r="H259" s="117" t="e">
        <f t="shared" si="7"/>
        <v>#DIV/0!</v>
      </c>
      <c r="I259" s="161" t="s">
        <v>1429</v>
      </c>
    </row>
    <row r="260" spans="1:9" x14ac:dyDescent="0.25">
      <c r="A260" s="116">
        <v>256</v>
      </c>
      <c r="B260" s="69" t="str">
        <f>SINTÉTICO!B692</f>
        <v xml:space="preserve"> 3.12.7 </v>
      </c>
      <c r="C260" s="70" t="str">
        <f>SINTÉTICO!E692</f>
        <v>CARGA E DESCARGA MECANIZADAS DE ENTULHO EM CAMINHAO BASCULANTE 6 M3</v>
      </c>
      <c r="D260" s="69" t="str">
        <f>SINTÉTICO!F692</f>
        <v>m³</v>
      </c>
      <c r="E260" s="95">
        <f>SINTÉTICO!G692</f>
        <v>120</v>
      </c>
      <c r="F260" s="71">
        <f>SINTÉTICO!I692</f>
        <v>0</v>
      </c>
      <c r="G260" s="117" t="e">
        <f t="shared" si="6"/>
        <v>#DIV/0!</v>
      </c>
      <c r="H260" s="117" t="e">
        <f t="shared" si="7"/>
        <v>#DIV/0!</v>
      </c>
      <c r="I260" s="161" t="s">
        <v>1429</v>
      </c>
    </row>
    <row r="261" spans="1:9" x14ac:dyDescent="0.25">
      <c r="A261" s="116">
        <v>257</v>
      </c>
      <c r="B261" s="69" t="str">
        <f>SINTÉTICO!B415</f>
        <v xml:space="preserve"> 3.1.2 </v>
      </c>
      <c r="C261" s="70" t="str">
        <f>SINTÉTICO!E415</f>
        <v>CONE PLÁSTICO PARA CANALIZAÇAO DE TRÂNSITO - UTILIZAÇÃO 5 VEZES</v>
      </c>
      <c r="D261" s="69" t="str">
        <f>SINTÉTICO!F415</f>
        <v>un</v>
      </c>
      <c r="E261" s="95">
        <f>SINTÉTICO!G415</f>
        <v>60</v>
      </c>
      <c r="F261" s="71">
        <f>SINTÉTICO!I415</f>
        <v>0</v>
      </c>
      <c r="G261" s="117" t="e">
        <f t="shared" si="6"/>
        <v>#DIV/0!</v>
      </c>
      <c r="H261" s="117" t="e">
        <f t="shared" si="7"/>
        <v>#DIV/0!</v>
      </c>
      <c r="I261" s="161" t="s">
        <v>1429</v>
      </c>
    </row>
    <row r="262" spans="1:9" ht="25.5" x14ac:dyDescent="0.25">
      <c r="A262" s="116">
        <v>258</v>
      </c>
      <c r="B262" s="69" t="str">
        <f>SINTÉTICO!B207</f>
        <v xml:space="preserve"> 2.8.1.2.3.1 </v>
      </c>
      <c r="C262" s="70" t="str">
        <f>SINTÉTICO!E207</f>
        <v>VERIFICAÇÃO DE VAZAMENTO DA CHAVE BOIA DO RESERVATÓRIO DE ÁGUA, DE REDES ENTERRADAS E DE PONTOS DE CONSUMO</v>
      </c>
      <c r="D262" s="69" t="str">
        <f>SINTÉTICO!F207</f>
        <v>UN</v>
      </c>
      <c r="E262" s="95">
        <f>SINTÉTICO!G207</f>
        <v>8</v>
      </c>
      <c r="F262" s="71">
        <f>SINTÉTICO!I207</f>
        <v>0</v>
      </c>
      <c r="G262" s="117" t="e">
        <f t="shared" ref="G262:G325" si="8">F262/$G$3</f>
        <v>#DIV/0!</v>
      </c>
      <c r="H262" s="117" t="e">
        <f t="shared" si="7"/>
        <v>#DIV/0!</v>
      </c>
      <c r="I262" s="161" t="s">
        <v>1429</v>
      </c>
    </row>
    <row r="263" spans="1:9" ht="25.5" x14ac:dyDescent="0.25">
      <c r="A263" s="116">
        <v>259</v>
      </c>
      <c r="B263" s="69" t="str">
        <f>SINTÉTICO!B351</f>
        <v xml:space="preserve"> 2.14.1.2.3.1 </v>
      </c>
      <c r="C263" s="70" t="str">
        <f>SINTÉTICO!E351</f>
        <v>VERIFICAÇÃO DE VAZAMENTO DA CHAVE BOIA DO RESERVATÓRIO DE ÁGUA, DE REDES ENTERRADAS E DE PONTOS DE CONSUMO</v>
      </c>
      <c r="D263" s="69" t="str">
        <f>SINTÉTICO!F351</f>
        <v>UN</v>
      </c>
      <c r="E263" s="95">
        <f>SINTÉTICO!G351</f>
        <v>8</v>
      </c>
      <c r="F263" s="71">
        <f>SINTÉTICO!I351</f>
        <v>0</v>
      </c>
      <c r="G263" s="117" t="e">
        <f t="shared" si="8"/>
        <v>#DIV/0!</v>
      </c>
      <c r="H263" s="117" t="e">
        <f t="shared" ref="H263:H326" si="9">H262+G263</f>
        <v>#DIV/0!</v>
      </c>
      <c r="I263" s="161" t="s">
        <v>1429</v>
      </c>
    </row>
    <row r="264" spans="1:9" ht="33.75" customHeight="1" x14ac:dyDescent="0.25">
      <c r="A264" s="116">
        <v>260</v>
      </c>
      <c r="B264" s="69" t="str">
        <f>SINTÉTICO!B399</f>
        <v xml:space="preserve"> 2.16.1.2.3.1 </v>
      </c>
      <c r="C264" s="70" t="str">
        <f>SINTÉTICO!E399</f>
        <v>VERIFICAÇÃO DE VAZAMENTO DA CHAVE BOIA DO RESERVATÓRIO DE ÁGUA, DE REDES ENTERRADAS E DE PONTOS DE CONSUMO</v>
      </c>
      <c r="D264" s="69" t="str">
        <f>SINTÉTICO!F399</f>
        <v>UN</v>
      </c>
      <c r="E264" s="95">
        <f>SINTÉTICO!G399</f>
        <v>8</v>
      </c>
      <c r="F264" s="71">
        <f>SINTÉTICO!I399</f>
        <v>0</v>
      </c>
      <c r="G264" s="117" t="e">
        <f t="shared" si="8"/>
        <v>#DIV/0!</v>
      </c>
      <c r="H264" s="117" t="e">
        <f t="shared" si="9"/>
        <v>#DIV/0!</v>
      </c>
      <c r="I264" s="161" t="s">
        <v>1429</v>
      </c>
    </row>
    <row r="265" spans="1:9" ht="33.75" customHeight="1" x14ac:dyDescent="0.25">
      <c r="A265" s="116">
        <v>261</v>
      </c>
      <c r="B265" s="69" t="str">
        <f>SINTÉTICO!B455</f>
        <v xml:space="preserve"> 3.2.33 </v>
      </c>
      <c r="C265" s="70" t="str">
        <f>SINTÉTICO!E455</f>
        <v>REMOÇÃO DE TRAMA DE MADEIRA PARA COBERTURA, DE FORMA MANUAL, SEM REAPROVEITAMENTO. AF_09/2023</v>
      </c>
      <c r="D265" s="69" t="str">
        <f>SINTÉTICO!F455</f>
        <v>m²</v>
      </c>
      <c r="E265" s="95">
        <f>SINTÉTICO!G455</f>
        <v>80</v>
      </c>
      <c r="F265" s="71">
        <f>SINTÉTICO!I455</f>
        <v>0</v>
      </c>
      <c r="G265" s="117" t="e">
        <f t="shared" si="8"/>
        <v>#DIV/0!</v>
      </c>
      <c r="H265" s="117" t="e">
        <f t="shared" si="9"/>
        <v>#DIV/0!</v>
      </c>
      <c r="I265" s="161" t="s">
        <v>1429</v>
      </c>
    </row>
    <row r="266" spans="1:9" ht="33.75" customHeight="1" x14ac:dyDescent="0.25">
      <c r="A266" s="116">
        <v>262</v>
      </c>
      <c r="B266" s="69" t="str">
        <f>SINTÉTICO!B503</f>
        <v xml:space="preserve"> 3.6.5 </v>
      </c>
      <c r="C266" s="70" t="str">
        <f>SINTÉTICO!E503</f>
        <v>DIVISORIA NAVAL (PAINEL COM VIDRO), E=40MM, COM PERFIS EM AÇO - FORNECIMENTO E APLICAÇÃO - REV 02</v>
      </c>
      <c r="D266" s="69" t="str">
        <f>SINTÉTICO!F503</f>
        <v>m²</v>
      </c>
      <c r="E266" s="95">
        <f>SINTÉTICO!G503</f>
        <v>4</v>
      </c>
      <c r="F266" s="71">
        <f>SINTÉTICO!I503</f>
        <v>0</v>
      </c>
      <c r="G266" s="117" t="e">
        <f t="shared" si="8"/>
        <v>#DIV/0!</v>
      </c>
      <c r="H266" s="117" t="e">
        <f t="shared" si="9"/>
        <v>#DIV/0!</v>
      </c>
      <c r="I266" s="161" t="s">
        <v>1429</v>
      </c>
    </row>
    <row r="267" spans="1:9" ht="33.75" customHeight="1" x14ac:dyDescent="0.25">
      <c r="A267" s="116">
        <v>263</v>
      </c>
      <c r="B267" s="69" t="str">
        <f>SINTÉTICO!B583</f>
        <v xml:space="preserve"> 3.9.3 </v>
      </c>
      <c r="C267" s="70" t="str">
        <f>SINTÉTICO!E583</f>
        <v>DOBRADIÇA TIPO VAI E VEM EM LATÃO POLIDO 3". AF_12/2019</v>
      </c>
      <c r="D267" s="69" t="str">
        <f>SINTÉTICO!F583</f>
        <v>UN</v>
      </c>
      <c r="E267" s="95">
        <f>SINTÉTICO!G583</f>
        <v>4</v>
      </c>
      <c r="F267" s="71">
        <f>SINTÉTICO!I583</f>
        <v>0</v>
      </c>
      <c r="G267" s="117" t="e">
        <f t="shared" si="8"/>
        <v>#DIV/0!</v>
      </c>
      <c r="H267" s="117" t="e">
        <f t="shared" si="9"/>
        <v>#DIV/0!</v>
      </c>
      <c r="I267" s="161" t="s">
        <v>1429</v>
      </c>
    </row>
    <row r="268" spans="1:9" ht="33.75" customHeight="1" x14ac:dyDescent="0.25">
      <c r="A268" s="116">
        <v>264</v>
      </c>
      <c r="B268" s="69" t="str">
        <f>SINTÉTICO!B44</f>
        <v xml:space="preserve"> 2.1.1.3.2.1 </v>
      </c>
      <c r="C268" s="70" t="str">
        <f>SINTÉTICO!E44</f>
        <v>REVISÃO GERAL DOS QUADROS ELÉTRICOS  (REAPERTO, ATERRAMENTO, TEMPERATURA, LIMPEZA, ETC)</v>
      </c>
      <c r="D268" s="69" t="str">
        <f>SINTÉTICO!F44</f>
        <v>UN</v>
      </c>
      <c r="E268" s="95">
        <f>SINTÉTICO!G44</f>
        <v>2</v>
      </c>
      <c r="F268" s="71">
        <f>SINTÉTICO!I44</f>
        <v>0</v>
      </c>
      <c r="G268" s="117" t="e">
        <f t="shared" si="8"/>
        <v>#DIV/0!</v>
      </c>
      <c r="H268" s="117" t="e">
        <f t="shared" si="9"/>
        <v>#DIV/0!</v>
      </c>
      <c r="I268" s="161" t="s">
        <v>1429</v>
      </c>
    </row>
    <row r="269" spans="1:9" ht="33.75" customHeight="1" x14ac:dyDescent="0.25">
      <c r="A269" s="116">
        <v>265</v>
      </c>
      <c r="B269" s="69" t="str">
        <f>SINTÉTICO!B68</f>
        <v xml:space="preserve"> 2.2.1.3.2.1 </v>
      </c>
      <c r="C269" s="70" t="str">
        <f>SINTÉTICO!E68</f>
        <v>REVISÃO GERAL DOS QUADROS ELÉTRICOS  (REAPERTO, ATERRAMENTO, TEMPERATURA, LIMPEZA, ETC)</v>
      </c>
      <c r="D269" s="69" t="str">
        <f>SINTÉTICO!F68</f>
        <v>UN</v>
      </c>
      <c r="E269" s="95">
        <f>SINTÉTICO!G68</f>
        <v>2</v>
      </c>
      <c r="F269" s="71">
        <f>SINTÉTICO!I68</f>
        <v>0</v>
      </c>
      <c r="G269" s="117" t="e">
        <f t="shared" si="8"/>
        <v>#DIV/0!</v>
      </c>
      <c r="H269" s="117" t="e">
        <f t="shared" si="9"/>
        <v>#DIV/0!</v>
      </c>
      <c r="I269" s="161" t="s">
        <v>1429</v>
      </c>
    </row>
    <row r="270" spans="1:9" ht="33.75" customHeight="1" x14ac:dyDescent="0.25">
      <c r="A270" s="116">
        <v>266</v>
      </c>
      <c r="B270" s="69" t="str">
        <f>SINTÉTICO!B142</f>
        <v xml:space="preserve"> 2.5.1.3.2.1 </v>
      </c>
      <c r="C270" s="70" t="str">
        <f>SINTÉTICO!E142</f>
        <v>REVISÃO GERAL DOS QUADROS ELÉTRICOS  (REAPERTO, ATERRAMENTO, TEMPERATURA, LIMPEZA, ETC)</v>
      </c>
      <c r="D270" s="69" t="str">
        <f>SINTÉTICO!F142</f>
        <v>UN</v>
      </c>
      <c r="E270" s="95">
        <f>SINTÉTICO!G142</f>
        <v>2</v>
      </c>
      <c r="F270" s="71">
        <f>SINTÉTICO!I142</f>
        <v>0</v>
      </c>
      <c r="G270" s="117" t="e">
        <f t="shared" si="8"/>
        <v>#DIV/0!</v>
      </c>
      <c r="H270" s="117" t="e">
        <f t="shared" si="9"/>
        <v>#DIV/0!</v>
      </c>
      <c r="I270" s="161" t="s">
        <v>1429</v>
      </c>
    </row>
    <row r="271" spans="1:9" ht="33.75" customHeight="1" x14ac:dyDescent="0.25">
      <c r="A271" s="116">
        <v>267</v>
      </c>
      <c r="B271" s="69" t="str">
        <f>SINTÉTICO!B236</f>
        <v xml:space="preserve"> 2.9.1.3.2.1 </v>
      </c>
      <c r="C271" s="70" t="str">
        <f>SINTÉTICO!E236</f>
        <v>REVISÃO GERAL DOS QUADROS ELÉTRICOS  (REAPERTO, ATERRAMENTO, TEMPERATURA, LIMPEZA, ETC)</v>
      </c>
      <c r="D271" s="69" t="str">
        <f>SINTÉTICO!F236</f>
        <v>UN</v>
      </c>
      <c r="E271" s="95">
        <f>SINTÉTICO!G236</f>
        <v>2</v>
      </c>
      <c r="F271" s="71">
        <f>SINTÉTICO!I236</f>
        <v>0</v>
      </c>
      <c r="G271" s="117" t="e">
        <f t="shared" si="8"/>
        <v>#DIV/0!</v>
      </c>
      <c r="H271" s="117" t="e">
        <f t="shared" si="9"/>
        <v>#DIV/0!</v>
      </c>
      <c r="I271" s="161" t="s">
        <v>1429</v>
      </c>
    </row>
    <row r="272" spans="1:9" ht="33.75" customHeight="1" x14ac:dyDescent="0.25">
      <c r="A272" s="116">
        <v>268</v>
      </c>
      <c r="B272" s="69" t="str">
        <f>SINTÉTICO!B284</f>
        <v xml:space="preserve"> 2.11.1.3.2.1 </v>
      </c>
      <c r="C272" s="70" t="str">
        <f>SINTÉTICO!E284</f>
        <v>REVISÃO GERAL DOS QUADROS ELÉTRICOS  (REAPERTO, ATERRAMENTO, TEMPERATURA, LIMPEZA, ETC)</v>
      </c>
      <c r="D272" s="69" t="str">
        <f>SINTÉTICO!F284</f>
        <v>UN</v>
      </c>
      <c r="E272" s="95">
        <f>SINTÉTICO!G284</f>
        <v>2</v>
      </c>
      <c r="F272" s="71">
        <f>SINTÉTICO!I284</f>
        <v>0</v>
      </c>
      <c r="G272" s="117" t="e">
        <f t="shared" si="8"/>
        <v>#DIV/0!</v>
      </c>
      <c r="H272" s="117" t="e">
        <f t="shared" si="9"/>
        <v>#DIV/0!</v>
      </c>
      <c r="I272" s="161" t="s">
        <v>1429</v>
      </c>
    </row>
    <row r="273" spans="1:9" ht="33.75" customHeight="1" x14ac:dyDescent="0.25">
      <c r="A273" s="116">
        <v>269</v>
      </c>
      <c r="B273" s="69" t="str">
        <f>SINTÉTICO!B308</f>
        <v xml:space="preserve"> 2.12.1.3.2.1 </v>
      </c>
      <c r="C273" s="70" t="str">
        <f>SINTÉTICO!E308</f>
        <v>REVISÃO GERAL DOS QUADROS ELÉTRICOS  (REAPERTO, ATERRAMENTO, TEMPERATURA, LIMPEZA, ETC)</v>
      </c>
      <c r="D273" s="69" t="str">
        <f>SINTÉTICO!F308</f>
        <v>UN</v>
      </c>
      <c r="E273" s="95">
        <f>SINTÉTICO!G308</f>
        <v>2</v>
      </c>
      <c r="F273" s="71">
        <f>SINTÉTICO!I308</f>
        <v>0</v>
      </c>
      <c r="G273" s="117" t="e">
        <f t="shared" si="8"/>
        <v>#DIV/0!</v>
      </c>
      <c r="H273" s="117" t="e">
        <f t="shared" si="9"/>
        <v>#DIV/0!</v>
      </c>
      <c r="I273" s="161" t="s">
        <v>1429</v>
      </c>
    </row>
    <row r="274" spans="1:9" ht="33.75" customHeight="1" x14ac:dyDescent="0.25">
      <c r="A274" s="116">
        <v>270</v>
      </c>
      <c r="B274" s="69" t="str">
        <f>SINTÉTICO!B332</f>
        <v xml:space="preserve"> 2.13.1.3.2.1 </v>
      </c>
      <c r="C274" s="70" t="str">
        <f>SINTÉTICO!E332</f>
        <v>REVISÃO GERAL DOS QUADROS ELÉTRICOS  (REAPERTO, ATERRAMENTO, TEMPERATURA, LIMPEZA, ETC)</v>
      </c>
      <c r="D274" s="69" t="str">
        <f>SINTÉTICO!F332</f>
        <v>UN</v>
      </c>
      <c r="E274" s="95">
        <f>SINTÉTICO!G332</f>
        <v>2</v>
      </c>
      <c r="F274" s="71">
        <f>SINTÉTICO!I332</f>
        <v>0</v>
      </c>
      <c r="G274" s="117" t="e">
        <f t="shared" si="8"/>
        <v>#DIV/0!</v>
      </c>
      <c r="H274" s="117" t="e">
        <f t="shared" si="9"/>
        <v>#DIV/0!</v>
      </c>
      <c r="I274" s="161" t="s">
        <v>1429</v>
      </c>
    </row>
    <row r="275" spans="1:9" ht="33.75" customHeight="1" x14ac:dyDescent="0.25">
      <c r="A275" s="116">
        <v>271</v>
      </c>
      <c r="B275" s="69" t="str">
        <f>SINTÉTICO!B380</f>
        <v xml:space="preserve"> 2.15.1.3.2.1 </v>
      </c>
      <c r="C275" s="70" t="str">
        <f>SINTÉTICO!E380</f>
        <v>REVISÃO GERAL DOS QUADROS ELÉTRICOS  (REAPERTO, ATERRAMENTO, TEMPERATURA, LIMPEZA, ETC)</v>
      </c>
      <c r="D275" s="69" t="str">
        <f>SINTÉTICO!F380</f>
        <v>UN</v>
      </c>
      <c r="E275" s="95">
        <f>SINTÉTICO!G380</f>
        <v>2</v>
      </c>
      <c r="F275" s="71">
        <f>SINTÉTICO!I380</f>
        <v>0</v>
      </c>
      <c r="G275" s="117" t="e">
        <f t="shared" si="8"/>
        <v>#DIV/0!</v>
      </c>
      <c r="H275" s="117" t="e">
        <f t="shared" si="9"/>
        <v>#DIV/0!</v>
      </c>
      <c r="I275" s="161" t="s">
        <v>1429</v>
      </c>
    </row>
    <row r="276" spans="1:9" ht="33.75" customHeight="1" x14ac:dyDescent="0.25">
      <c r="A276" s="116">
        <v>272</v>
      </c>
      <c r="B276" s="69" t="str">
        <f>SINTÉTICO!B603</f>
        <v xml:space="preserve"> 3.9.23 </v>
      </c>
      <c r="C276" s="70" t="str">
        <f>SINTÉTICO!E603</f>
        <v>PELÍCULA INSULFILM APLICADA OU SIMILAR</v>
      </c>
      <c r="D276" s="69" t="str">
        <f>SINTÉTICO!F603</f>
        <v>m²</v>
      </c>
      <c r="E276" s="95">
        <f>SINTÉTICO!G603</f>
        <v>8</v>
      </c>
      <c r="F276" s="71">
        <f>SINTÉTICO!I603</f>
        <v>0</v>
      </c>
      <c r="G276" s="117" t="e">
        <f t="shared" si="8"/>
        <v>#DIV/0!</v>
      </c>
      <c r="H276" s="117" t="e">
        <f t="shared" si="9"/>
        <v>#DIV/0!</v>
      </c>
      <c r="I276" s="161" t="s">
        <v>1429</v>
      </c>
    </row>
    <row r="277" spans="1:9" ht="33.75" customHeight="1" x14ac:dyDescent="0.25">
      <c r="A277" s="116">
        <v>273</v>
      </c>
      <c r="B277" s="69" t="str">
        <f>SINTÉTICO!B648</f>
        <v xml:space="preserve"> 3.11.18 </v>
      </c>
      <c r="C277" s="70" t="str">
        <f>SINTÉTICO!E648</f>
        <v>DISJUNTOR TRIPOLAR TIPO DIN, CORRENTE NOMINAL DE 25A - FORNECIMENTO E INSTALAÇÃO. AF_07/2025</v>
      </c>
      <c r="D277" s="69" t="str">
        <f>SINTÉTICO!F648</f>
        <v>UN</v>
      </c>
      <c r="E277" s="95">
        <f>SINTÉTICO!G648</f>
        <v>8</v>
      </c>
      <c r="F277" s="71">
        <f>SINTÉTICO!I648</f>
        <v>0</v>
      </c>
      <c r="G277" s="117" t="e">
        <f t="shared" si="8"/>
        <v>#DIV/0!</v>
      </c>
      <c r="H277" s="117" t="e">
        <f t="shared" si="9"/>
        <v>#DIV/0!</v>
      </c>
      <c r="I277" s="161" t="s">
        <v>1429</v>
      </c>
    </row>
    <row r="278" spans="1:9" ht="33.75" customHeight="1" x14ac:dyDescent="0.25">
      <c r="A278" s="116">
        <v>274</v>
      </c>
      <c r="B278" s="69" t="str">
        <f>SINTÉTICO!B633</f>
        <v xml:space="preserve"> 3.11.3 </v>
      </c>
      <c r="C278" s="70" t="str">
        <f>SINTÉTICO!E633</f>
        <v>INTERRUPTOR SIMPLES (1 MÓDULO), 10A/250V, INCLUINDO SUPORTE E PLACA - FORNECIMENTO E INSTALAÇÃO. AF_03/2023</v>
      </c>
      <c r="D278" s="69" t="str">
        <f>SINTÉTICO!F633</f>
        <v>UN</v>
      </c>
      <c r="E278" s="95">
        <f>SINTÉTICO!G633</f>
        <v>20</v>
      </c>
      <c r="F278" s="71">
        <f>SINTÉTICO!I633</f>
        <v>0</v>
      </c>
      <c r="G278" s="117" t="e">
        <f t="shared" si="8"/>
        <v>#DIV/0!</v>
      </c>
      <c r="H278" s="117" t="e">
        <f t="shared" si="9"/>
        <v>#DIV/0!</v>
      </c>
      <c r="I278" s="161" t="s">
        <v>1429</v>
      </c>
    </row>
    <row r="279" spans="1:9" ht="33.75" customHeight="1" x14ac:dyDescent="0.25">
      <c r="A279" s="116">
        <v>275</v>
      </c>
      <c r="B279" s="69" t="str">
        <f>SINTÉTICO!B657</f>
        <v xml:space="preserve"> 3.11.27 </v>
      </c>
      <c r="C279" s="70" t="str">
        <f>SINTÉTICO!E657</f>
        <v>CANALETA PLÁSTICA 25MM X 25MM, SCHNEIDER OU SIMILAR</v>
      </c>
      <c r="D279" s="69" t="str">
        <f>SINTÉTICO!F657</f>
        <v>m</v>
      </c>
      <c r="E279" s="95">
        <f>SINTÉTICO!G657</f>
        <v>12</v>
      </c>
      <c r="F279" s="71">
        <f>SINTÉTICO!I657</f>
        <v>0</v>
      </c>
      <c r="G279" s="117" t="e">
        <f t="shared" si="8"/>
        <v>#DIV/0!</v>
      </c>
      <c r="H279" s="117" t="e">
        <f t="shared" si="9"/>
        <v>#DIV/0!</v>
      </c>
      <c r="I279" s="161" t="s">
        <v>1429</v>
      </c>
    </row>
    <row r="280" spans="1:9" ht="33.75" customHeight="1" x14ac:dyDescent="0.25">
      <c r="A280" s="116">
        <v>276</v>
      </c>
      <c r="B280" s="69" t="str">
        <f>SINTÉTICO!B566</f>
        <v xml:space="preserve"> 3.8.14 </v>
      </c>
      <c r="C280" s="70" t="str">
        <f>SINTÉTICO!E566</f>
        <v>CAIBRO DE 5 X 6 CM G1-C6</v>
      </c>
      <c r="D280" s="69" t="str">
        <f>SINTÉTICO!F566</f>
        <v>M</v>
      </c>
      <c r="E280" s="95">
        <f>SINTÉTICO!G566</f>
        <v>28.8</v>
      </c>
      <c r="F280" s="71">
        <f>SINTÉTICO!I566</f>
        <v>0</v>
      </c>
      <c r="G280" s="117" t="e">
        <f t="shared" si="8"/>
        <v>#DIV/0!</v>
      </c>
      <c r="H280" s="117" t="e">
        <f t="shared" si="9"/>
        <v>#DIV/0!</v>
      </c>
      <c r="I280" s="161" t="s">
        <v>1429</v>
      </c>
    </row>
    <row r="281" spans="1:9" ht="33.75" customHeight="1" x14ac:dyDescent="0.25">
      <c r="A281" s="116">
        <v>277</v>
      </c>
      <c r="B281" s="69" t="str">
        <f>SINTÉTICO!B287</f>
        <v xml:space="preserve"> 2.11.1.4.1.1 </v>
      </c>
      <c r="C281" s="70" t="str">
        <f>SINTÉTICO!E287</f>
        <v>CORDÃO DE VEDAÇÃO EM SILICONE - REV 01_05/2022</v>
      </c>
      <c r="D281" s="69" t="str">
        <f>SINTÉTICO!F287</f>
        <v>m</v>
      </c>
      <c r="E281" s="95">
        <f>SINTÉTICO!G287</f>
        <v>288</v>
      </c>
      <c r="F281" s="71">
        <f>SINTÉTICO!I287</f>
        <v>0</v>
      </c>
      <c r="G281" s="117" t="e">
        <f t="shared" si="8"/>
        <v>#DIV/0!</v>
      </c>
      <c r="H281" s="117" t="e">
        <f t="shared" si="9"/>
        <v>#DIV/0!</v>
      </c>
      <c r="I281" s="161" t="s">
        <v>1429</v>
      </c>
    </row>
    <row r="282" spans="1:9" ht="33.75" customHeight="1" x14ac:dyDescent="0.25">
      <c r="A282" s="116">
        <v>278</v>
      </c>
      <c r="B282" s="69" t="str">
        <f>SINTÉTICO!B536</f>
        <v xml:space="preserve"> 3.7.2.5 </v>
      </c>
      <c r="C282" s="70" t="str">
        <f>SINTÉTICO!E536</f>
        <v>REJUNTAMENTO DE REVESTIMENTOS CERÂMICOS 20CM X 20CM - REV 02_04/2022</v>
      </c>
      <c r="D282" s="69" t="str">
        <f>SINTÉTICO!F536</f>
        <v>m²</v>
      </c>
      <c r="E282" s="95">
        <f>SINTÉTICO!G536</f>
        <v>60</v>
      </c>
      <c r="F282" s="71">
        <f>SINTÉTICO!I536</f>
        <v>0</v>
      </c>
      <c r="G282" s="117" t="e">
        <f t="shared" si="8"/>
        <v>#DIV/0!</v>
      </c>
      <c r="H282" s="117" t="e">
        <f t="shared" si="9"/>
        <v>#DIV/0!</v>
      </c>
      <c r="I282" s="161" t="s">
        <v>1429</v>
      </c>
    </row>
    <row r="283" spans="1:9" ht="25.5" x14ac:dyDescent="0.25">
      <c r="A283" s="116">
        <v>279</v>
      </c>
      <c r="B283" s="69" t="str">
        <f>SINTÉTICO!B322</f>
        <v xml:space="preserve"> 2.13.1.2.1.1 </v>
      </c>
      <c r="C283" s="70" t="str">
        <f>SINTÉTICO!E322</f>
        <v>LIMPEZA DE CALHA EM CHAPA GALVANIZADA OU EM PVC, INCLUSIVE DESOBSTRUÇÃO</v>
      </c>
      <c r="D283" s="69" t="str">
        <f>SINTÉTICO!F322</f>
        <v>m</v>
      </c>
      <c r="E283" s="95">
        <f>SINTÉTICO!G322</f>
        <v>222.88000000000002</v>
      </c>
      <c r="F283" s="71">
        <f>SINTÉTICO!I322</f>
        <v>0</v>
      </c>
      <c r="G283" s="117" t="e">
        <f t="shared" si="8"/>
        <v>#DIV/0!</v>
      </c>
      <c r="H283" s="117" t="e">
        <f t="shared" si="9"/>
        <v>#DIV/0!</v>
      </c>
      <c r="I283" s="161" t="s">
        <v>1429</v>
      </c>
    </row>
    <row r="284" spans="1:9" ht="25.5" x14ac:dyDescent="0.25">
      <c r="A284" s="116">
        <v>280</v>
      </c>
      <c r="B284" s="69" t="str">
        <f>SINTÉTICO!B436</f>
        <v xml:space="preserve"> 3.2.14 </v>
      </c>
      <c r="C284" s="70" t="str">
        <f>SINTÉTICO!E436</f>
        <v>REMOÇÃO DE FORRO DE GESSO, DE FORMA MANUAL, SEM REAPROVEITAMENTO. AF_09/2023</v>
      </c>
      <c r="D284" s="69" t="str">
        <f>SINTÉTICO!F436</f>
        <v>m²</v>
      </c>
      <c r="E284" s="95">
        <f>SINTÉTICO!G436</f>
        <v>180</v>
      </c>
      <c r="F284" s="71">
        <f>SINTÉTICO!I436</f>
        <v>0</v>
      </c>
      <c r="G284" s="117" t="e">
        <f t="shared" si="8"/>
        <v>#DIV/0!</v>
      </c>
      <c r="H284" s="117" t="e">
        <f t="shared" si="9"/>
        <v>#DIV/0!</v>
      </c>
      <c r="I284" s="161" t="s">
        <v>1429</v>
      </c>
    </row>
    <row r="285" spans="1:9" ht="25.5" x14ac:dyDescent="0.25">
      <c r="A285" s="116">
        <v>281</v>
      </c>
      <c r="B285" s="69" t="str">
        <f>SINTÉTICO!B445</f>
        <v xml:space="preserve"> 3.2.23 </v>
      </c>
      <c r="C285" s="70" t="str">
        <f>SINTÉTICO!E445</f>
        <v>REMOÇÃO DE RAÍZES REMANESCENTES DE TRONCO DE ÁRVORE COM DIÂMETRO MAIOR OU IGUAL A 0,20 M E MENOR QUE 0,40 M. AF_03/2024</v>
      </c>
      <c r="D285" s="69" t="str">
        <f>SINTÉTICO!F445</f>
        <v>UN</v>
      </c>
      <c r="E285" s="95">
        <f>SINTÉTICO!G445</f>
        <v>4</v>
      </c>
      <c r="F285" s="71">
        <f>SINTÉTICO!I445</f>
        <v>0</v>
      </c>
      <c r="G285" s="117" t="e">
        <f t="shared" si="8"/>
        <v>#DIV/0!</v>
      </c>
      <c r="H285" s="117" t="e">
        <f t="shared" si="9"/>
        <v>#DIV/0!</v>
      </c>
      <c r="I285" s="161" t="s">
        <v>1429</v>
      </c>
    </row>
    <row r="286" spans="1:9" ht="25.5" x14ac:dyDescent="0.25">
      <c r="A286" s="116">
        <v>282</v>
      </c>
      <c r="B286" s="69" t="str">
        <f>SINTÉTICO!B132</f>
        <v xml:space="preserve"> 2.5.1.2.1.1 </v>
      </c>
      <c r="C286" s="70" t="str">
        <f>SINTÉTICO!E132</f>
        <v>LIMPEZA DE CALHA EM CHAPA GALVANIZADA OU EM PVC, INCLUSIVE DESOBSTRUÇÃO</v>
      </c>
      <c r="D286" s="69" t="str">
        <f>SINTÉTICO!F132</f>
        <v>m</v>
      </c>
      <c r="E286" s="95">
        <f>SINTÉTICO!G132</f>
        <v>198.10000000000002</v>
      </c>
      <c r="F286" s="71">
        <f>SINTÉTICO!I132</f>
        <v>0</v>
      </c>
      <c r="G286" s="117" t="e">
        <f t="shared" si="8"/>
        <v>#DIV/0!</v>
      </c>
      <c r="H286" s="117" t="e">
        <f t="shared" si="9"/>
        <v>#DIV/0!</v>
      </c>
      <c r="I286" s="161" t="s">
        <v>1429</v>
      </c>
    </row>
    <row r="287" spans="1:9" ht="25.5" x14ac:dyDescent="0.25">
      <c r="A287" s="116">
        <v>283</v>
      </c>
      <c r="B287" s="69" t="str">
        <f>SINTÉTICO!B226</f>
        <v xml:space="preserve"> 2.9.1.2.1.1 </v>
      </c>
      <c r="C287" s="70" t="str">
        <f>SINTÉTICO!E226</f>
        <v>LIMPEZA DE CALHA EM CHAPA GALVANIZADA OU EM PVC, INCLUSIVE DESOBSTRUÇÃO</v>
      </c>
      <c r="D287" s="69" t="str">
        <f>SINTÉTICO!F226</f>
        <v>m</v>
      </c>
      <c r="E287" s="95">
        <f>SINTÉTICO!G226</f>
        <v>198.04400000000001</v>
      </c>
      <c r="F287" s="71">
        <f>SINTÉTICO!I226</f>
        <v>0</v>
      </c>
      <c r="G287" s="117" t="e">
        <f t="shared" si="8"/>
        <v>#DIV/0!</v>
      </c>
      <c r="H287" s="117" t="e">
        <f t="shared" si="9"/>
        <v>#DIV/0!</v>
      </c>
      <c r="I287" s="161" t="s">
        <v>1429</v>
      </c>
    </row>
    <row r="288" spans="1:9" ht="25.5" x14ac:dyDescent="0.25">
      <c r="A288" s="116">
        <v>284</v>
      </c>
      <c r="B288" s="69" t="str">
        <f>SINTÉTICO!B678</f>
        <v xml:space="preserve"> 3.11.48 </v>
      </c>
      <c r="C288" s="70" t="str">
        <f>SINTÉTICO!E678</f>
        <v>INTERRUPTOR SIMPLES (3 MÓDULOS), 10A/250V, INCLUINDO SUPORTE E PLACA - FORNECIMENTO E INSTALAÇÃO. AF_03/2023</v>
      </c>
      <c r="D288" s="69" t="str">
        <f>SINTÉTICO!F678</f>
        <v>UN</v>
      </c>
      <c r="E288" s="95">
        <f>SINTÉTICO!G678</f>
        <v>8</v>
      </c>
      <c r="F288" s="71">
        <f>SINTÉTICO!I678</f>
        <v>0</v>
      </c>
      <c r="G288" s="117" t="e">
        <f t="shared" si="8"/>
        <v>#DIV/0!</v>
      </c>
      <c r="H288" s="117" t="e">
        <f t="shared" si="9"/>
        <v>#DIV/0!</v>
      </c>
      <c r="I288" s="161" t="s">
        <v>1429</v>
      </c>
    </row>
    <row r="289" spans="1:9" ht="38.25" x14ac:dyDescent="0.25">
      <c r="A289" s="116">
        <v>285</v>
      </c>
      <c r="B289" s="69" t="str">
        <f>SINTÉTICO!B661</f>
        <v xml:space="preserve"> 3.11.31 </v>
      </c>
      <c r="C289" s="70" t="str">
        <f>SINTÉTICO!E661</f>
        <v>CURVA 90 GRAUS PARA ELETRODUTO, PVC, ROSCÁVEL, DN 25 MM (3/4"), PARA CIRCUITOS TERMINAIS, INSTALADA EM FORRO - FORNECIMENTO E INSTALAÇÃO. AF_03/2023</v>
      </c>
      <c r="D289" s="69" t="str">
        <f>SINTÉTICO!F661</f>
        <v>UN</v>
      </c>
      <c r="E289" s="95">
        <f>SINTÉTICO!G661</f>
        <v>40</v>
      </c>
      <c r="F289" s="71">
        <f>SINTÉTICO!I661</f>
        <v>0</v>
      </c>
      <c r="G289" s="117" t="e">
        <f t="shared" si="8"/>
        <v>#DIV/0!</v>
      </c>
      <c r="H289" s="117" t="e">
        <f t="shared" si="9"/>
        <v>#DIV/0!</v>
      </c>
      <c r="I289" s="161" t="s">
        <v>1429</v>
      </c>
    </row>
    <row r="290" spans="1:9" ht="25.5" x14ac:dyDescent="0.25">
      <c r="A290" s="116">
        <v>286</v>
      </c>
      <c r="B290" s="69" t="str">
        <f>SINTÉTICO!B643</f>
        <v xml:space="preserve"> 3.11.13 </v>
      </c>
      <c r="C290" s="70" t="str">
        <f>SINTÉTICO!E643</f>
        <v>QUADRO DE DISTRIBUIÇÃO DE SOBREPOR, EM RESINA TERMOPLÁSTICA, PARA ATÉ 08 DISJUNTORES, SEM BARRAMENTO, PADRÃO DIN, EXCLUSIVE DISJUNTORES</v>
      </c>
      <c r="D290" s="69" t="str">
        <f>SINTÉTICO!F643</f>
        <v>un</v>
      </c>
      <c r="E290" s="95">
        <f>SINTÉTICO!G643</f>
        <v>4</v>
      </c>
      <c r="F290" s="71">
        <f>SINTÉTICO!I643</f>
        <v>0</v>
      </c>
      <c r="G290" s="117" t="e">
        <f t="shared" si="8"/>
        <v>#DIV/0!</v>
      </c>
      <c r="H290" s="117" t="e">
        <f t="shared" si="9"/>
        <v>#DIV/0!</v>
      </c>
      <c r="I290" s="161" t="s">
        <v>1429</v>
      </c>
    </row>
    <row r="291" spans="1:9" ht="38.25" x14ac:dyDescent="0.25">
      <c r="A291" s="116">
        <v>287</v>
      </c>
      <c r="B291" s="69" t="str">
        <f>SINTÉTICO!B537</f>
        <v xml:space="preserve"> 3.7.2.6 </v>
      </c>
      <c r="C291" s="70" t="str">
        <f>SINTÉTICO!E537</f>
        <v>CHUMBAMENTO LINEAR EM CONTRAPISO PARA RAMAIS/DISTRIBUIÇÃO DE INSTALAÇÕES HIDRÁULICAS COM DIÂMETROS MAIORES QUE 40 MM E MENORES OU IGUAIS A 75 MM. AF_09/2023</v>
      </c>
      <c r="D291" s="69" t="str">
        <f>SINTÉTICO!F537</f>
        <v>M</v>
      </c>
      <c r="E291" s="95">
        <f>SINTÉTICO!G537</f>
        <v>40</v>
      </c>
      <c r="F291" s="71">
        <f>SINTÉTICO!I537</f>
        <v>0</v>
      </c>
      <c r="G291" s="117" t="e">
        <f t="shared" si="8"/>
        <v>#DIV/0!</v>
      </c>
      <c r="H291" s="117" t="e">
        <f t="shared" si="9"/>
        <v>#DIV/0!</v>
      </c>
      <c r="I291" s="161" t="s">
        <v>1429</v>
      </c>
    </row>
    <row r="292" spans="1:9" ht="38.25" x14ac:dyDescent="0.25">
      <c r="A292" s="116">
        <v>288</v>
      </c>
      <c r="B292" s="69" t="str">
        <f>SINTÉTICO!B529</f>
        <v xml:space="preserve"> 3.7.1.15 </v>
      </c>
      <c r="C292" s="70" t="str">
        <f>SINTÉTICO!E529</f>
        <v>ASSENTAMENTO DE GUIA (MEIO-FIO) EM TRECHO RETO, CONFECCIONADA EM CONCRETO PRÉ-FABRICADO, DIMENSÕES 100X15X13X20 CM (COMPRIMENTO X BASE INFERIOR X BASE SUPERIOR X ALTURA). AF_01/2024</v>
      </c>
      <c r="D292" s="69" t="str">
        <f>SINTÉTICO!F529</f>
        <v>M</v>
      </c>
      <c r="E292" s="95">
        <f>SINTÉTICO!G529</f>
        <v>12</v>
      </c>
      <c r="F292" s="71">
        <f>SINTÉTICO!I529</f>
        <v>0</v>
      </c>
      <c r="G292" s="117" t="e">
        <f t="shared" si="8"/>
        <v>#DIV/0!</v>
      </c>
      <c r="H292" s="117" t="e">
        <f t="shared" si="9"/>
        <v>#DIV/0!</v>
      </c>
      <c r="I292" s="161" t="s">
        <v>1429</v>
      </c>
    </row>
    <row r="293" spans="1:9" x14ac:dyDescent="0.25">
      <c r="A293" s="116">
        <v>289</v>
      </c>
      <c r="B293" s="69" t="str">
        <f>SINTÉTICO!B385</f>
        <v xml:space="preserve"> 2.15.1.4.2.1 </v>
      </c>
      <c r="C293" s="70" t="str">
        <f>SINTÉTICO!E385</f>
        <v>LIMPEZA DE SUPERFICIES COM JATO DE ALTA PRESSAO DE AR E AGUA</v>
      </c>
      <c r="D293" s="69" t="str">
        <f>SINTÉTICO!F385</f>
        <v>m²</v>
      </c>
      <c r="E293" s="95">
        <f>SINTÉTICO!G385</f>
        <v>213.4</v>
      </c>
      <c r="F293" s="71">
        <f>SINTÉTICO!I385</f>
        <v>0</v>
      </c>
      <c r="G293" s="117" t="e">
        <f t="shared" si="8"/>
        <v>#DIV/0!</v>
      </c>
      <c r="H293" s="117" t="e">
        <f t="shared" si="9"/>
        <v>#DIV/0!</v>
      </c>
      <c r="I293" s="161" t="s">
        <v>1429</v>
      </c>
    </row>
    <row r="294" spans="1:9" ht="25.5" x14ac:dyDescent="0.25">
      <c r="A294" s="116">
        <v>290</v>
      </c>
      <c r="B294" s="69" t="str">
        <f>SINTÉTICO!B616</f>
        <v xml:space="preserve"> 3.10.9 </v>
      </c>
      <c r="C294" s="70" t="str">
        <f>SINTÉTICO!E616</f>
        <v>TORNEIRA CROMADA LONGA, DE PAREDE, 1/2" OU 3/4", PARA PIA DE COZINHA, PADRÃO POPULAR - FORNECIMENTO E INSTALAÇÃO. AF_01/2020</v>
      </c>
      <c r="D294" s="69" t="str">
        <f>SINTÉTICO!F616</f>
        <v>UN</v>
      </c>
      <c r="E294" s="95">
        <f>SINTÉTICO!G616</f>
        <v>4</v>
      </c>
      <c r="F294" s="71">
        <f>SINTÉTICO!I616</f>
        <v>0</v>
      </c>
      <c r="G294" s="117" t="e">
        <f t="shared" si="8"/>
        <v>#DIV/0!</v>
      </c>
      <c r="H294" s="117" t="e">
        <f t="shared" si="9"/>
        <v>#DIV/0!</v>
      </c>
      <c r="I294" s="161" t="s">
        <v>1429</v>
      </c>
    </row>
    <row r="295" spans="1:9" ht="25.5" x14ac:dyDescent="0.25">
      <c r="A295" s="116">
        <v>291</v>
      </c>
      <c r="B295" s="69" t="str">
        <f>SINTÉTICO!B429</f>
        <v xml:space="preserve"> 3.2.7 </v>
      </c>
      <c r="C295" s="70" t="str">
        <f>SINTÉTICO!E429</f>
        <v>RECOLOCAÇÃO DE FOLHAS DE PORTA DE MADEIRA LEVE OU MÉDIA DE 80CM DE LARGURA, CONSIDERANDO REAPROVEITAMENTO DO MATERIAL. AF_12/2019</v>
      </c>
      <c r="D295" s="69" t="str">
        <f>SINTÉTICO!F429</f>
        <v>UN</v>
      </c>
      <c r="E295" s="95">
        <f>SINTÉTICO!G429</f>
        <v>6</v>
      </c>
      <c r="F295" s="71">
        <f>SINTÉTICO!I429</f>
        <v>0</v>
      </c>
      <c r="G295" s="117" t="e">
        <f t="shared" si="8"/>
        <v>#DIV/0!</v>
      </c>
      <c r="H295" s="117" t="e">
        <f t="shared" si="9"/>
        <v>#DIV/0!</v>
      </c>
      <c r="I295" s="161" t="s">
        <v>1429</v>
      </c>
    </row>
    <row r="296" spans="1:9" x14ac:dyDescent="0.25">
      <c r="A296" s="116">
        <v>292</v>
      </c>
      <c r="B296" s="69" t="str">
        <f>SINTÉTICO!B464</f>
        <v xml:space="preserve"> 3.2.42 </v>
      </c>
      <c r="C296" s="70" t="str">
        <f>SINTÉTICO!E464</f>
        <v>RETIRADA DE RIPAS</v>
      </c>
      <c r="D296" s="69" t="str">
        <f>SINTÉTICO!F464</f>
        <v>M</v>
      </c>
      <c r="E296" s="95">
        <f>SINTÉTICO!G464</f>
        <v>800</v>
      </c>
      <c r="F296" s="71">
        <f>SINTÉTICO!I464</f>
        <v>0</v>
      </c>
      <c r="G296" s="117" t="e">
        <f t="shared" si="8"/>
        <v>#DIV/0!</v>
      </c>
      <c r="H296" s="117" t="e">
        <f t="shared" si="9"/>
        <v>#DIV/0!</v>
      </c>
      <c r="I296" s="161" t="s">
        <v>1429</v>
      </c>
    </row>
    <row r="297" spans="1:9" x14ac:dyDescent="0.25">
      <c r="A297" s="116">
        <v>293</v>
      </c>
      <c r="B297" s="69" t="str">
        <f>SINTÉTICO!B263</f>
        <v xml:space="preserve"> 2.10.1.4.1.1 </v>
      </c>
      <c r="C297" s="70" t="str">
        <f>SINTÉTICO!E263</f>
        <v>CORDÃO DE VEDAÇÃO EM SILICONE - REV 01_05/2022</v>
      </c>
      <c r="D297" s="69" t="str">
        <f>SINTÉTICO!F263</f>
        <v>m</v>
      </c>
      <c r="E297" s="95">
        <f>SINTÉTICO!G263</f>
        <v>220.8</v>
      </c>
      <c r="F297" s="71">
        <f>SINTÉTICO!I263</f>
        <v>0</v>
      </c>
      <c r="G297" s="117" t="e">
        <f t="shared" si="8"/>
        <v>#DIV/0!</v>
      </c>
      <c r="H297" s="117" t="e">
        <f t="shared" si="9"/>
        <v>#DIV/0!</v>
      </c>
      <c r="I297" s="161" t="s">
        <v>1429</v>
      </c>
    </row>
    <row r="298" spans="1:9" x14ac:dyDescent="0.25">
      <c r="A298" s="116">
        <v>294</v>
      </c>
      <c r="B298" s="69" t="str">
        <f>SINTÉTICO!B37</f>
        <v xml:space="preserve"> 2.1.1.2.2.2 </v>
      </c>
      <c r="C298" s="70" t="str">
        <f>SINTÉTICO!E37</f>
        <v>RESTAURO - LIMPEZA DE FERRAGEM</v>
      </c>
      <c r="D298" s="69" t="str">
        <f>SINTÉTICO!F37</f>
        <v>un</v>
      </c>
      <c r="E298" s="95">
        <f>SINTÉTICO!G37</f>
        <v>79</v>
      </c>
      <c r="F298" s="71">
        <f>SINTÉTICO!I37</f>
        <v>0</v>
      </c>
      <c r="G298" s="117" t="e">
        <f t="shared" si="8"/>
        <v>#DIV/0!</v>
      </c>
      <c r="H298" s="117" t="e">
        <f t="shared" si="9"/>
        <v>#DIV/0!</v>
      </c>
      <c r="I298" s="161" t="s">
        <v>1429</v>
      </c>
    </row>
    <row r="299" spans="1:9" x14ac:dyDescent="0.25">
      <c r="A299" s="116">
        <v>295</v>
      </c>
      <c r="B299" s="69" t="str">
        <f>SINTÉTICO!B61</f>
        <v xml:space="preserve"> 2.2.1.2.2.2 </v>
      </c>
      <c r="C299" s="70" t="str">
        <f>SINTÉTICO!E61</f>
        <v>RESTAURO - LIMPEZA DE FERRAGEM</v>
      </c>
      <c r="D299" s="69" t="str">
        <f>SINTÉTICO!F61</f>
        <v>un</v>
      </c>
      <c r="E299" s="95">
        <f>SINTÉTICO!G61</f>
        <v>79</v>
      </c>
      <c r="F299" s="71">
        <f>SINTÉTICO!I61</f>
        <v>0</v>
      </c>
      <c r="G299" s="117" t="e">
        <f t="shared" si="8"/>
        <v>#DIV/0!</v>
      </c>
      <c r="H299" s="117" t="e">
        <f t="shared" si="9"/>
        <v>#DIV/0!</v>
      </c>
      <c r="I299" s="161" t="s">
        <v>1429</v>
      </c>
    </row>
    <row r="300" spans="1:9" x14ac:dyDescent="0.25">
      <c r="A300" s="116">
        <v>296</v>
      </c>
      <c r="B300" s="69" t="str">
        <f>SINTÉTICO!B85</f>
        <v xml:space="preserve"> 2.3.1.2.2.2 </v>
      </c>
      <c r="C300" s="70" t="str">
        <f>SINTÉTICO!E85</f>
        <v>RESTAURO - LIMPEZA DE FERRAGEM</v>
      </c>
      <c r="D300" s="69" t="str">
        <f>SINTÉTICO!F85</f>
        <v>un</v>
      </c>
      <c r="E300" s="95">
        <f>SINTÉTICO!G85</f>
        <v>79</v>
      </c>
      <c r="F300" s="71">
        <f>SINTÉTICO!I85</f>
        <v>0</v>
      </c>
      <c r="G300" s="117" t="e">
        <f t="shared" si="8"/>
        <v>#DIV/0!</v>
      </c>
      <c r="H300" s="117" t="e">
        <f t="shared" si="9"/>
        <v>#DIV/0!</v>
      </c>
      <c r="I300" s="161" t="s">
        <v>1429</v>
      </c>
    </row>
    <row r="301" spans="1:9" ht="39.75" customHeight="1" x14ac:dyDescent="0.25">
      <c r="A301" s="116">
        <v>297</v>
      </c>
      <c r="B301" s="69" t="str">
        <f>SINTÉTICO!B111</f>
        <v xml:space="preserve"> 2.4.1.2.2.2 </v>
      </c>
      <c r="C301" s="70" t="str">
        <f>SINTÉTICO!E111</f>
        <v>RESTAURO - LIMPEZA DE FERRAGEM</v>
      </c>
      <c r="D301" s="69" t="str">
        <f>SINTÉTICO!F111</f>
        <v>un</v>
      </c>
      <c r="E301" s="95">
        <f>SINTÉTICO!G111</f>
        <v>79</v>
      </c>
      <c r="F301" s="71">
        <f>SINTÉTICO!I111</f>
        <v>0</v>
      </c>
      <c r="G301" s="117" t="e">
        <f t="shared" si="8"/>
        <v>#DIV/0!</v>
      </c>
      <c r="H301" s="117" t="e">
        <f t="shared" si="9"/>
        <v>#DIV/0!</v>
      </c>
      <c r="I301" s="161" t="s">
        <v>1429</v>
      </c>
    </row>
    <row r="302" spans="1:9" ht="39.75" customHeight="1" x14ac:dyDescent="0.25">
      <c r="A302" s="116">
        <v>298</v>
      </c>
      <c r="B302" s="69" t="str">
        <f>SINTÉTICO!B135</f>
        <v xml:space="preserve"> 2.5.1.2.2.2 </v>
      </c>
      <c r="C302" s="70" t="str">
        <f>SINTÉTICO!E135</f>
        <v>RESTAURO - LIMPEZA DE FERRAGEM</v>
      </c>
      <c r="D302" s="69" t="str">
        <f>SINTÉTICO!F135</f>
        <v>un</v>
      </c>
      <c r="E302" s="95">
        <f>SINTÉTICO!G135</f>
        <v>79</v>
      </c>
      <c r="F302" s="71">
        <f>SINTÉTICO!I135</f>
        <v>0</v>
      </c>
      <c r="G302" s="117" t="e">
        <f t="shared" si="8"/>
        <v>#DIV/0!</v>
      </c>
      <c r="H302" s="117" t="e">
        <f t="shared" si="9"/>
        <v>#DIV/0!</v>
      </c>
      <c r="I302" s="161" t="s">
        <v>1429</v>
      </c>
    </row>
    <row r="303" spans="1:9" ht="39.75" customHeight="1" x14ac:dyDescent="0.25">
      <c r="A303" s="116">
        <v>299</v>
      </c>
      <c r="B303" s="69" t="str">
        <f>SINTÉTICO!B181</f>
        <v xml:space="preserve"> 2.7.1.2.1.2 </v>
      </c>
      <c r="C303" s="70" t="str">
        <f>SINTÉTICO!E181</f>
        <v>RESTAURO - LIMPEZA DE FERRAGEM</v>
      </c>
      <c r="D303" s="69" t="str">
        <f>SINTÉTICO!F181</f>
        <v>un</v>
      </c>
      <c r="E303" s="95">
        <f>SINTÉTICO!G181</f>
        <v>79</v>
      </c>
      <c r="F303" s="71">
        <f>SINTÉTICO!I181</f>
        <v>0</v>
      </c>
      <c r="G303" s="117" t="e">
        <f t="shared" si="8"/>
        <v>#DIV/0!</v>
      </c>
      <c r="H303" s="117" t="e">
        <f t="shared" si="9"/>
        <v>#DIV/0!</v>
      </c>
      <c r="I303" s="161" t="s">
        <v>1429</v>
      </c>
    </row>
    <row r="304" spans="1:9" ht="39.75" customHeight="1" x14ac:dyDescent="0.25">
      <c r="A304" s="116">
        <v>300</v>
      </c>
      <c r="B304" s="69" t="str">
        <f>SINTÉTICO!B229</f>
        <v xml:space="preserve"> 2.9.1.2.2.2 </v>
      </c>
      <c r="C304" s="70" t="str">
        <f>SINTÉTICO!E229</f>
        <v>RESTAURO - LIMPEZA DE FERRAGEM</v>
      </c>
      <c r="D304" s="69" t="str">
        <f>SINTÉTICO!F229</f>
        <v>un</v>
      </c>
      <c r="E304" s="95">
        <f>SINTÉTICO!G229</f>
        <v>79</v>
      </c>
      <c r="F304" s="71">
        <f>SINTÉTICO!I229</f>
        <v>0</v>
      </c>
      <c r="G304" s="117" t="e">
        <f t="shared" si="8"/>
        <v>#DIV/0!</v>
      </c>
      <c r="H304" s="117" t="e">
        <f t="shared" si="9"/>
        <v>#DIV/0!</v>
      </c>
      <c r="I304" s="161" t="s">
        <v>1429</v>
      </c>
    </row>
    <row r="305" spans="1:9" ht="39.75" customHeight="1" x14ac:dyDescent="0.25">
      <c r="A305" s="116">
        <v>301</v>
      </c>
      <c r="B305" s="69" t="str">
        <f>SINTÉTICO!B253</f>
        <v xml:space="preserve"> 2.10.1.2.2.2 </v>
      </c>
      <c r="C305" s="70" t="str">
        <f>SINTÉTICO!E253</f>
        <v>RESTAURO - LIMPEZA DE FERRAGEM</v>
      </c>
      <c r="D305" s="69" t="str">
        <f>SINTÉTICO!F253</f>
        <v>un</v>
      </c>
      <c r="E305" s="95">
        <f>SINTÉTICO!G253</f>
        <v>79</v>
      </c>
      <c r="F305" s="71">
        <f>SINTÉTICO!I253</f>
        <v>0</v>
      </c>
      <c r="G305" s="117" t="e">
        <f t="shared" si="8"/>
        <v>#DIV/0!</v>
      </c>
      <c r="H305" s="117" t="e">
        <f t="shared" si="9"/>
        <v>#DIV/0!</v>
      </c>
      <c r="I305" s="161" t="s">
        <v>1429</v>
      </c>
    </row>
    <row r="306" spans="1:9" ht="39.75" customHeight="1" x14ac:dyDescent="0.25">
      <c r="A306" s="116">
        <v>302</v>
      </c>
      <c r="B306" s="69" t="str">
        <f>SINTÉTICO!B277</f>
        <v xml:space="preserve"> 2.11.1.2.2.2 </v>
      </c>
      <c r="C306" s="70" t="str">
        <f>SINTÉTICO!E277</f>
        <v>RESTAURO - LIMPEZA DE FERRAGEM</v>
      </c>
      <c r="D306" s="69" t="str">
        <f>SINTÉTICO!F277</f>
        <v>un</v>
      </c>
      <c r="E306" s="95">
        <f>SINTÉTICO!G277</f>
        <v>79</v>
      </c>
      <c r="F306" s="71">
        <f>SINTÉTICO!I277</f>
        <v>0</v>
      </c>
      <c r="G306" s="117" t="e">
        <f t="shared" si="8"/>
        <v>#DIV/0!</v>
      </c>
      <c r="H306" s="117" t="e">
        <f t="shared" si="9"/>
        <v>#DIV/0!</v>
      </c>
      <c r="I306" s="161" t="s">
        <v>1429</v>
      </c>
    </row>
    <row r="307" spans="1:9" ht="39.75" customHeight="1" x14ac:dyDescent="0.25">
      <c r="A307" s="116">
        <v>303</v>
      </c>
      <c r="B307" s="69" t="str">
        <f>SINTÉTICO!B301</f>
        <v xml:space="preserve"> 2.12.1.2.2.2 </v>
      </c>
      <c r="C307" s="70" t="str">
        <f>SINTÉTICO!E301</f>
        <v>RESTAURO - LIMPEZA DE FERRAGEM</v>
      </c>
      <c r="D307" s="69" t="str">
        <f>SINTÉTICO!F301</f>
        <v>un</v>
      </c>
      <c r="E307" s="95">
        <f>SINTÉTICO!G301</f>
        <v>79</v>
      </c>
      <c r="F307" s="71">
        <f>SINTÉTICO!I301</f>
        <v>0</v>
      </c>
      <c r="G307" s="117" t="e">
        <f t="shared" si="8"/>
        <v>#DIV/0!</v>
      </c>
      <c r="H307" s="117" t="e">
        <f t="shared" si="9"/>
        <v>#DIV/0!</v>
      </c>
      <c r="I307" s="161" t="s">
        <v>1429</v>
      </c>
    </row>
    <row r="308" spans="1:9" ht="39.75" customHeight="1" x14ac:dyDescent="0.25">
      <c r="A308" s="116">
        <v>304</v>
      </c>
      <c r="B308" s="69" t="str">
        <f>SINTÉTICO!B325</f>
        <v xml:space="preserve"> 2.13.1.2.2.2 </v>
      </c>
      <c r="C308" s="70" t="str">
        <f>SINTÉTICO!E325</f>
        <v>RESTAURO - LIMPEZA DE FERRAGEM</v>
      </c>
      <c r="D308" s="69" t="str">
        <f>SINTÉTICO!F325</f>
        <v>un</v>
      </c>
      <c r="E308" s="95">
        <f>SINTÉTICO!G325</f>
        <v>79</v>
      </c>
      <c r="F308" s="71">
        <f>SINTÉTICO!I325</f>
        <v>0</v>
      </c>
      <c r="G308" s="117" t="e">
        <f t="shared" si="8"/>
        <v>#DIV/0!</v>
      </c>
      <c r="H308" s="117" t="e">
        <f t="shared" si="9"/>
        <v>#DIV/0!</v>
      </c>
      <c r="I308" s="161" t="s">
        <v>1429</v>
      </c>
    </row>
    <row r="309" spans="1:9" ht="39.75" customHeight="1" x14ac:dyDescent="0.25">
      <c r="A309" s="116">
        <v>305</v>
      </c>
      <c r="B309" s="69" t="str">
        <f>SINTÉTICO!B349</f>
        <v xml:space="preserve"> 2.14.1.2.2.2 </v>
      </c>
      <c r="C309" s="70" t="str">
        <f>SINTÉTICO!E349</f>
        <v>RESTAURO - LIMPEZA DE FERRAGEM</v>
      </c>
      <c r="D309" s="69" t="str">
        <f>SINTÉTICO!F349</f>
        <v>un</v>
      </c>
      <c r="E309" s="95">
        <f>SINTÉTICO!G349</f>
        <v>79</v>
      </c>
      <c r="F309" s="71">
        <f>SINTÉTICO!I349</f>
        <v>0</v>
      </c>
      <c r="G309" s="117" t="e">
        <f t="shared" si="8"/>
        <v>#DIV/0!</v>
      </c>
      <c r="H309" s="117" t="e">
        <f t="shared" si="9"/>
        <v>#DIV/0!</v>
      </c>
      <c r="I309" s="161" t="s">
        <v>1429</v>
      </c>
    </row>
    <row r="310" spans="1:9" ht="39.75" customHeight="1" x14ac:dyDescent="0.25">
      <c r="A310" s="116">
        <v>306</v>
      </c>
      <c r="B310" s="69" t="str">
        <f>SINTÉTICO!B373</f>
        <v xml:space="preserve"> 2.15.1.2.2.2 </v>
      </c>
      <c r="C310" s="70" t="str">
        <f>SINTÉTICO!E373</f>
        <v>RESTAURO - LIMPEZA DE FERRAGEM</v>
      </c>
      <c r="D310" s="69" t="str">
        <f>SINTÉTICO!F373</f>
        <v>un</v>
      </c>
      <c r="E310" s="95">
        <f>SINTÉTICO!G373</f>
        <v>79</v>
      </c>
      <c r="F310" s="71">
        <f>SINTÉTICO!I373</f>
        <v>0</v>
      </c>
      <c r="G310" s="117" t="e">
        <f t="shared" si="8"/>
        <v>#DIV/0!</v>
      </c>
      <c r="H310" s="117" t="e">
        <f t="shared" si="9"/>
        <v>#DIV/0!</v>
      </c>
      <c r="I310" s="161" t="s">
        <v>1429</v>
      </c>
    </row>
    <row r="311" spans="1:9" ht="39.75" customHeight="1" x14ac:dyDescent="0.25">
      <c r="A311" s="116">
        <v>307</v>
      </c>
      <c r="B311" s="69" t="str">
        <f>SINTÉTICO!B489</f>
        <v xml:space="preserve"> 3.4.13 </v>
      </c>
      <c r="C311" s="70" t="str">
        <f>SINTÉTICO!E489</f>
        <v>APLICAÇÃO DE ADESIVO ESTRUTURAL BASE RESINA EPOXI, FLUIDO, SIKADUR 32 (CONSUMO=1,67 KG/M² P/ 1MM DE ESP), SIKA OU SIMILAR, APLICAÇÃO:ANCORAGEM DE CABOS,COLAGEM ELEMENTOS PRE-MOLDADOS,FIXAÇÃO DE CHUMBADORES,JUNTAS DE CONCRETAGEM(FRIAS), ETC.</v>
      </c>
      <c r="D311" s="69" t="str">
        <f>SINTÉTICO!F489</f>
        <v>Kg</v>
      </c>
      <c r="E311" s="95">
        <f>SINTÉTICO!G489</f>
        <v>4</v>
      </c>
      <c r="F311" s="71">
        <f>SINTÉTICO!I489</f>
        <v>0</v>
      </c>
      <c r="G311" s="117" t="e">
        <f t="shared" si="8"/>
        <v>#DIV/0!</v>
      </c>
      <c r="H311" s="117" t="e">
        <f t="shared" si="9"/>
        <v>#DIV/0!</v>
      </c>
      <c r="I311" s="161" t="s">
        <v>1429</v>
      </c>
    </row>
    <row r="312" spans="1:9" ht="39.75" customHeight="1" x14ac:dyDescent="0.25">
      <c r="A312" s="116">
        <v>308</v>
      </c>
      <c r="B312" s="69" t="str">
        <f>SINTÉTICO!B34</f>
        <v xml:space="preserve"> 2.1.1.2.1.1 </v>
      </c>
      <c r="C312" s="70" t="str">
        <f>SINTÉTICO!E34</f>
        <v>LIMPEZA DE CALHA EM CHAPA GALVANIZADA OU EM PVC, INCLUSIVE DESOBSTRUÇÃO</v>
      </c>
      <c r="D312" s="69" t="str">
        <f>SINTÉTICO!F34</f>
        <v>m</v>
      </c>
      <c r="E312" s="95">
        <f>SINTÉTICO!G34</f>
        <v>168</v>
      </c>
      <c r="F312" s="71">
        <f>SINTÉTICO!I34</f>
        <v>0</v>
      </c>
      <c r="G312" s="117" t="e">
        <f t="shared" si="8"/>
        <v>#DIV/0!</v>
      </c>
      <c r="H312" s="117" t="e">
        <f t="shared" si="9"/>
        <v>#DIV/0!</v>
      </c>
      <c r="I312" s="161" t="s">
        <v>1429</v>
      </c>
    </row>
    <row r="313" spans="1:9" ht="39.75" customHeight="1" x14ac:dyDescent="0.25">
      <c r="A313" s="116">
        <v>309</v>
      </c>
      <c r="B313" s="69" t="str">
        <f>SINTÉTICO!B58</f>
        <v xml:space="preserve"> 2.2.1.2.1.1 </v>
      </c>
      <c r="C313" s="70" t="str">
        <f>SINTÉTICO!E58</f>
        <v>LIMPEZA DE CALHA EM CHAPA GALVANIZADA OU EM PVC, INCLUSIVE DESOBSTRUÇÃO</v>
      </c>
      <c r="D313" s="69" t="str">
        <f>SINTÉTICO!F58</f>
        <v>m</v>
      </c>
      <c r="E313" s="95">
        <f>SINTÉTICO!G58</f>
        <v>168</v>
      </c>
      <c r="F313" s="71">
        <f>SINTÉTICO!I58</f>
        <v>0</v>
      </c>
      <c r="G313" s="117" t="e">
        <f t="shared" si="8"/>
        <v>#DIV/0!</v>
      </c>
      <c r="H313" s="117" t="e">
        <f t="shared" si="9"/>
        <v>#DIV/0!</v>
      </c>
      <c r="I313" s="161" t="s">
        <v>1429</v>
      </c>
    </row>
    <row r="314" spans="1:9" ht="39.75" customHeight="1" x14ac:dyDescent="0.25">
      <c r="A314" s="116">
        <v>310</v>
      </c>
      <c r="B314" s="69" t="str">
        <f>SINTÉTICO!B370</f>
        <v xml:space="preserve"> 2.15.1.2.1.1 </v>
      </c>
      <c r="C314" s="70" t="str">
        <f>SINTÉTICO!E370</f>
        <v>LIMPEZA DE CALHA EM CHAPA GALVANIZADA OU EM PVC, INCLUSIVE DESOBSTRUÇÃO</v>
      </c>
      <c r="D314" s="69" t="str">
        <f>SINTÉTICO!F370</f>
        <v>m</v>
      </c>
      <c r="E314" s="95">
        <f>SINTÉTICO!G370</f>
        <v>168</v>
      </c>
      <c r="F314" s="71">
        <f>SINTÉTICO!I370</f>
        <v>0</v>
      </c>
      <c r="G314" s="117" t="e">
        <f t="shared" si="8"/>
        <v>#DIV/0!</v>
      </c>
      <c r="H314" s="117" t="e">
        <f t="shared" si="9"/>
        <v>#DIV/0!</v>
      </c>
      <c r="I314" s="161" t="s">
        <v>1429</v>
      </c>
    </row>
    <row r="315" spans="1:9" ht="39.75" customHeight="1" x14ac:dyDescent="0.25">
      <c r="A315" s="116">
        <v>311</v>
      </c>
      <c r="B315" s="69" t="str">
        <f>SINTÉTICO!B695</f>
        <v xml:space="preserve"> 3.12.10 </v>
      </c>
      <c r="C315" s="70" t="str">
        <f>SINTÉTICO!E695</f>
        <v>CAIXA DE PASSAGEM PARA CONDICIONAMENTO DE AR TIPO SPLIT, COM SAÍDA DE DRENO ÚNICO NA VERTICAL - 39 X 22 X 6 CM</v>
      </c>
      <c r="D315" s="69" t="str">
        <f>SINTÉTICO!F695</f>
        <v>un</v>
      </c>
      <c r="E315" s="95">
        <f>SINTÉTICO!G695</f>
        <v>8</v>
      </c>
      <c r="F315" s="71">
        <f>SINTÉTICO!I695</f>
        <v>0</v>
      </c>
      <c r="G315" s="117" t="e">
        <f t="shared" si="8"/>
        <v>#DIV/0!</v>
      </c>
      <c r="H315" s="117" t="e">
        <f t="shared" si="9"/>
        <v>#DIV/0!</v>
      </c>
      <c r="I315" s="161" t="s">
        <v>1429</v>
      </c>
    </row>
    <row r="316" spans="1:9" ht="39.75" customHeight="1" x14ac:dyDescent="0.25">
      <c r="A316" s="116">
        <v>312</v>
      </c>
      <c r="B316" s="69" t="str">
        <f>SINTÉTICO!B668</f>
        <v xml:space="preserve"> 3.11.38 </v>
      </c>
      <c r="C316" s="70" t="str">
        <f>SINTÉTICO!E668</f>
        <v>HASTE DE ATERRAMENTO, DIÂMETRO 5/8", COM 3 METROS - FORNECIMENTO E INSTALAÇÃO. AF_08/2023</v>
      </c>
      <c r="D316" s="69" t="str">
        <f>SINTÉTICO!F668</f>
        <v>UN</v>
      </c>
      <c r="E316" s="95">
        <f>SINTÉTICO!G668</f>
        <v>4</v>
      </c>
      <c r="F316" s="71">
        <f>SINTÉTICO!I668</f>
        <v>0</v>
      </c>
      <c r="G316" s="117" t="e">
        <f t="shared" si="8"/>
        <v>#DIV/0!</v>
      </c>
      <c r="H316" s="117" t="e">
        <f t="shared" si="9"/>
        <v>#DIV/0!</v>
      </c>
      <c r="I316" s="161" t="s">
        <v>1429</v>
      </c>
    </row>
    <row r="317" spans="1:9" ht="39.75" customHeight="1" x14ac:dyDescent="0.25">
      <c r="A317" s="116">
        <v>313</v>
      </c>
      <c r="B317" s="69" t="str">
        <f>SINTÉTICO!B572</f>
        <v xml:space="preserve"> 3.8.20 </v>
      </c>
      <c r="C317" s="70" t="str">
        <f>SINTÉTICO!E572</f>
        <v>CUMEEIRA E ESPIGÃO PARA TELHA CERÂMICA EMBOÇADA COM ARGAMASSA TRAÇO 1:2:9 (CIMENTO, CAL E AREIA), PARA TELHADOS COM MAIS DE 2 ÁGUAS, INCLUSO TRANSPORTE VERTICAL. AF_07/2019</v>
      </c>
      <c r="D317" s="69" t="str">
        <f>SINTÉTICO!F572</f>
        <v>M</v>
      </c>
      <c r="E317" s="95">
        <f>SINTÉTICO!G572</f>
        <v>12</v>
      </c>
      <c r="F317" s="71">
        <f>SINTÉTICO!I572</f>
        <v>0</v>
      </c>
      <c r="G317" s="117" t="e">
        <f t="shared" si="8"/>
        <v>#DIV/0!</v>
      </c>
      <c r="H317" s="117" t="e">
        <f t="shared" si="9"/>
        <v>#DIV/0!</v>
      </c>
      <c r="I317" s="161" t="s">
        <v>1429</v>
      </c>
    </row>
    <row r="318" spans="1:9" ht="39.75" customHeight="1" x14ac:dyDescent="0.25">
      <c r="A318" s="116">
        <v>314</v>
      </c>
      <c r="B318" s="69" t="str">
        <f>SINTÉTICO!B205</f>
        <v xml:space="preserve"> 2.8.1.2.2.2 </v>
      </c>
      <c r="C318" s="70" t="str">
        <f>SINTÉTICO!E205</f>
        <v>RESTAURO - LIMPEZA DE FERRAGEM</v>
      </c>
      <c r="D318" s="69" t="str">
        <f>SINTÉTICO!F205</f>
        <v>un</v>
      </c>
      <c r="E318" s="95">
        <f>SINTÉTICO!G205</f>
        <v>72</v>
      </c>
      <c r="F318" s="71">
        <f>SINTÉTICO!I205</f>
        <v>0</v>
      </c>
      <c r="G318" s="117" t="e">
        <f t="shared" si="8"/>
        <v>#DIV/0!</v>
      </c>
      <c r="H318" s="117" t="e">
        <f t="shared" si="9"/>
        <v>#DIV/0!</v>
      </c>
      <c r="I318" s="161" t="s">
        <v>1429</v>
      </c>
    </row>
    <row r="319" spans="1:9" ht="39.75" customHeight="1" x14ac:dyDescent="0.25">
      <c r="A319" s="116">
        <v>315</v>
      </c>
      <c r="B319" s="69" t="str">
        <f>SINTÉTICO!B397</f>
        <v xml:space="preserve"> 2.16.1.2.2.2 </v>
      </c>
      <c r="C319" s="70" t="str">
        <f>SINTÉTICO!E397</f>
        <v>RESTAURO - LIMPEZA DE FERRAGEM</v>
      </c>
      <c r="D319" s="69" t="str">
        <f>SINTÉTICO!F397</f>
        <v>un</v>
      </c>
      <c r="E319" s="95">
        <f>SINTÉTICO!G397</f>
        <v>72</v>
      </c>
      <c r="F319" s="71">
        <f>SINTÉTICO!I397</f>
        <v>0</v>
      </c>
      <c r="G319" s="117" t="e">
        <f t="shared" si="8"/>
        <v>#DIV/0!</v>
      </c>
      <c r="H319" s="117" t="e">
        <f t="shared" si="9"/>
        <v>#DIV/0!</v>
      </c>
      <c r="I319" s="161" t="s">
        <v>1429</v>
      </c>
    </row>
    <row r="320" spans="1:9" ht="25.5" x14ac:dyDescent="0.25">
      <c r="A320" s="116">
        <v>316</v>
      </c>
      <c r="B320" s="69" t="str">
        <f>SINTÉTICO!B660</f>
        <v xml:space="preserve"> 3.11.30 </v>
      </c>
      <c r="C320" s="70" t="str">
        <f>SINTÉTICO!E660</f>
        <v>RASGO LINEAR MANUAL EM ALVENARIA, PARA ELETRODUTOS, DIÂMETROS MENORES OU IGUAIS A 40 MM. AF_09/2023</v>
      </c>
      <c r="D320" s="69" t="str">
        <f>SINTÉTICO!F660</f>
        <v>M</v>
      </c>
      <c r="E320" s="95">
        <f>SINTÉTICO!G660</f>
        <v>48</v>
      </c>
      <c r="F320" s="71">
        <f>SINTÉTICO!I660</f>
        <v>0</v>
      </c>
      <c r="G320" s="117" t="e">
        <f t="shared" si="8"/>
        <v>#DIV/0!</v>
      </c>
      <c r="H320" s="117" t="e">
        <f t="shared" si="9"/>
        <v>#DIV/0!</v>
      </c>
      <c r="I320" s="161" t="s">
        <v>1429</v>
      </c>
    </row>
    <row r="321" spans="1:9" ht="25.5" x14ac:dyDescent="0.25">
      <c r="A321" s="116">
        <v>317</v>
      </c>
      <c r="B321" s="69" t="str">
        <f>SINTÉTICO!B674</f>
        <v xml:space="preserve"> 3.11.44 </v>
      </c>
      <c r="C321" s="70" t="str">
        <f>SINTÉTICO!E674</f>
        <v>TOMADA PARA USO GERAL, 2P + T, ABNT, DE SOBREPOR, 20 A, COM CAIXA, "SISTEMA X"</v>
      </c>
      <c r="D321" s="69" t="str">
        <f>SINTÉTICO!F674</f>
        <v>un</v>
      </c>
      <c r="E321" s="95">
        <f>SINTÉTICO!G674</f>
        <v>8</v>
      </c>
      <c r="F321" s="71">
        <f>SINTÉTICO!I674</f>
        <v>0</v>
      </c>
      <c r="G321" s="117" t="e">
        <f t="shared" si="8"/>
        <v>#DIV/0!</v>
      </c>
      <c r="H321" s="117" t="e">
        <f t="shared" si="9"/>
        <v>#DIV/0!</v>
      </c>
      <c r="I321" s="161" t="s">
        <v>1429</v>
      </c>
    </row>
    <row r="322" spans="1:9" ht="36.75" customHeight="1" x14ac:dyDescent="0.25">
      <c r="A322" s="116">
        <v>318</v>
      </c>
      <c r="B322" s="69" t="str">
        <f>SINTÉTICO!B121</f>
        <v xml:space="preserve"> 2.4.1.4.1.1 </v>
      </c>
      <c r="C322" s="70" t="str">
        <f>SINTÉTICO!E121</f>
        <v>CORDÃO DE VEDAÇÃO EM SILICONE - REV 01_05/2022</v>
      </c>
      <c r="D322" s="69" t="str">
        <f>SINTÉTICO!F121</f>
        <v>m</v>
      </c>
      <c r="E322" s="95">
        <f>SINTÉTICO!G121</f>
        <v>185.42400000000001</v>
      </c>
      <c r="F322" s="71">
        <f>SINTÉTICO!I121</f>
        <v>0</v>
      </c>
      <c r="G322" s="117" t="e">
        <f t="shared" si="8"/>
        <v>#DIV/0!</v>
      </c>
      <c r="H322" s="117" t="e">
        <f t="shared" si="9"/>
        <v>#DIV/0!</v>
      </c>
      <c r="I322" s="161" t="s">
        <v>1429</v>
      </c>
    </row>
    <row r="323" spans="1:9" ht="36.75" customHeight="1" x14ac:dyDescent="0.25">
      <c r="A323" s="116">
        <v>319</v>
      </c>
      <c r="B323" s="69" t="str">
        <f>SINTÉTICO!B95</f>
        <v xml:space="preserve"> 2.3.1.4.1.1 </v>
      </c>
      <c r="C323" s="70" t="str">
        <f>SINTÉTICO!E95</f>
        <v>CORDÃO DE VEDAÇÃO EM SILICONE - REV 01_05/2022</v>
      </c>
      <c r="D323" s="69" t="str">
        <f>SINTÉTICO!F95</f>
        <v>m</v>
      </c>
      <c r="E323" s="95">
        <f>SINTÉTICO!G95</f>
        <v>185.04000000000002</v>
      </c>
      <c r="F323" s="71">
        <f>SINTÉTICO!I95</f>
        <v>0</v>
      </c>
      <c r="G323" s="117" t="e">
        <f t="shared" si="8"/>
        <v>#DIV/0!</v>
      </c>
      <c r="H323" s="117" t="e">
        <f t="shared" si="9"/>
        <v>#DIV/0!</v>
      </c>
      <c r="I323" s="161" t="s">
        <v>1429</v>
      </c>
    </row>
    <row r="324" spans="1:9" ht="36.75" customHeight="1" x14ac:dyDescent="0.25">
      <c r="A324" s="116">
        <v>320</v>
      </c>
      <c r="B324" s="69" t="str">
        <f>SINTÉTICO!B677</f>
        <v xml:space="preserve"> 3.11.47 </v>
      </c>
      <c r="C324" s="70" t="str">
        <f>SINTÉTICO!E677</f>
        <v>INTERRUPTOR SIMPLES (2 MÓDULOS), 10A/250V, INCLUINDO SUPORTE E PLACA - FORNECIMENTO E INSTALAÇÃO. AF_03/2023</v>
      </c>
      <c r="D324" s="69" t="str">
        <f>SINTÉTICO!F677</f>
        <v>UN</v>
      </c>
      <c r="E324" s="95">
        <f>SINTÉTICO!G677</f>
        <v>8</v>
      </c>
      <c r="F324" s="71">
        <f>SINTÉTICO!I677</f>
        <v>0</v>
      </c>
      <c r="G324" s="117" t="e">
        <f t="shared" si="8"/>
        <v>#DIV/0!</v>
      </c>
      <c r="H324" s="117" t="e">
        <f t="shared" si="9"/>
        <v>#DIV/0!</v>
      </c>
      <c r="I324" s="161" t="s">
        <v>1429</v>
      </c>
    </row>
    <row r="325" spans="1:9" ht="36.75" customHeight="1" x14ac:dyDescent="0.25">
      <c r="A325" s="116">
        <v>321</v>
      </c>
      <c r="B325" s="69" t="str">
        <f>SINTÉTICO!B443</f>
        <v xml:space="preserve"> 3.2.21 </v>
      </c>
      <c r="C325" s="70" t="str">
        <f>SINTÉTICO!E443</f>
        <v>REMOÇÃO DE LUMINÁRIAS, DE FORMA MANUAL, SEM REAPROVEITAMENTO. AF_09/2023</v>
      </c>
      <c r="D325" s="69" t="str">
        <f>SINTÉTICO!F443</f>
        <v>UN</v>
      </c>
      <c r="E325" s="95">
        <f>SINTÉTICO!G443</f>
        <v>200</v>
      </c>
      <c r="F325" s="71">
        <f>SINTÉTICO!I443</f>
        <v>0</v>
      </c>
      <c r="G325" s="117" t="e">
        <f t="shared" si="8"/>
        <v>#DIV/0!</v>
      </c>
      <c r="H325" s="117" t="e">
        <f t="shared" si="9"/>
        <v>#DIV/0!</v>
      </c>
      <c r="I325" s="161" t="s">
        <v>1429</v>
      </c>
    </row>
    <row r="326" spans="1:9" ht="36.75" customHeight="1" x14ac:dyDescent="0.25">
      <c r="A326" s="116">
        <v>322</v>
      </c>
      <c r="B326" s="69" t="str">
        <f>SINTÉTICO!B510</f>
        <v xml:space="preserve"> 3.6.12 </v>
      </c>
      <c r="C326" s="70" t="str">
        <f>SINTÉTICO!E510</f>
        <v>REMANEJAMENTO DE DIVISÓRIA - DESMONTAGEM E REMONTAGEM</v>
      </c>
      <c r="D326" s="69" t="str">
        <f>SINTÉTICO!F510</f>
        <v>m²</v>
      </c>
      <c r="E326" s="95">
        <f>SINTÉTICO!G510</f>
        <v>20</v>
      </c>
      <c r="F326" s="71">
        <f>SINTÉTICO!I510</f>
        <v>0</v>
      </c>
      <c r="G326" s="117" t="e">
        <f t="shared" ref="G326:G389" si="10">F326/$G$3</f>
        <v>#DIV/0!</v>
      </c>
      <c r="H326" s="117" t="e">
        <f t="shared" si="9"/>
        <v>#DIV/0!</v>
      </c>
      <c r="I326" s="161" t="s">
        <v>1429</v>
      </c>
    </row>
    <row r="327" spans="1:9" ht="36.75" customHeight="1" x14ac:dyDescent="0.25">
      <c r="A327" s="116">
        <v>323</v>
      </c>
      <c r="B327" s="69" t="str">
        <f>SINTÉTICO!B693</f>
        <v xml:space="preserve"> 3.12.8 </v>
      </c>
      <c r="C327" s="70" t="str">
        <f>SINTÉTICO!E693</f>
        <v>PLANTIO DE GRAMA BATATAIS EM PLACAS. AF_07/2024</v>
      </c>
      <c r="D327" s="69" t="str">
        <f>SINTÉTICO!F693</f>
        <v>m²</v>
      </c>
      <c r="E327" s="95">
        <f>SINTÉTICO!G693</f>
        <v>20</v>
      </c>
      <c r="F327" s="71">
        <f>SINTÉTICO!I693</f>
        <v>0</v>
      </c>
      <c r="G327" s="117" t="e">
        <f t="shared" si="10"/>
        <v>#DIV/0!</v>
      </c>
      <c r="H327" s="117" t="e">
        <f t="shared" ref="H327:H390" si="11">H326+G327</f>
        <v>#DIV/0!</v>
      </c>
      <c r="I327" s="161" t="s">
        <v>1429</v>
      </c>
    </row>
    <row r="328" spans="1:9" ht="36.75" customHeight="1" x14ac:dyDescent="0.25">
      <c r="A328" s="116">
        <v>324</v>
      </c>
      <c r="B328" s="69" t="str">
        <f>SINTÉTICO!B99</f>
        <v xml:space="preserve"> 2.3.1.4.3.1 </v>
      </c>
      <c r="C328" s="70" t="str">
        <f>SINTÉTICO!E99</f>
        <v>LIMPEZA DE CAIXA DE PASSAGEM OU DE GORDURA COM REASSENTAMENTO DA TAMPA</v>
      </c>
      <c r="D328" s="69" t="str">
        <f>SINTÉTICO!F99</f>
        <v>un</v>
      </c>
      <c r="E328" s="95">
        <f>SINTÉTICO!G99</f>
        <v>12</v>
      </c>
      <c r="F328" s="71">
        <f>SINTÉTICO!I99</f>
        <v>0</v>
      </c>
      <c r="G328" s="117" t="e">
        <f t="shared" si="10"/>
        <v>#DIV/0!</v>
      </c>
      <c r="H328" s="117" t="e">
        <f t="shared" si="11"/>
        <v>#DIV/0!</v>
      </c>
      <c r="I328" s="161" t="s">
        <v>1429</v>
      </c>
    </row>
    <row r="329" spans="1:9" ht="36.75" customHeight="1" x14ac:dyDescent="0.25">
      <c r="A329" s="116">
        <v>325</v>
      </c>
      <c r="B329" s="69" t="str">
        <f>SINTÉTICO!B675</f>
        <v xml:space="preserve"> 3.11.45 </v>
      </c>
      <c r="C329" s="70" t="str">
        <f>SINTÉTICO!E675</f>
        <v>TOMADA PARA USO GERAL, 2P + T, ABNT, DE SOBREPOR, 10 A, COM CAIXA, "SISTEMA X".</v>
      </c>
      <c r="D329" s="69" t="str">
        <f>SINTÉTICO!F675</f>
        <v>un</v>
      </c>
      <c r="E329" s="95">
        <f>SINTÉTICO!G675</f>
        <v>8</v>
      </c>
      <c r="F329" s="71">
        <f>SINTÉTICO!I675</f>
        <v>0</v>
      </c>
      <c r="G329" s="117" t="e">
        <f t="shared" si="10"/>
        <v>#DIV/0!</v>
      </c>
      <c r="H329" s="117" t="e">
        <f t="shared" si="11"/>
        <v>#DIV/0!</v>
      </c>
      <c r="I329" s="161" t="s">
        <v>1429</v>
      </c>
    </row>
    <row r="330" spans="1:9" ht="36.75" customHeight="1" x14ac:dyDescent="0.25">
      <c r="A330" s="116">
        <v>326</v>
      </c>
      <c r="B330" s="69" t="str">
        <f>SINTÉTICO!B494</f>
        <v xml:space="preserve"> 3.5.3 </v>
      </c>
      <c r="C330" s="70" t="str">
        <f>SINTÉTICO!E494</f>
        <v>RESTAURO - TRATAMENTO DE FISSURAS COM ARGAMASSA DE CAL E AREIA TRAÇO 1:3 (SEÇÃO ATÉ 5X5CM) - REV 01_11/2021</v>
      </c>
      <c r="D330" s="69" t="str">
        <f>SINTÉTICO!F494</f>
        <v>m</v>
      </c>
      <c r="E330" s="95">
        <f>SINTÉTICO!G494</f>
        <v>40</v>
      </c>
      <c r="F330" s="71">
        <f>SINTÉTICO!I494</f>
        <v>0</v>
      </c>
      <c r="G330" s="117" t="e">
        <f t="shared" si="10"/>
        <v>#DIV/0!</v>
      </c>
      <c r="H330" s="117" t="e">
        <f t="shared" si="11"/>
        <v>#DIV/0!</v>
      </c>
      <c r="I330" s="161" t="s">
        <v>1429</v>
      </c>
    </row>
    <row r="331" spans="1:9" ht="36.75" customHeight="1" x14ac:dyDescent="0.25">
      <c r="A331" s="116">
        <v>327</v>
      </c>
      <c r="B331" s="69" t="str">
        <f>SINTÉTICO!B75</f>
        <v xml:space="preserve"> 2.2.1.4.3.1 </v>
      </c>
      <c r="C331" s="70" t="str">
        <f>SINTÉTICO!E75</f>
        <v>LIMPEZA DE CAIXA DE PASSAGEM OU DE GORDURA COM REASSENTAMENTO DA TAMPA</v>
      </c>
      <c r="D331" s="69" t="str">
        <f>SINTÉTICO!F75</f>
        <v>un</v>
      </c>
      <c r="E331" s="95">
        <f>SINTÉTICO!G75</f>
        <v>11</v>
      </c>
      <c r="F331" s="71">
        <f>SINTÉTICO!I75</f>
        <v>0</v>
      </c>
      <c r="G331" s="117" t="e">
        <f t="shared" si="10"/>
        <v>#DIV/0!</v>
      </c>
      <c r="H331" s="117" t="e">
        <f t="shared" si="11"/>
        <v>#DIV/0!</v>
      </c>
      <c r="I331" s="161" t="s">
        <v>1429</v>
      </c>
    </row>
    <row r="332" spans="1:9" ht="36.75" customHeight="1" x14ac:dyDescent="0.25">
      <c r="A332" s="116">
        <v>328</v>
      </c>
      <c r="B332" s="69" t="str">
        <f>SINTÉTICO!B87</f>
        <v xml:space="preserve"> 2.3.1.2.3.1 </v>
      </c>
      <c r="C332" s="70" t="str">
        <f>SINTÉTICO!E87</f>
        <v>VERIFICAÇÃO DE VAZAMENTO DA CHAVE BOIA DO RESERVATÓRIO DE ÁGUA, DE REDES ENTERRADAS E DE PONTOS DE CONSUMO</v>
      </c>
      <c r="D332" s="69" t="str">
        <f>SINTÉTICO!F87</f>
        <v>UN</v>
      </c>
      <c r="E332" s="95">
        <f>SINTÉTICO!G87</f>
        <v>4</v>
      </c>
      <c r="F332" s="71">
        <f>SINTÉTICO!I87</f>
        <v>0</v>
      </c>
      <c r="G332" s="117" t="e">
        <f t="shared" si="10"/>
        <v>#DIV/0!</v>
      </c>
      <c r="H332" s="117" t="e">
        <f t="shared" si="11"/>
        <v>#DIV/0!</v>
      </c>
      <c r="I332" s="161" t="s">
        <v>1429</v>
      </c>
    </row>
    <row r="333" spans="1:9" ht="36.75" customHeight="1" x14ac:dyDescent="0.25">
      <c r="A333" s="116">
        <v>329</v>
      </c>
      <c r="B333" s="69" t="str">
        <f>SINTÉTICO!B113</f>
        <v xml:space="preserve"> 2.4.1.2.3.1 </v>
      </c>
      <c r="C333" s="70" t="str">
        <f>SINTÉTICO!E113</f>
        <v>VERIFICAÇÃO DE VAZAMENTO DA CHAVE BOIA DO RESERVATÓRIO DE ÁGUA, DE REDES ENTERRADAS E DE PONTOS DE CONSUMO</v>
      </c>
      <c r="D333" s="69" t="str">
        <f>SINTÉTICO!F113</f>
        <v>UN</v>
      </c>
      <c r="E333" s="95">
        <f>SINTÉTICO!G113</f>
        <v>4</v>
      </c>
      <c r="F333" s="71">
        <f>SINTÉTICO!I113</f>
        <v>0</v>
      </c>
      <c r="G333" s="117" t="e">
        <f t="shared" si="10"/>
        <v>#DIV/0!</v>
      </c>
      <c r="H333" s="117" t="e">
        <f t="shared" si="11"/>
        <v>#DIV/0!</v>
      </c>
      <c r="I333" s="161" t="s">
        <v>1429</v>
      </c>
    </row>
    <row r="334" spans="1:9" ht="36.75" customHeight="1" x14ac:dyDescent="0.25">
      <c r="A334" s="116">
        <v>330</v>
      </c>
      <c r="B334" s="69" t="str">
        <f>SINTÉTICO!B161</f>
        <v xml:space="preserve"> 2.6.1.2.3.1 </v>
      </c>
      <c r="C334" s="70" t="str">
        <f>SINTÉTICO!E161</f>
        <v>VERIFICAÇÃO DE VAZAMENTO DA CHAVE BOIA DO RESERVATÓRIO DE ÁGUA, DE REDES ENTERRADAS E DE PONTOS DE CONSUMO</v>
      </c>
      <c r="D334" s="69" t="str">
        <f>SINTÉTICO!F161</f>
        <v>UN</v>
      </c>
      <c r="E334" s="95">
        <f>SINTÉTICO!G161</f>
        <v>4</v>
      </c>
      <c r="F334" s="71">
        <f>SINTÉTICO!I161</f>
        <v>0</v>
      </c>
      <c r="G334" s="117" t="e">
        <f t="shared" si="10"/>
        <v>#DIV/0!</v>
      </c>
      <c r="H334" s="117" t="e">
        <f t="shared" si="11"/>
        <v>#DIV/0!</v>
      </c>
      <c r="I334" s="161" t="s">
        <v>1429</v>
      </c>
    </row>
    <row r="335" spans="1:9" ht="36.75" customHeight="1" x14ac:dyDescent="0.25">
      <c r="A335" s="116">
        <v>331</v>
      </c>
      <c r="B335" s="69" t="str">
        <f>SINTÉTICO!B183</f>
        <v xml:space="preserve"> 2.7.1.2.2.1 </v>
      </c>
      <c r="C335" s="70" t="str">
        <f>SINTÉTICO!E183</f>
        <v>VERIFICAÇÃO DE VAZAMENTO DA CHAVE BOIA DO RESERVATÓRIO DE ÁGUA, DE REDES ENTERRADAS E DE PONTOS DE CONSUMO</v>
      </c>
      <c r="D335" s="69" t="str">
        <f>SINTÉTICO!F183</f>
        <v>UN</v>
      </c>
      <c r="E335" s="95">
        <f>SINTÉTICO!G183</f>
        <v>4</v>
      </c>
      <c r="F335" s="71">
        <f>SINTÉTICO!I183</f>
        <v>0</v>
      </c>
      <c r="G335" s="117" t="e">
        <f t="shared" si="10"/>
        <v>#DIV/0!</v>
      </c>
      <c r="H335" s="117" t="e">
        <f t="shared" si="11"/>
        <v>#DIV/0!</v>
      </c>
      <c r="I335" s="161" t="s">
        <v>1429</v>
      </c>
    </row>
    <row r="336" spans="1:9" ht="36.75" customHeight="1" x14ac:dyDescent="0.25">
      <c r="A336" s="116">
        <v>332</v>
      </c>
      <c r="B336" s="69" t="str">
        <f>SINTÉTICO!B255</f>
        <v xml:space="preserve"> 2.10.1.2.3.1 </v>
      </c>
      <c r="C336" s="70" t="str">
        <f>SINTÉTICO!E255</f>
        <v>VERIFICAÇÃO DE VAZAMENTO DA CHAVE BOIA DO RESERVATÓRIO DE ÁGUA, DE REDES ENTERRADAS E DE PONTOS DE CONSUMO</v>
      </c>
      <c r="D336" s="69" t="str">
        <f>SINTÉTICO!F255</f>
        <v>UN</v>
      </c>
      <c r="E336" s="95">
        <f>SINTÉTICO!G255</f>
        <v>4</v>
      </c>
      <c r="F336" s="71">
        <f>SINTÉTICO!I255</f>
        <v>0</v>
      </c>
      <c r="G336" s="117" t="e">
        <f t="shared" si="10"/>
        <v>#DIV/0!</v>
      </c>
      <c r="H336" s="117" t="e">
        <f t="shared" si="11"/>
        <v>#DIV/0!</v>
      </c>
      <c r="I336" s="161" t="s">
        <v>1429</v>
      </c>
    </row>
    <row r="337" spans="1:9" ht="36.75" customHeight="1" x14ac:dyDescent="0.25">
      <c r="A337" s="116">
        <v>333</v>
      </c>
      <c r="B337" s="69" t="str">
        <f>SINTÉTICO!B156</f>
        <v xml:space="preserve"> 2.6.1.2.1.1 </v>
      </c>
      <c r="C337" s="70" t="str">
        <f>SINTÉTICO!E156</f>
        <v>LIMPEZA DE CALHA EM CHAPA GALVANIZADA OU EM PVC, INCLUSIVE DESOBSTRUÇÃO</v>
      </c>
      <c r="D337" s="69" t="str">
        <f>SINTÉTICO!F156</f>
        <v>m</v>
      </c>
      <c r="E337" s="95">
        <f>SINTÉTICO!G156</f>
        <v>120</v>
      </c>
      <c r="F337" s="71">
        <f>SINTÉTICO!I156</f>
        <v>0</v>
      </c>
      <c r="G337" s="117" t="e">
        <f t="shared" si="10"/>
        <v>#DIV/0!</v>
      </c>
      <c r="H337" s="117" t="e">
        <f t="shared" si="11"/>
        <v>#DIV/0!</v>
      </c>
      <c r="I337" s="161" t="s">
        <v>1429</v>
      </c>
    </row>
    <row r="338" spans="1:9" ht="36.75" customHeight="1" x14ac:dyDescent="0.25">
      <c r="A338" s="116">
        <v>334</v>
      </c>
      <c r="B338" s="69" t="str">
        <f>SINTÉTICO!B450</f>
        <v xml:space="preserve"> 3.2.28 </v>
      </c>
      <c r="C338" s="70" t="str">
        <f>SINTÉTICO!E450</f>
        <v>REMOÇÃO DE PEÇA SERRADA 7 X 20CM PARA TELHADOS</v>
      </c>
      <c r="D338" s="69" t="str">
        <f>SINTÉTICO!F450</f>
        <v>m</v>
      </c>
      <c r="E338" s="95">
        <f>SINTÉTICO!G450</f>
        <v>20</v>
      </c>
      <c r="F338" s="71">
        <f>SINTÉTICO!I450</f>
        <v>0</v>
      </c>
      <c r="G338" s="117" t="e">
        <f t="shared" si="10"/>
        <v>#DIV/0!</v>
      </c>
      <c r="H338" s="117" t="e">
        <f t="shared" si="11"/>
        <v>#DIV/0!</v>
      </c>
      <c r="I338" s="161" t="s">
        <v>1429</v>
      </c>
    </row>
    <row r="339" spans="1:9" ht="36.75" customHeight="1" x14ac:dyDescent="0.25">
      <c r="A339" s="116">
        <v>335</v>
      </c>
      <c r="B339" s="69" t="str">
        <f>SINTÉTICO!B662</f>
        <v xml:space="preserve"> 3.11.32 </v>
      </c>
      <c r="C339" s="70" t="str">
        <f>SINTÉTICO!E662</f>
        <v>CURVA 90 GRAUS PARA ELETRODUTO, PVC, ROSCÁVEL, DN 32 MM (1"), PARA CIRCUITOS TERMINAIS, INSTALADA EM FORRO - FORNECIMENTO E INSTALAÇÃO. AF_03/2023</v>
      </c>
      <c r="D339" s="69" t="str">
        <f>SINTÉTICO!F662</f>
        <v>UN</v>
      </c>
      <c r="E339" s="95">
        <f>SINTÉTICO!G662</f>
        <v>20</v>
      </c>
      <c r="F339" s="71">
        <f>SINTÉTICO!I662</f>
        <v>0</v>
      </c>
      <c r="G339" s="117" t="e">
        <f t="shared" si="10"/>
        <v>#DIV/0!</v>
      </c>
      <c r="H339" s="117" t="e">
        <f t="shared" si="11"/>
        <v>#DIV/0!</v>
      </c>
      <c r="I339" s="161" t="s">
        <v>1429</v>
      </c>
    </row>
    <row r="340" spans="1:9" ht="36.75" customHeight="1" x14ac:dyDescent="0.25">
      <c r="A340" s="116">
        <v>336</v>
      </c>
      <c r="B340" s="69" t="str">
        <f>SINTÉTICO!B676</f>
        <v xml:space="preserve"> 3.11.46 </v>
      </c>
      <c r="C340" s="70" t="str">
        <f>SINTÉTICO!E676</f>
        <v>FORNECIMENTO E IMPLANTAÇÃO DE RELÉ FOTO-ELÉTRICO EM POSTE</v>
      </c>
      <c r="D340" s="69" t="str">
        <f>SINTÉTICO!F676</f>
        <v>un</v>
      </c>
      <c r="E340" s="95">
        <f>SINTÉTICO!G676</f>
        <v>4</v>
      </c>
      <c r="F340" s="71">
        <f>SINTÉTICO!I676</f>
        <v>0</v>
      </c>
      <c r="G340" s="117" t="e">
        <f t="shared" si="10"/>
        <v>#DIV/0!</v>
      </c>
      <c r="H340" s="117" t="e">
        <f t="shared" si="11"/>
        <v>#DIV/0!</v>
      </c>
      <c r="I340" s="161" t="s">
        <v>1429</v>
      </c>
    </row>
    <row r="341" spans="1:9" ht="36.75" customHeight="1" x14ac:dyDescent="0.25">
      <c r="A341" s="116">
        <v>337</v>
      </c>
      <c r="B341" s="69" t="str">
        <f>SINTÉTICO!B622</f>
        <v xml:space="preserve"> 3.10.15 </v>
      </c>
      <c r="C341" s="70" t="str">
        <f>SINTÉTICO!E622</f>
        <v>TAMPA DE CONCRETO PARA CAIXAS DE PASSAGEM 0,60X0,60MX0,07M</v>
      </c>
      <c r="D341" s="69" t="str">
        <f>SINTÉTICO!F622</f>
        <v>un</v>
      </c>
      <c r="E341" s="95">
        <f>SINTÉTICO!G622</f>
        <v>4</v>
      </c>
      <c r="F341" s="71">
        <f>SINTÉTICO!I622</f>
        <v>0</v>
      </c>
      <c r="G341" s="117" t="e">
        <f t="shared" si="10"/>
        <v>#DIV/0!</v>
      </c>
      <c r="H341" s="117" t="e">
        <f t="shared" si="11"/>
        <v>#DIV/0!</v>
      </c>
      <c r="I341" s="161" t="s">
        <v>1429</v>
      </c>
    </row>
    <row r="342" spans="1:9" ht="36.75" customHeight="1" x14ac:dyDescent="0.25">
      <c r="A342" s="116">
        <v>338</v>
      </c>
      <c r="B342" s="69" t="str">
        <f>SINTÉTICO!B646</f>
        <v xml:space="preserve"> 3.11.16 </v>
      </c>
      <c r="C342" s="70" t="str">
        <f>SINTÉTICO!E646</f>
        <v>DISJUNTOR TRIPOLAR TIPO DIN, CORRENTE NOMINAL DE 16A - FORNECIMENTO E INSTALAÇÃO. AF_07/2025</v>
      </c>
      <c r="D342" s="69" t="str">
        <f>SINTÉTICO!F646</f>
        <v>UN</v>
      </c>
      <c r="E342" s="95">
        <f>SINTÉTICO!G646</f>
        <v>4</v>
      </c>
      <c r="F342" s="71">
        <f>SINTÉTICO!I646</f>
        <v>0</v>
      </c>
      <c r="G342" s="117" t="e">
        <f t="shared" si="10"/>
        <v>#DIV/0!</v>
      </c>
      <c r="H342" s="117" t="e">
        <f t="shared" si="11"/>
        <v>#DIV/0!</v>
      </c>
      <c r="I342" s="161" t="s">
        <v>1429</v>
      </c>
    </row>
    <row r="343" spans="1:9" ht="36.75" customHeight="1" x14ac:dyDescent="0.25">
      <c r="A343" s="116">
        <v>339</v>
      </c>
      <c r="B343" s="69" t="str">
        <f>SINTÉTICO!B587</f>
        <v xml:space="preserve"> 3.9.7 </v>
      </c>
      <c r="C343" s="70" t="str">
        <f>SINTÉTICO!E587</f>
        <v>BOTOEIRA DE DESTRAVE DE FECHADURA ELETROMAGNETICA PARA CONTROLE DE ACESSO</v>
      </c>
      <c r="D343" s="69" t="str">
        <f>SINTÉTICO!F587</f>
        <v>un</v>
      </c>
      <c r="E343" s="95">
        <f>SINTÉTICO!G587</f>
        <v>2</v>
      </c>
      <c r="F343" s="71">
        <f>SINTÉTICO!I587</f>
        <v>0</v>
      </c>
      <c r="G343" s="117" t="e">
        <f t="shared" si="10"/>
        <v>#DIV/0!</v>
      </c>
      <c r="H343" s="117" t="e">
        <f t="shared" si="11"/>
        <v>#DIV/0!</v>
      </c>
      <c r="I343" s="161" t="s">
        <v>1429</v>
      </c>
    </row>
    <row r="344" spans="1:9" ht="36.75" customHeight="1" x14ac:dyDescent="0.25">
      <c r="A344" s="116">
        <v>340</v>
      </c>
      <c r="B344" s="69" t="str">
        <f>SINTÉTICO!B433</f>
        <v xml:space="preserve"> 3.2.11 </v>
      </c>
      <c r="C344" s="70" t="str">
        <f>SINTÉTICO!E433</f>
        <v>LIXAMENTO DE MADEIRA PARA APLICAÇÃO DE FUNDO OU PINTURA. AF_01/2021</v>
      </c>
      <c r="D344" s="69" t="str">
        <f>SINTÉTICO!F433</f>
        <v>m²</v>
      </c>
      <c r="E344" s="95">
        <f>SINTÉTICO!G433</f>
        <v>140</v>
      </c>
      <c r="F344" s="71">
        <f>SINTÉTICO!I433</f>
        <v>0</v>
      </c>
      <c r="G344" s="117" t="e">
        <f t="shared" si="10"/>
        <v>#DIV/0!</v>
      </c>
      <c r="H344" s="117" t="e">
        <f t="shared" si="11"/>
        <v>#DIV/0!</v>
      </c>
      <c r="I344" s="161" t="s">
        <v>1429</v>
      </c>
    </row>
    <row r="345" spans="1:9" ht="36.75" customHeight="1" x14ac:dyDescent="0.25">
      <c r="A345" s="116">
        <v>341</v>
      </c>
      <c r="B345" s="69" t="str">
        <f>SINTÉTICO!B335</f>
        <v xml:space="preserve"> 2.13.1.4.1.1 </v>
      </c>
      <c r="C345" s="70" t="str">
        <f>SINTÉTICO!E335</f>
        <v>CORDÃO DE VEDAÇÃO EM SILICONE - REV 01_05/2022</v>
      </c>
      <c r="D345" s="69" t="str">
        <f>SINTÉTICO!F335</f>
        <v>m</v>
      </c>
      <c r="E345" s="95">
        <f>SINTÉTICO!G335</f>
        <v>136.16</v>
      </c>
      <c r="F345" s="71">
        <f>SINTÉTICO!I335</f>
        <v>0</v>
      </c>
      <c r="G345" s="117" t="e">
        <f t="shared" si="10"/>
        <v>#DIV/0!</v>
      </c>
      <c r="H345" s="117" t="e">
        <f t="shared" si="11"/>
        <v>#DIV/0!</v>
      </c>
      <c r="I345" s="161" t="s">
        <v>1429</v>
      </c>
    </row>
    <row r="346" spans="1:9" ht="36.75" customHeight="1" x14ac:dyDescent="0.25">
      <c r="A346" s="116">
        <v>342</v>
      </c>
      <c r="B346" s="69" t="str">
        <f>SINTÉTICO!B383</f>
        <v xml:space="preserve"> 2.15.1.4.1.1 </v>
      </c>
      <c r="C346" s="70" t="str">
        <f>SINTÉTICO!E383</f>
        <v>CORDÃO DE VEDAÇÃO EM SILICONE - REV 01_05/2022</v>
      </c>
      <c r="D346" s="69" t="str">
        <f>SINTÉTICO!F383</f>
        <v>m</v>
      </c>
      <c r="E346" s="95">
        <f>SINTÉTICO!G383</f>
        <v>135.92000000000002</v>
      </c>
      <c r="F346" s="71">
        <f>SINTÉTICO!I383</f>
        <v>0</v>
      </c>
      <c r="G346" s="117" t="e">
        <f t="shared" si="10"/>
        <v>#DIV/0!</v>
      </c>
      <c r="H346" s="117" t="e">
        <f t="shared" si="11"/>
        <v>#DIV/0!</v>
      </c>
      <c r="I346" s="161" t="s">
        <v>1429</v>
      </c>
    </row>
    <row r="347" spans="1:9" ht="36.75" customHeight="1" x14ac:dyDescent="0.25">
      <c r="A347" s="116">
        <v>343</v>
      </c>
      <c r="B347" s="69" t="str">
        <f>SINTÉTICO!B615</f>
        <v xml:space="preserve"> 3.10.8 </v>
      </c>
      <c r="C347" s="70" t="str">
        <f>SINTÉTICO!E615</f>
        <v>SIFÃO DO TIPO FLEXÍVEL EM PVC 1 X 1.1/2 - FORNECIMENTO E INSTALAÇÃO. AF_01/2020</v>
      </c>
      <c r="D347" s="69" t="str">
        <f>SINTÉTICO!F615</f>
        <v>UN</v>
      </c>
      <c r="E347" s="95">
        <f>SINTÉTICO!G615</f>
        <v>20</v>
      </c>
      <c r="F347" s="71">
        <f>SINTÉTICO!I615</f>
        <v>0</v>
      </c>
      <c r="G347" s="117" t="e">
        <f t="shared" si="10"/>
        <v>#DIV/0!</v>
      </c>
      <c r="H347" s="117" t="e">
        <f t="shared" si="11"/>
        <v>#DIV/0!</v>
      </c>
      <c r="I347" s="161" t="s">
        <v>1429</v>
      </c>
    </row>
    <row r="348" spans="1:9" ht="36.75" customHeight="1" x14ac:dyDescent="0.25">
      <c r="A348" s="116">
        <v>344</v>
      </c>
      <c r="B348" s="69" t="str">
        <f>SINTÉTICO!B469</f>
        <v xml:space="preserve"> 3.2.47 </v>
      </c>
      <c r="C348" s="70" t="str">
        <f>SINTÉTICO!E469</f>
        <v>REMOÇÃO DE ÁRVORE, PORTE MÉDIO, COM UTILIZAÇÃO DE RETRO-ESCAVADEIRA</v>
      </c>
      <c r="D348" s="69" t="str">
        <f>SINTÉTICO!F469</f>
        <v>un</v>
      </c>
      <c r="E348" s="95">
        <f>SINTÉTICO!G469</f>
        <v>2</v>
      </c>
      <c r="F348" s="71">
        <f>SINTÉTICO!I469</f>
        <v>0</v>
      </c>
      <c r="G348" s="117" t="e">
        <f t="shared" si="10"/>
        <v>#DIV/0!</v>
      </c>
      <c r="H348" s="117" t="e">
        <f t="shared" si="11"/>
        <v>#DIV/0!</v>
      </c>
      <c r="I348" s="161" t="s">
        <v>1429</v>
      </c>
    </row>
    <row r="349" spans="1:9" ht="36.75" customHeight="1" x14ac:dyDescent="0.25">
      <c r="A349" s="116">
        <v>345</v>
      </c>
      <c r="B349" s="69" t="str">
        <f>SINTÉTICO!B47</f>
        <v xml:space="preserve"> 2.1.1.4.1.1 </v>
      </c>
      <c r="C349" s="70" t="str">
        <f>SINTÉTICO!E47</f>
        <v>CORDÃO DE VEDAÇÃO EM SILICONE - REV 01_05/2022</v>
      </c>
      <c r="D349" s="69" t="str">
        <f>SINTÉTICO!F47</f>
        <v>m</v>
      </c>
      <c r="E349" s="95">
        <f>SINTÉTICO!G47</f>
        <v>125.56</v>
      </c>
      <c r="F349" s="71">
        <f>SINTÉTICO!I47</f>
        <v>0</v>
      </c>
      <c r="G349" s="117" t="e">
        <f t="shared" si="10"/>
        <v>#DIV/0!</v>
      </c>
      <c r="H349" s="117" t="e">
        <f t="shared" si="11"/>
        <v>#DIV/0!</v>
      </c>
      <c r="I349" s="161" t="s">
        <v>1429</v>
      </c>
    </row>
    <row r="350" spans="1:9" ht="36.75" customHeight="1" x14ac:dyDescent="0.25">
      <c r="A350" s="116">
        <v>346</v>
      </c>
      <c r="B350" s="69" t="str">
        <f>SINTÉTICO!B673</f>
        <v xml:space="preserve"> 3.11.43 </v>
      </c>
      <c r="C350" s="70" t="str">
        <f>SINTÉTICO!E673</f>
        <v>CAIXA RETANGULAR 4" X 4" BAIXA (0,30 M DO PISO), PVC, INSTALADA EM PAREDE - FORNECIMENTO E INSTALAÇÃO. AF_03/2023</v>
      </c>
      <c r="D350" s="69" t="str">
        <f>SINTÉTICO!F673</f>
        <v>UN</v>
      </c>
      <c r="E350" s="95">
        <f>SINTÉTICO!G673</f>
        <v>20</v>
      </c>
      <c r="F350" s="71">
        <f>SINTÉTICO!I673</f>
        <v>0</v>
      </c>
      <c r="G350" s="117" t="e">
        <f t="shared" si="10"/>
        <v>#DIV/0!</v>
      </c>
      <c r="H350" s="117" t="e">
        <f t="shared" si="11"/>
        <v>#DIV/0!</v>
      </c>
      <c r="I350" s="161" t="s">
        <v>1429</v>
      </c>
    </row>
    <row r="351" spans="1:9" ht="36.75" customHeight="1" x14ac:dyDescent="0.25">
      <c r="A351" s="116">
        <v>347</v>
      </c>
      <c r="B351" s="69" t="str">
        <f>SINTÉTICO!B311</f>
        <v xml:space="preserve"> 2.12.1.4.1.1 </v>
      </c>
      <c r="C351" s="70" t="str">
        <f>SINTÉTICO!E311</f>
        <v>CORDÃO DE VEDAÇÃO EM SILICONE - REV 01_05/2022</v>
      </c>
      <c r="D351" s="69" t="str">
        <f>SINTÉTICO!F311</f>
        <v>m</v>
      </c>
      <c r="E351" s="95">
        <f>SINTÉTICO!G311</f>
        <v>123.75999999999999</v>
      </c>
      <c r="F351" s="71">
        <f>SINTÉTICO!I311</f>
        <v>0</v>
      </c>
      <c r="G351" s="117" t="e">
        <f t="shared" si="10"/>
        <v>#DIV/0!</v>
      </c>
      <c r="H351" s="117" t="e">
        <f t="shared" si="11"/>
        <v>#DIV/0!</v>
      </c>
      <c r="I351" s="161" t="s">
        <v>1429</v>
      </c>
    </row>
    <row r="352" spans="1:9" ht="36.75" customHeight="1" x14ac:dyDescent="0.25">
      <c r="A352" s="116">
        <v>348</v>
      </c>
      <c r="B352" s="69" t="str">
        <f>SINTÉTICO!B90</f>
        <v xml:space="preserve"> 2.3.1.3.1.1 </v>
      </c>
      <c r="C352" s="70" t="str">
        <f>SINTÉTICO!E90</f>
        <v>INSPEÇÃO NO SISTEMA DE IMPERMEABILIZAÇÃO</v>
      </c>
      <c r="D352" s="69" t="str">
        <f>SINTÉTICO!F90</f>
        <v>UN</v>
      </c>
      <c r="E352" s="95">
        <f>SINTÉTICO!G90</f>
        <v>3</v>
      </c>
      <c r="F352" s="71">
        <f>SINTÉTICO!I90</f>
        <v>0</v>
      </c>
      <c r="G352" s="117" t="e">
        <f t="shared" si="10"/>
        <v>#DIV/0!</v>
      </c>
      <c r="H352" s="117" t="e">
        <f t="shared" si="11"/>
        <v>#DIV/0!</v>
      </c>
      <c r="I352" s="161" t="s">
        <v>1429</v>
      </c>
    </row>
    <row r="353" spans="1:9" ht="36.75" customHeight="1" x14ac:dyDescent="0.25">
      <c r="A353" s="116">
        <v>349</v>
      </c>
      <c r="B353" s="69" t="str">
        <f>SINTÉTICO!B116</f>
        <v xml:space="preserve"> 2.4.1.3.1.1 </v>
      </c>
      <c r="C353" s="70" t="str">
        <f>SINTÉTICO!E116</f>
        <v>INSPEÇÃO NO SISTEMA DE IMPERMEABILIZAÇÃO</v>
      </c>
      <c r="D353" s="69" t="str">
        <f>SINTÉTICO!F116</f>
        <v>UN</v>
      </c>
      <c r="E353" s="95">
        <f>SINTÉTICO!G116</f>
        <v>3</v>
      </c>
      <c r="F353" s="71">
        <f>SINTÉTICO!I116</f>
        <v>0</v>
      </c>
      <c r="G353" s="117" t="e">
        <f t="shared" si="10"/>
        <v>#DIV/0!</v>
      </c>
      <c r="H353" s="117" t="e">
        <f t="shared" si="11"/>
        <v>#DIV/0!</v>
      </c>
      <c r="I353" s="161" t="s">
        <v>1429</v>
      </c>
    </row>
    <row r="354" spans="1:9" ht="36.75" customHeight="1" x14ac:dyDescent="0.25">
      <c r="A354" s="116">
        <v>350</v>
      </c>
      <c r="B354" s="69" t="str">
        <f>SINTÉTICO!B164</f>
        <v xml:space="preserve"> 2.6.1.3.1.1 </v>
      </c>
      <c r="C354" s="70" t="str">
        <f>SINTÉTICO!E164</f>
        <v>INSPEÇÃO NO SISTEMA DE IMPERMEABILIZAÇÃO</v>
      </c>
      <c r="D354" s="69" t="str">
        <f>SINTÉTICO!F164</f>
        <v>UN</v>
      </c>
      <c r="E354" s="95">
        <f>SINTÉTICO!G164</f>
        <v>3</v>
      </c>
      <c r="F354" s="71">
        <f>SINTÉTICO!I164</f>
        <v>0</v>
      </c>
      <c r="G354" s="117" t="e">
        <f t="shared" si="10"/>
        <v>#DIV/0!</v>
      </c>
      <c r="H354" s="117" t="e">
        <f t="shared" si="11"/>
        <v>#DIV/0!</v>
      </c>
      <c r="I354" s="161" t="s">
        <v>1429</v>
      </c>
    </row>
    <row r="355" spans="1:9" ht="36.75" customHeight="1" x14ac:dyDescent="0.25">
      <c r="A355" s="116">
        <v>351</v>
      </c>
      <c r="B355" s="69" t="str">
        <f>SINTÉTICO!B186</f>
        <v xml:space="preserve"> 2.7.1.3.1.1 </v>
      </c>
      <c r="C355" s="70" t="str">
        <f>SINTÉTICO!E186</f>
        <v>INSPEÇÃO NO SISTEMA DE IMPERMEABILIZAÇÃO</v>
      </c>
      <c r="D355" s="69" t="str">
        <f>SINTÉTICO!F186</f>
        <v>UN</v>
      </c>
      <c r="E355" s="95">
        <f>SINTÉTICO!G186</f>
        <v>3</v>
      </c>
      <c r="F355" s="71">
        <f>SINTÉTICO!I186</f>
        <v>0</v>
      </c>
      <c r="G355" s="117" t="e">
        <f t="shared" si="10"/>
        <v>#DIV/0!</v>
      </c>
      <c r="H355" s="117" t="e">
        <f t="shared" si="11"/>
        <v>#DIV/0!</v>
      </c>
      <c r="I355" s="161" t="s">
        <v>1429</v>
      </c>
    </row>
    <row r="356" spans="1:9" ht="36.75" customHeight="1" x14ac:dyDescent="0.25">
      <c r="A356" s="116">
        <v>352</v>
      </c>
      <c r="B356" s="69" t="str">
        <f>SINTÉTICO!B258</f>
        <v xml:space="preserve"> 2.10.1.3.1.1 </v>
      </c>
      <c r="C356" s="70" t="str">
        <f>SINTÉTICO!E258</f>
        <v>INSPEÇÃO NO SISTEMA DE IMPERMEABILIZAÇÃO</v>
      </c>
      <c r="D356" s="69" t="str">
        <f>SINTÉTICO!F258</f>
        <v>UN</v>
      </c>
      <c r="E356" s="95">
        <f>SINTÉTICO!G258</f>
        <v>3</v>
      </c>
      <c r="F356" s="71">
        <f>SINTÉTICO!I258</f>
        <v>0</v>
      </c>
      <c r="G356" s="117" t="e">
        <f t="shared" si="10"/>
        <v>#DIV/0!</v>
      </c>
      <c r="H356" s="117" t="e">
        <f t="shared" si="11"/>
        <v>#DIV/0!</v>
      </c>
      <c r="I356" s="161" t="s">
        <v>1429</v>
      </c>
    </row>
    <row r="357" spans="1:9" ht="36.75" customHeight="1" x14ac:dyDescent="0.25">
      <c r="A357" s="116">
        <v>353</v>
      </c>
      <c r="B357" s="69" t="str">
        <f>SINTÉTICO!B354</f>
        <v xml:space="preserve"> 2.14.1.3.1.1 </v>
      </c>
      <c r="C357" s="70" t="str">
        <f>SINTÉTICO!E354</f>
        <v>INSPEÇÃO NO SISTEMA DE IMPERMEABILIZAÇÃO</v>
      </c>
      <c r="D357" s="69" t="str">
        <f>SINTÉTICO!F354</f>
        <v>UN</v>
      </c>
      <c r="E357" s="95">
        <f>SINTÉTICO!G354</f>
        <v>3</v>
      </c>
      <c r="F357" s="71">
        <f>SINTÉTICO!I354</f>
        <v>0</v>
      </c>
      <c r="G357" s="117" t="e">
        <f t="shared" si="10"/>
        <v>#DIV/0!</v>
      </c>
      <c r="H357" s="117" t="e">
        <f t="shared" si="11"/>
        <v>#DIV/0!</v>
      </c>
      <c r="I357" s="161" t="s">
        <v>1429</v>
      </c>
    </row>
    <row r="358" spans="1:9" ht="36.75" customHeight="1" x14ac:dyDescent="0.25">
      <c r="A358" s="116">
        <v>354</v>
      </c>
      <c r="B358" s="69" t="str">
        <f>SINTÉTICO!B145</f>
        <v xml:space="preserve"> 2.5.1.4.1.1 </v>
      </c>
      <c r="C358" s="70" t="str">
        <f>SINTÉTICO!E145</f>
        <v>CORDÃO DE VEDAÇÃO EM SILICONE - REV 01_05/2022</v>
      </c>
      <c r="D358" s="69" t="str">
        <f>SINTÉTICO!F145</f>
        <v>m</v>
      </c>
      <c r="E358" s="95">
        <f>SINTÉTICO!G145</f>
        <v>122</v>
      </c>
      <c r="F358" s="71">
        <f>SINTÉTICO!I145</f>
        <v>0</v>
      </c>
      <c r="G358" s="117" t="e">
        <f t="shared" si="10"/>
        <v>#DIV/0!</v>
      </c>
      <c r="H358" s="117" t="e">
        <f t="shared" si="11"/>
        <v>#DIV/0!</v>
      </c>
      <c r="I358" s="161" t="s">
        <v>1429</v>
      </c>
    </row>
    <row r="359" spans="1:9" ht="36.75" customHeight="1" x14ac:dyDescent="0.25">
      <c r="A359" s="116">
        <v>355</v>
      </c>
      <c r="B359" s="69" t="str">
        <f>SINTÉTICO!B239</f>
        <v xml:space="preserve"> 2.9.1.4.1.1 </v>
      </c>
      <c r="C359" s="70" t="str">
        <f>SINTÉTICO!E239</f>
        <v>CORDÃO DE VEDAÇÃO EM SILICONE - REV 01_05/2022</v>
      </c>
      <c r="D359" s="69" t="str">
        <f>SINTÉTICO!F239</f>
        <v>m</v>
      </c>
      <c r="E359" s="95">
        <f>SINTÉTICO!G239</f>
        <v>121.96800000000002</v>
      </c>
      <c r="F359" s="71">
        <f>SINTÉTICO!I239</f>
        <v>0</v>
      </c>
      <c r="G359" s="117" t="e">
        <f t="shared" si="10"/>
        <v>#DIV/0!</v>
      </c>
      <c r="H359" s="117" t="e">
        <f t="shared" si="11"/>
        <v>#DIV/0!</v>
      </c>
      <c r="I359" s="161" t="s">
        <v>1429</v>
      </c>
    </row>
    <row r="360" spans="1:9" ht="36.75" customHeight="1" x14ac:dyDescent="0.25">
      <c r="A360" s="116">
        <v>356</v>
      </c>
      <c r="B360" s="69" t="str">
        <f>SINTÉTICO!B471</f>
        <v xml:space="preserve"> 3.2.49 </v>
      </c>
      <c r="C360" s="70" t="str">
        <f>SINTÉTICO!E471</f>
        <v>DEMOLIÇÃO DE MEIO-FIO GRANÍTICO OU PRE-MOLDADO</v>
      </c>
      <c r="D360" s="69" t="str">
        <f>SINTÉTICO!F471</f>
        <v>m</v>
      </c>
      <c r="E360" s="95">
        <f>SINTÉTICO!G471</f>
        <v>20</v>
      </c>
      <c r="F360" s="71">
        <f>SINTÉTICO!I471</f>
        <v>0</v>
      </c>
      <c r="G360" s="117" t="e">
        <f t="shared" si="10"/>
        <v>#DIV/0!</v>
      </c>
      <c r="H360" s="117" t="e">
        <f t="shared" si="11"/>
        <v>#DIV/0!</v>
      </c>
      <c r="I360" s="161" t="s">
        <v>1429</v>
      </c>
    </row>
    <row r="361" spans="1:9" ht="36.75" customHeight="1" x14ac:dyDescent="0.25">
      <c r="A361" s="116">
        <v>357</v>
      </c>
      <c r="B361" s="69" t="str">
        <f>SINTÉTICO!B430</f>
        <v xml:space="preserve"> 3.2.8 </v>
      </c>
      <c r="C361" s="70" t="str">
        <f>SINTÉTICO!E430</f>
        <v>RETIRADA DE GRADE DE FERRO</v>
      </c>
      <c r="D361" s="69" t="str">
        <f>SINTÉTICO!F430</f>
        <v>m²</v>
      </c>
      <c r="E361" s="95">
        <f>SINTÉTICO!G430</f>
        <v>24</v>
      </c>
      <c r="F361" s="71">
        <f>SINTÉTICO!I430</f>
        <v>0</v>
      </c>
      <c r="G361" s="117" t="e">
        <f t="shared" si="10"/>
        <v>#DIV/0!</v>
      </c>
      <c r="H361" s="117" t="e">
        <f t="shared" si="11"/>
        <v>#DIV/0!</v>
      </c>
      <c r="I361" s="161" t="s">
        <v>1429</v>
      </c>
    </row>
    <row r="362" spans="1:9" ht="36.75" customHeight="1" x14ac:dyDescent="0.25">
      <c r="A362" s="116">
        <v>358</v>
      </c>
      <c r="B362" s="69" t="str">
        <f>SINTÉTICO!B51</f>
        <v xml:space="preserve"> 2.1.1.4.3.1 </v>
      </c>
      <c r="C362" s="70" t="str">
        <f>SINTÉTICO!E51</f>
        <v>LIMPEZA DE CAIXA DE PASSAGEM OU DE GORDURA COM REASSENTAMENTO DA TAMPA</v>
      </c>
      <c r="D362" s="69" t="str">
        <f>SINTÉTICO!F51</f>
        <v>un</v>
      </c>
      <c r="E362" s="95">
        <f>SINTÉTICO!G51</f>
        <v>8</v>
      </c>
      <c r="F362" s="71">
        <f>SINTÉTICO!I51</f>
        <v>0</v>
      </c>
      <c r="G362" s="117" t="e">
        <f t="shared" si="10"/>
        <v>#DIV/0!</v>
      </c>
      <c r="H362" s="117" t="e">
        <f t="shared" si="11"/>
        <v>#DIV/0!</v>
      </c>
      <c r="I362" s="161" t="s">
        <v>1429</v>
      </c>
    </row>
    <row r="363" spans="1:9" ht="36.75" customHeight="1" x14ac:dyDescent="0.25">
      <c r="A363" s="116">
        <v>359</v>
      </c>
      <c r="B363" s="69" t="str">
        <f>SINTÉTICO!B125</f>
        <v xml:space="preserve"> 2.4.1.4.3.1 </v>
      </c>
      <c r="C363" s="70" t="str">
        <f>SINTÉTICO!E125</f>
        <v>LIMPEZA DE CAIXA DE PASSAGEM OU DE GORDURA COM REASSENTAMENTO DA TAMPA</v>
      </c>
      <c r="D363" s="69" t="str">
        <f>SINTÉTICO!F125</f>
        <v>un</v>
      </c>
      <c r="E363" s="95">
        <f>SINTÉTICO!G125</f>
        <v>8</v>
      </c>
      <c r="F363" s="71">
        <f>SINTÉTICO!I125</f>
        <v>0</v>
      </c>
      <c r="G363" s="117" t="e">
        <f t="shared" si="10"/>
        <v>#DIV/0!</v>
      </c>
      <c r="H363" s="117" t="e">
        <f t="shared" si="11"/>
        <v>#DIV/0!</v>
      </c>
      <c r="I363" s="161" t="s">
        <v>1429</v>
      </c>
    </row>
    <row r="364" spans="1:9" ht="36.75" customHeight="1" x14ac:dyDescent="0.25">
      <c r="A364" s="116">
        <v>360</v>
      </c>
      <c r="B364" s="69" t="str">
        <f>SINTÉTICO!B149</f>
        <v xml:space="preserve"> 2.5.1.4.3.1 </v>
      </c>
      <c r="C364" s="70" t="str">
        <f>SINTÉTICO!E149</f>
        <v>LIMPEZA DE CAIXA DE PASSAGEM OU DE GORDURA COM REASSENTAMENTO DA TAMPA</v>
      </c>
      <c r="D364" s="69" t="str">
        <f>SINTÉTICO!F149</f>
        <v>un</v>
      </c>
      <c r="E364" s="95">
        <f>SINTÉTICO!G149</f>
        <v>8</v>
      </c>
      <c r="F364" s="71">
        <f>SINTÉTICO!I149</f>
        <v>0</v>
      </c>
      <c r="G364" s="117" t="e">
        <f t="shared" si="10"/>
        <v>#DIV/0!</v>
      </c>
      <c r="H364" s="117" t="e">
        <f t="shared" si="11"/>
        <v>#DIV/0!</v>
      </c>
      <c r="I364" s="161" t="s">
        <v>1429</v>
      </c>
    </row>
    <row r="365" spans="1:9" ht="36.75" customHeight="1" x14ac:dyDescent="0.25">
      <c r="A365" s="116">
        <v>361</v>
      </c>
      <c r="B365" s="69" t="str">
        <f>SINTÉTICO!B219</f>
        <v xml:space="preserve"> 2.8.1.4.3.1 </v>
      </c>
      <c r="C365" s="70" t="str">
        <f>SINTÉTICO!E219</f>
        <v>LIMPEZA DE CAIXA DE PASSAGEM OU DE GORDURA COM REASSENTAMENTO DA TAMPA</v>
      </c>
      <c r="D365" s="69" t="str">
        <f>SINTÉTICO!F219</f>
        <v>un</v>
      </c>
      <c r="E365" s="95">
        <f>SINTÉTICO!G219</f>
        <v>8</v>
      </c>
      <c r="F365" s="71">
        <f>SINTÉTICO!I219</f>
        <v>0</v>
      </c>
      <c r="G365" s="117" t="e">
        <f t="shared" si="10"/>
        <v>#DIV/0!</v>
      </c>
      <c r="H365" s="117" t="e">
        <f t="shared" si="11"/>
        <v>#DIV/0!</v>
      </c>
      <c r="I365" s="161" t="s">
        <v>1429</v>
      </c>
    </row>
    <row r="366" spans="1:9" ht="36.75" customHeight="1" x14ac:dyDescent="0.25">
      <c r="A366" s="116">
        <v>362</v>
      </c>
      <c r="B366" s="69" t="str">
        <f>SINTÉTICO!B243</f>
        <v xml:space="preserve"> 2.9.1.4.3.1 </v>
      </c>
      <c r="C366" s="70" t="str">
        <f>SINTÉTICO!E243</f>
        <v>LIMPEZA DE CAIXA DE PASSAGEM OU DE GORDURA COM REASSENTAMENTO DA TAMPA</v>
      </c>
      <c r="D366" s="69" t="str">
        <f>SINTÉTICO!F243</f>
        <v>un</v>
      </c>
      <c r="E366" s="95">
        <f>SINTÉTICO!G243</f>
        <v>8</v>
      </c>
      <c r="F366" s="71">
        <f>SINTÉTICO!I243</f>
        <v>0</v>
      </c>
      <c r="G366" s="117" t="e">
        <f t="shared" si="10"/>
        <v>#DIV/0!</v>
      </c>
      <c r="H366" s="117" t="e">
        <f t="shared" si="11"/>
        <v>#DIV/0!</v>
      </c>
      <c r="I366" s="161" t="s">
        <v>1429</v>
      </c>
    </row>
    <row r="367" spans="1:9" ht="25.5" x14ac:dyDescent="0.25">
      <c r="A367" s="116">
        <v>363</v>
      </c>
      <c r="B367" s="69" t="str">
        <f>SINTÉTICO!B267</f>
        <v xml:space="preserve"> 2.10.1.4.3.1 </v>
      </c>
      <c r="C367" s="70" t="str">
        <f>SINTÉTICO!E267</f>
        <v>LIMPEZA DE CAIXA DE PASSAGEM OU DE GORDURA COM REASSENTAMENTO DA TAMPA</v>
      </c>
      <c r="D367" s="69" t="str">
        <f>SINTÉTICO!F267</f>
        <v>un</v>
      </c>
      <c r="E367" s="95">
        <f>SINTÉTICO!G267</f>
        <v>8</v>
      </c>
      <c r="F367" s="71">
        <f>SINTÉTICO!I267</f>
        <v>0</v>
      </c>
      <c r="G367" s="117" t="e">
        <f t="shared" si="10"/>
        <v>#DIV/0!</v>
      </c>
      <c r="H367" s="117" t="e">
        <f t="shared" si="11"/>
        <v>#DIV/0!</v>
      </c>
      <c r="I367" s="161" t="s">
        <v>1429</v>
      </c>
    </row>
    <row r="368" spans="1:9" ht="25.5" x14ac:dyDescent="0.25">
      <c r="A368" s="116">
        <v>364</v>
      </c>
      <c r="B368" s="69" t="str">
        <f>SINTÉTICO!B291</f>
        <v xml:space="preserve"> 2.11.1.4.3.1 </v>
      </c>
      <c r="C368" s="70" t="str">
        <f>SINTÉTICO!E291</f>
        <v>LIMPEZA DE CAIXA DE PASSAGEM OU DE GORDURA COM REASSENTAMENTO DA TAMPA</v>
      </c>
      <c r="D368" s="69" t="str">
        <f>SINTÉTICO!F291</f>
        <v>un</v>
      </c>
      <c r="E368" s="95">
        <f>SINTÉTICO!G291</f>
        <v>8</v>
      </c>
      <c r="F368" s="71">
        <f>SINTÉTICO!I291</f>
        <v>0</v>
      </c>
      <c r="G368" s="117" t="e">
        <f t="shared" si="10"/>
        <v>#DIV/0!</v>
      </c>
      <c r="H368" s="117" t="e">
        <f t="shared" si="11"/>
        <v>#DIV/0!</v>
      </c>
      <c r="I368" s="161" t="s">
        <v>1429</v>
      </c>
    </row>
    <row r="369" spans="1:9" ht="25.5" x14ac:dyDescent="0.25">
      <c r="A369" s="116">
        <v>365</v>
      </c>
      <c r="B369" s="69" t="str">
        <f>SINTÉTICO!B315</f>
        <v xml:space="preserve"> 2.12.1.4.3.1 </v>
      </c>
      <c r="C369" s="70" t="str">
        <f>SINTÉTICO!E315</f>
        <v>LIMPEZA DE CAIXA DE PASSAGEM OU DE GORDURA COM REASSENTAMENTO DA TAMPA</v>
      </c>
      <c r="D369" s="69" t="str">
        <f>SINTÉTICO!F315</f>
        <v>un</v>
      </c>
      <c r="E369" s="95">
        <f>SINTÉTICO!G315</f>
        <v>8</v>
      </c>
      <c r="F369" s="71">
        <f>SINTÉTICO!I315</f>
        <v>0</v>
      </c>
      <c r="G369" s="117" t="e">
        <f t="shared" si="10"/>
        <v>#DIV/0!</v>
      </c>
      <c r="H369" s="117" t="e">
        <f t="shared" si="11"/>
        <v>#DIV/0!</v>
      </c>
      <c r="I369" s="161" t="s">
        <v>1429</v>
      </c>
    </row>
    <row r="370" spans="1:9" ht="25.5" x14ac:dyDescent="0.25">
      <c r="A370" s="116">
        <v>366</v>
      </c>
      <c r="B370" s="69" t="str">
        <f>SINTÉTICO!B339</f>
        <v xml:space="preserve"> 2.13.1.4.3.1 </v>
      </c>
      <c r="C370" s="70" t="str">
        <f>SINTÉTICO!E339</f>
        <v>LIMPEZA DE CAIXA DE PASSAGEM OU DE GORDURA COM REASSENTAMENTO DA TAMPA</v>
      </c>
      <c r="D370" s="69" t="str">
        <f>SINTÉTICO!F339</f>
        <v>un</v>
      </c>
      <c r="E370" s="95">
        <f>SINTÉTICO!G339</f>
        <v>8</v>
      </c>
      <c r="F370" s="71">
        <f>SINTÉTICO!I339</f>
        <v>0</v>
      </c>
      <c r="G370" s="117" t="e">
        <f t="shared" si="10"/>
        <v>#DIV/0!</v>
      </c>
      <c r="H370" s="117" t="e">
        <f t="shared" si="11"/>
        <v>#DIV/0!</v>
      </c>
      <c r="I370" s="161" t="s">
        <v>1429</v>
      </c>
    </row>
    <row r="371" spans="1:9" ht="25.5" x14ac:dyDescent="0.25">
      <c r="A371" s="116">
        <v>367</v>
      </c>
      <c r="B371" s="69" t="str">
        <f>SINTÉTICO!B363</f>
        <v xml:space="preserve"> 2.14.1.4.3.1 </v>
      </c>
      <c r="C371" s="70" t="str">
        <f>SINTÉTICO!E363</f>
        <v>LIMPEZA DE CAIXA DE PASSAGEM OU DE GORDURA COM REASSENTAMENTO DA TAMPA</v>
      </c>
      <c r="D371" s="69" t="str">
        <f>SINTÉTICO!F363</f>
        <v>un</v>
      </c>
      <c r="E371" s="95">
        <f>SINTÉTICO!G363</f>
        <v>8</v>
      </c>
      <c r="F371" s="71">
        <f>SINTÉTICO!I363</f>
        <v>0</v>
      </c>
      <c r="G371" s="117" t="e">
        <f t="shared" si="10"/>
        <v>#DIV/0!</v>
      </c>
      <c r="H371" s="117" t="e">
        <f t="shared" si="11"/>
        <v>#DIV/0!</v>
      </c>
      <c r="I371" s="161" t="s">
        <v>1429</v>
      </c>
    </row>
    <row r="372" spans="1:9" ht="25.5" x14ac:dyDescent="0.25">
      <c r="A372" s="116">
        <v>368</v>
      </c>
      <c r="B372" s="69" t="str">
        <f>SINTÉTICO!B387</f>
        <v xml:space="preserve"> 2.15.1.4.3.1 </v>
      </c>
      <c r="C372" s="70" t="str">
        <f>SINTÉTICO!E387</f>
        <v>LIMPEZA DE CAIXA DE PASSAGEM OU DE GORDURA COM REASSENTAMENTO DA TAMPA</v>
      </c>
      <c r="D372" s="69" t="str">
        <f>SINTÉTICO!F387</f>
        <v>un</v>
      </c>
      <c r="E372" s="95">
        <f>SINTÉTICO!G387</f>
        <v>8</v>
      </c>
      <c r="F372" s="71">
        <f>SINTÉTICO!I387</f>
        <v>0</v>
      </c>
      <c r="G372" s="117" t="e">
        <f t="shared" si="10"/>
        <v>#DIV/0!</v>
      </c>
      <c r="H372" s="117" t="e">
        <f t="shared" si="11"/>
        <v>#DIV/0!</v>
      </c>
      <c r="I372" s="161" t="s">
        <v>1429</v>
      </c>
    </row>
    <row r="373" spans="1:9" ht="25.5" x14ac:dyDescent="0.25">
      <c r="A373" s="116">
        <v>369</v>
      </c>
      <c r="B373" s="69" t="str">
        <f>SINTÉTICO!B634</f>
        <v xml:space="preserve"> 3.11.4 </v>
      </c>
      <c r="C373" s="70" t="str">
        <f>SINTÉTICO!E634</f>
        <v>LUMINÁRIA DE EMERGÊNCIA, COM 30 LÂMPADAS LED DE 2 W, SEM REATOR - FORNECIMENTO E INSTALAÇÃO. AF_09/2024</v>
      </c>
      <c r="D373" s="69" t="str">
        <f>SINTÉTICO!F634</f>
        <v>UN</v>
      </c>
      <c r="E373" s="95">
        <f>SINTÉTICO!G634</f>
        <v>12</v>
      </c>
      <c r="F373" s="71">
        <f>SINTÉTICO!I634</f>
        <v>0</v>
      </c>
      <c r="G373" s="117" t="e">
        <f t="shared" si="10"/>
        <v>#DIV/0!</v>
      </c>
      <c r="H373" s="117" t="e">
        <f t="shared" si="11"/>
        <v>#DIV/0!</v>
      </c>
      <c r="I373" s="161" t="s">
        <v>1429</v>
      </c>
    </row>
    <row r="374" spans="1:9" ht="25.5" x14ac:dyDescent="0.25">
      <c r="A374" s="116">
        <v>370</v>
      </c>
      <c r="B374" s="69" t="str">
        <f>SINTÉTICO!B39</f>
        <v xml:space="preserve"> 2.1.1.2.3.1 </v>
      </c>
      <c r="C374" s="70" t="str">
        <f>SINTÉTICO!E39</f>
        <v>VERIFICAÇÃO DE VAZAMENTO DA CHAVE BOIA DO RESERVATÓRIO DE ÁGUA, DE REDES ENTERRADAS E DE PONTOS DE CONSUMO</v>
      </c>
      <c r="D374" s="69" t="str">
        <f>SINTÉTICO!F39</f>
        <v>UN</v>
      </c>
      <c r="E374" s="95">
        <f>SINTÉTICO!G39</f>
        <v>3</v>
      </c>
      <c r="F374" s="71">
        <f>SINTÉTICO!I39</f>
        <v>0</v>
      </c>
      <c r="G374" s="117" t="e">
        <f t="shared" si="10"/>
        <v>#DIV/0!</v>
      </c>
      <c r="H374" s="117" t="e">
        <f t="shared" si="11"/>
        <v>#DIV/0!</v>
      </c>
      <c r="I374" s="161" t="s">
        <v>1429</v>
      </c>
    </row>
    <row r="375" spans="1:9" ht="25.5" x14ac:dyDescent="0.25">
      <c r="A375" s="116">
        <v>371</v>
      </c>
      <c r="B375" s="69" t="str">
        <f>SINTÉTICO!B63</f>
        <v xml:space="preserve"> 2.2.1.2.3.1 </v>
      </c>
      <c r="C375" s="70" t="str">
        <f>SINTÉTICO!E63</f>
        <v>VERIFICAÇÃO DE VAZAMENTO DA CHAVE BOIA DO RESERVATÓRIO DE ÁGUA, DE REDES ENTERRADAS E DE PONTOS DE CONSUMO</v>
      </c>
      <c r="D375" s="69" t="str">
        <f>SINTÉTICO!F63</f>
        <v>UN</v>
      </c>
      <c r="E375" s="95">
        <f>SINTÉTICO!G63</f>
        <v>3</v>
      </c>
      <c r="F375" s="71">
        <f>SINTÉTICO!I63</f>
        <v>0</v>
      </c>
      <c r="G375" s="117" t="e">
        <f t="shared" si="10"/>
        <v>#DIV/0!</v>
      </c>
      <c r="H375" s="117" t="e">
        <f t="shared" si="11"/>
        <v>#DIV/0!</v>
      </c>
      <c r="I375" s="161" t="s">
        <v>1429</v>
      </c>
    </row>
    <row r="376" spans="1:9" ht="25.5" x14ac:dyDescent="0.25">
      <c r="A376" s="116">
        <v>372</v>
      </c>
      <c r="B376" s="69" t="str">
        <f>SINTÉTICO!B137</f>
        <v xml:space="preserve"> 2.5.1.2.3.1 </v>
      </c>
      <c r="C376" s="70" t="str">
        <f>SINTÉTICO!E137</f>
        <v>VERIFICAÇÃO DE VAZAMENTO DA CHAVE BOIA DO RESERVATÓRIO DE ÁGUA, DE REDES ENTERRADAS E DE PONTOS DE CONSUMO</v>
      </c>
      <c r="D376" s="69" t="str">
        <f>SINTÉTICO!F137</f>
        <v>UN</v>
      </c>
      <c r="E376" s="95">
        <f>SINTÉTICO!G137</f>
        <v>3</v>
      </c>
      <c r="F376" s="71">
        <f>SINTÉTICO!I137</f>
        <v>0</v>
      </c>
      <c r="G376" s="117" t="e">
        <f t="shared" si="10"/>
        <v>#DIV/0!</v>
      </c>
      <c r="H376" s="117" t="e">
        <f t="shared" si="11"/>
        <v>#DIV/0!</v>
      </c>
      <c r="I376" s="161" t="s">
        <v>1429</v>
      </c>
    </row>
    <row r="377" spans="1:9" ht="25.5" x14ac:dyDescent="0.25">
      <c r="A377" s="116">
        <v>373</v>
      </c>
      <c r="B377" s="69" t="str">
        <f>SINTÉTICO!B231</f>
        <v xml:space="preserve"> 2.9.1.2.3.1 </v>
      </c>
      <c r="C377" s="70" t="str">
        <f>SINTÉTICO!E231</f>
        <v>VERIFICAÇÃO DE VAZAMENTO DA CHAVE BOIA DO RESERVATÓRIO DE ÁGUA, DE REDES ENTERRADAS E DE PONTOS DE CONSUMO</v>
      </c>
      <c r="D377" s="69" t="str">
        <f>SINTÉTICO!F231</f>
        <v>UN</v>
      </c>
      <c r="E377" s="95">
        <f>SINTÉTICO!G231</f>
        <v>3</v>
      </c>
      <c r="F377" s="71">
        <f>SINTÉTICO!I231</f>
        <v>0</v>
      </c>
      <c r="G377" s="117" t="e">
        <f t="shared" si="10"/>
        <v>#DIV/0!</v>
      </c>
      <c r="H377" s="117" t="e">
        <f t="shared" si="11"/>
        <v>#DIV/0!</v>
      </c>
      <c r="I377" s="161" t="s">
        <v>1429</v>
      </c>
    </row>
    <row r="378" spans="1:9" ht="25.5" x14ac:dyDescent="0.25">
      <c r="A378" s="116">
        <v>374</v>
      </c>
      <c r="B378" s="69" t="str">
        <f>SINTÉTICO!B279</f>
        <v xml:space="preserve"> 2.11.1.2.3.1 </v>
      </c>
      <c r="C378" s="70" t="str">
        <f>SINTÉTICO!E279</f>
        <v>VERIFICAÇÃO DE VAZAMENTO DA CHAVE BOIA DO RESERVATÓRIO DE ÁGUA, DE REDES ENTERRADAS E DE PONTOS DE CONSUMO</v>
      </c>
      <c r="D378" s="69" t="str">
        <f>SINTÉTICO!F279</f>
        <v>UN</v>
      </c>
      <c r="E378" s="95">
        <f>SINTÉTICO!G279</f>
        <v>3</v>
      </c>
      <c r="F378" s="71">
        <f>SINTÉTICO!I279</f>
        <v>0</v>
      </c>
      <c r="G378" s="117" t="e">
        <f t="shared" si="10"/>
        <v>#DIV/0!</v>
      </c>
      <c r="H378" s="117" t="e">
        <f t="shared" si="11"/>
        <v>#DIV/0!</v>
      </c>
      <c r="I378" s="161" t="s">
        <v>1429</v>
      </c>
    </row>
    <row r="379" spans="1:9" ht="25.5" x14ac:dyDescent="0.25">
      <c r="A379" s="116">
        <v>375</v>
      </c>
      <c r="B379" s="69" t="str">
        <f>SINTÉTICO!B303</f>
        <v xml:space="preserve"> 2.12.1.2.3.1 </v>
      </c>
      <c r="C379" s="70" t="str">
        <f>SINTÉTICO!E303</f>
        <v>VERIFICAÇÃO DE VAZAMENTO DA CHAVE BOIA DO RESERVATÓRIO DE ÁGUA, DE REDES ENTERRADAS E DE PONTOS DE CONSUMO</v>
      </c>
      <c r="D379" s="69" t="str">
        <f>SINTÉTICO!F303</f>
        <v>UN</v>
      </c>
      <c r="E379" s="95">
        <f>SINTÉTICO!G303</f>
        <v>3</v>
      </c>
      <c r="F379" s="71">
        <f>SINTÉTICO!I303</f>
        <v>0</v>
      </c>
      <c r="G379" s="117" t="e">
        <f t="shared" si="10"/>
        <v>#DIV/0!</v>
      </c>
      <c r="H379" s="117" t="e">
        <f t="shared" si="11"/>
        <v>#DIV/0!</v>
      </c>
      <c r="I379" s="161" t="s">
        <v>1429</v>
      </c>
    </row>
    <row r="380" spans="1:9" ht="25.5" x14ac:dyDescent="0.25">
      <c r="A380" s="116">
        <v>376</v>
      </c>
      <c r="B380" s="69" t="str">
        <f>SINTÉTICO!B327</f>
        <v xml:space="preserve"> 2.13.1.2.3.1 </v>
      </c>
      <c r="C380" s="70" t="str">
        <f>SINTÉTICO!E327</f>
        <v>VERIFICAÇÃO DE VAZAMENTO DA CHAVE BOIA DO RESERVATÓRIO DE ÁGUA, DE REDES ENTERRADAS E DE PONTOS DE CONSUMO</v>
      </c>
      <c r="D380" s="69" t="str">
        <f>SINTÉTICO!F327</f>
        <v>UN</v>
      </c>
      <c r="E380" s="95">
        <f>SINTÉTICO!G327</f>
        <v>3</v>
      </c>
      <c r="F380" s="71">
        <f>SINTÉTICO!I327</f>
        <v>0</v>
      </c>
      <c r="G380" s="117" t="e">
        <f t="shared" si="10"/>
        <v>#DIV/0!</v>
      </c>
      <c r="H380" s="117" t="e">
        <f t="shared" si="11"/>
        <v>#DIV/0!</v>
      </c>
      <c r="I380" s="161" t="s">
        <v>1429</v>
      </c>
    </row>
    <row r="381" spans="1:9" ht="25.5" x14ac:dyDescent="0.25">
      <c r="A381" s="116">
        <v>377</v>
      </c>
      <c r="B381" s="69" t="str">
        <f>SINTÉTICO!B375</f>
        <v xml:space="preserve"> 2.15.1.2.3.1 </v>
      </c>
      <c r="C381" s="70" t="str">
        <f>SINTÉTICO!E375</f>
        <v>VERIFICAÇÃO DE VAZAMENTO DA CHAVE BOIA DO RESERVATÓRIO DE ÁGUA, DE REDES ENTERRADAS E DE PONTOS DE CONSUMO</v>
      </c>
      <c r="D381" s="69" t="str">
        <f>SINTÉTICO!F375</f>
        <v>UN</v>
      </c>
      <c r="E381" s="95">
        <f>SINTÉTICO!G375</f>
        <v>3</v>
      </c>
      <c r="F381" s="71">
        <f>SINTÉTICO!I375</f>
        <v>0</v>
      </c>
      <c r="G381" s="117" t="e">
        <f t="shared" si="10"/>
        <v>#DIV/0!</v>
      </c>
      <c r="H381" s="117" t="e">
        <f t="shared" si="11"/>
        <v>#DIV/0!</v>
      </c>
      <c r="I381" s="161" t="s">
        <v>1429</v>
      </c>
    </row>
    <row r="382" spans="1:9" ht="25.5" x14ac:dyDescent="0.25">
      <c r="A382" s="116">
        <v>378</v>
      </c>
      <c r="B382" s="69" t="str">
        <f>SINTÉTICO!B650</f>
        <v xml:space="preserve"> 3.11.20 </v>
      </c>
      <c r="C382" s="70" t="str">
        <f>SINTÉTICO!E650</f>
        <v>ARMAÇÃO SECUNDÁRIA, COM 1 ESTRIBO E 1 ISOLADOR - FORNECIMENTO E INSTALAÇÃO. AF_07/2020</v>
      </c>
      <c r="D382" s="69" t="str">
        <f>SINTÉTICO!F650</f>
        <v>UN</v>
      </c>
      <c r="E382" s="95">
        <f>SINTÉTICO!G650</f>
        <v>4</v>
      </c>
      <c r="F382" s="71">
        <f>SINTÉTICO!I650</f>
        <v>0</v>
      </c>
      <c r="G382" s="117" t="e">
        <f t="shared" si="10"/>
        <v>#DIV/0!</v>
      </c>
      <c r="H382" s="117" t="e">
        <f t="shared" si="11"/>
        <v>#DIV/0!</v>
      </c>
      <c r="I382" s="161" t="s">
        <v>1429</v>
      </c>
    </row>
    <row r="383" spans="1:9" x14ac:dyDescent="0.25">
      <c r="A383" s="116">
        <v>379</v>
      </c>
      <c r="B383" s="69" t="str">
        <f>SINTÉTICO!B71</f>
        <v xml:space="preserve"> 2.2.1.4.1.1 </v>
      </c>
      <c r="C383" s="70" t="str">
        <f>SINTÉTICO!E71</f>
        <v>CORDÃO DE VEDAÇÃO EM SILICONE - REV 01_05/2022</v>
      </c>
      <c r="D383" s="69" t="str">
        <f>SINTÉTICO!F71</f>
        <v>m</v>
      </c>
      <c r="E383" s="95">
        <f>SINTÉTICO!G71</f>
        <v>113.2</v>
      </c>
      <c r="F383" s="71">
        <f>SINTÉTICO!I71</f>
        <v>0</v>
      </c>
      <c r="G383" s="117" t="e">
        <f t="shared" si="10"/>
        <v>#DIV/0!</v>
      </c>
      <c r="H383" s="117" t="e">
        <f t="shared" si="11"/>
        <v>#DIV/0!</v>
      </c>
      <c r="I383" s="161" t="s">
        <v>1429</v>
      </c>
    </row>
    <row r="384" spans="1:9" ht="25.5" x14ac:dyDescent="0.25">
      <c r="A384" s="116">
        <v>380</v>
      </c>
      <c r="B384" s="69" t="str">
        <f>SINTÉTICO!B613</f>
        <v xml:space="preserve"> 3.10.6 </v>
      </c>
      <c r="C384" s="70" t="str">
        <f>SINTÉTICO!E613</f>
        <v>ENGATE FLEXÍVEL EM PLÁSTICO BRANCO, 1/2" X 30CM - FORNECIMENTO E INSTALAÇÃO. AF_01/2020</v>
      </c>
      <c r="D384" s="69" t="str">
        <f>SINTÉTICO!F613</f>
        <v>UN</v>
      </c>
      <c r="E384" s="95">
        <f>SINTÉTICO!G613</f>
        <v>20</v>
      </c>
      <c r="F384" s="71">
        <f>SINTÉTICO!I613</f>
        <v>0</v>
      </c>
      <c r="G384" s="117" t="e">
        <f t="shared" si="10"/>
        <v>#DIV/0!</v>
      </c>
      <c r="H384" s="117" t="e">
        <f t="shared" si="11"/>
        <v>#DIV/0!</v>
      </c>
      <c r="I384" s="161" t="s">
        <v>1429</v>
      </c>
    </row>
    <row r="385" spans="1:9" ht="25.5" x14ac:dyDescent="0.25">
      <c r="A385" s="116">
        <v>381</v>
      </c>
      <c r="B385" s="69" t="str">
        <f>SINTÉTICO!B423</f>
        <v xml:space="preserve"> 3.2.1 </v>
      </c>
      <c r="C385" s="70" t="str">
        <f>SINTÉTICO!E423</f>
        <v>PODA EM ALTURA DE ÁRVORE COM DIÂMETRO DE TRONCO MENOR QUE 0,20 M. AF_03/2024</v>
      </c>
      <c r="D385" s="69" t="str">
        <f>SINTÉTICO!F423</f>
        <v>UN</v>
      </c>
      <c r="E385" s="95">
        <f>SINTÉTICO!G423</f>
        <v>6</v>
      </c>
      <c r="F385" s="71">
        <f>SINTÉTICO!I423</f>
        <v>0</v>
      </c>
      <c r="G385" s="117" t="e">
        <f t="shared" si="10"/>
        <v>#DIV/0!</v>
      </c>
      <c r="H385" s="117" t="e">
        <f t="shared" si="11"/>
        <v>#DIV/0!</v>
      </c>
      <c r="I385" s="161" t="s">
        <v>1429</v>
      </c>
    </row>
    <row r="386" spans="1:9" x14ac:dyDescent="0.25">
      <c r="A386" s="116">
        <v>382</v>
      </c>
      <c r="B386" s="69" t="str">
        <f>SINTÉTICO!B468</f>
        <v xml:space="preserve"> 3.2.46 </v>
      </c>
      <c r="C386" s="70" t="str">
        <f>SINTÉTICO!E468</f>
        <v>REMOÇÃO DE QUADRO ELÉTRICO DE EMBUTIR OU SOBREPOR</v>
      </c>
      <c r="D386" s="69" t="str">
        <f>SINTÉTICO!F468</f>
        <v>un</v>
      </c>
      <c r="E386" s="95">
        <f>SINTÉTICO!G468</f>
        <v>4</v>
      </c>
      <c r="F386" s="71">
        <f>SINTÉTICO!I468</f>
        <v>0</v>
      </c>
      <c r="G386" s="117" t="e">
        <f t="shared" si="10"/>
        <v>#DIV/0!</v>
      </c>
      <c r="H386" s="117" t="e">
        <f t="shared" si="11"/>
        <v>#DIV/0!</v>
      </c>
      <c r="I386" s="161" t="s">
        <v>1429</v>
      </c>
    </row>
    <row r="387" spans="1:9" x14ac:dyDescent="0.25">
      <c r="A387" s="116">
        <v>383</v>
      </c>
      <c r="B387" s="69" t="str">
        <f>SINTÉTICO!B159</f>
        <v xml:space="preserve"> 2.6.1.2.2.2 </v>
      </c>
      <c r="C387" s="70" t="str">
        <f>SINTÉTICO!E159</f>
        <v>RESTAURO - LIMPEZA DE FERRAGEM</v>
      </c>
      <c r="D387" s="69" t="str">
        <f>SINTÉTICO!F159</f>
        <v>un</v>
      </c>
      <c r="E387" s="95">
        <f>SINTÉTICO!G159</f>
        <v>36</v>
      </c>
      <c r="F387" s="71">
        <f>SINTÉTICO!I159</f>
        <v>0</v>
      </c>
      <c r="G387" s="117" t="e">
        <f t="shared" si="10"/>
        <v>#DIV/0!</v>
      </c>
      <c r="H387" s="117" t="e">
        <f t="shared" si="11"/>
        <v>#DIV/0!</v>
      </c>
      <c r="I387" s="161" t="s">
        <v>1429</v>
      </c>
    </row>
    <row r="388" spans="1:9" x14ac:dyDescent="0.25">
      <c r="A388" s="116">
        <v>384</v>
      </c>
      <c r="B388" s="69" t="str">
        <f>SINTÉTICO!B36</f>
        <v xml:space="preserve"> 2.1.1.2.2.1 </v>
      </c>
      <c r="C388" s="70" t="str">
        <f>SINTÉTICO!E36</f>
        <v>RESTAURO - LUBRIFICAÇÃO DE FERRAGEM - REV 03_02/2022</v>
      </c>
      <c r="D388" s="69" t="str">
        <f>SINTÉTICO!F36</f>
        <v>un</v>
      </c>
      <c r="E388" s="95">
        <f>SINTÉTICO!G36</f>
        <v>79</v>
      </c>
      <c r="F388" s="71">
        <f>SINTÉTICO!I36</f>
        <v>0</v>
      </c>
      <c r="G388" s="117" t="e">
        <f t="shared" si="10"/>
        <v>#DIV/0!</v>
      </c>
      <c r="H388" s="117" t="e">
        <f t="shared" si="11"/>
        <v>#DIV/0!</v>
      </c>
      <c r="I388" s="161" t="s">
        <v>1429</v>
      </c>
    </row>
    <row r="389" spans="1:9" x14ac:dyDescent="0.25">
      <c r="A389" s="116">
        <v>385</v>
      </c>
      <c r="B389" s="69" t="str">
        <f>SINTÉTICO!B60</f>
        <v xml:space="preserve"> 2.2.1.2.2.1 </v>
      </c>
      <c r="C389" s="70" t="str">
        <f>SINTÉTICO!E60</f>
        <v>RESTAURO - LUBRIFICAÇÃO DE FERRAGEM - REV 03_02/2022</v>
      </c>
      <c r="D389" s="69" t="str">
        <f>SINTÉTICO!F60</f>
        <v>un</v>
      </c>
      <c r="E389" s="95">
        <f>SINTÉTICO!G60</f>
        <v>79</v>
      </c>
      <c r="F389" s="71">
        <f>SINTÉTICO!I60</f>
        <v>0</v>
      </c>
      <c r="G389" s="117" t="e">
        <f t="shared" si="10"/>
        <v>#DIV/0!</v>
      </c>
      <c r="H389" s="117" t="e">
        <f t="shared" si="11"/>
        <v>#DIV/0!</v>
      </c>
      <c r="I389" s="161" t="s">
        <v>1429</v>
      </c>
    </row>
    <row r="390" spans="1:9" x14ac:dyDescent="0.25">
      <c r="A390" s="116">
        <v>386</v>
      </c>
      <c r="B390" s="69" t="str">
        <f>SINTÉTICO!B84</f>
        <v xml:space="preserve"> 2.3.1.2.2.1 </v>
      </c>
      <c r="C390" s="70" t="str">
        <f>SINTÉTICO!E84</f>
        <v>RESTAURO - LUBRIFICAÇÃO DE FERRAGEM - REV 03_02/2022</v>
      </c>
      <c r="D390" s="69" t="str">
        <f>SINTÉTICO!F84</f>
        <v>un</v>
      </c>
      <c r="E390" s="95">
        <f>SINTÉTICO!G84</f>
        <v>79</v>
      </c>
      <c r="F390" s="71">
        <f>SINTÉTICO!I84</f>
        <v>0</v>
      </c>
      <c r="G390" s="117" t="e">
        <f t="shared" ref="G390:G452" si="12">F390/$G$3</f>
        <v>#DIV/0!</v>
      </c>
      <c r="H390" s="117" t="e">
        <f t="shared" si="11"/>
        <v>#DIV/0!</v>
      </c>
      <c r="I390" s="161" t="s">
        <v>1429</v>
      </c>
    </row>
    <row r="391" spans="1:9" x14ac:dyDescent="0.25">
      <c r="A391" s="116">
        <v>387</v>
      </c>
      <c r="B391" s="69" t="str">
        <f>SINTÉTICO!B110</f>
        <v xml:space="preserve"> 2.4.1.2.2.1 </v>
      </c>
      <c r="C391" s="70" t="str">
        <f>SINTÉTICO!E110</f>
        <v>RESTAURO - LUBRIFICAÇÃO DE FERRAGEM - REV 03_02/2022</v>
      </c>
      <c r="D391" s="69" t="str">
        <f>SINTÉTICO!F110</f>
        <v>un</v>
      </c>
      <c r="E391" s="95">
        <f>SINTÉTICO!G110</f>
        <v>79</v>
      </c>
      <c r="F391" s="71">
        <f>SINTÉTICO!I110</f>
        <v>0</v>
      </c>
      <c r="G391" s="117" t="e">
        <f t="shared" si="12"/>
        <v>#DIV/0!</v>
      </c>
      <c r="H391" s="117" t="e">
        <f t="shared" ref="H391:H452" si="13">H390+G391</f>
        <v>#DIV/0!</v>
      </c>
      <c r="I391" s="161" t="s">
        <v>1429</v>
      </c>
    </row>
    <row r="392" spans="1:9" x14ac:dyDescent="0.25">
      <c r="A392" s="116">
        <v>388</v>
      </c>
      <c r="B392" s="69" t="str">
        <f>SINTÉTICO!B134</f>
        <v xml:space="preserve"> 2.5.1.2.2.1 </v>
      </c>
      <c r="C392" s="70" t="str">
        <f>SINTÉTICO!E134</f>
        <v>RESTAURO - LUBRIFICAÇÃO DE FERRAGEM - REV 03_02/2022</v>
      </c>
      <c r="D392" s="69" t="str">
        <f>SINTÉTICO!F134</f>
        <v>un</v>
      </c>
      <c r="E392" s="95">
        <f>SINTÉTICO!G134</f>
        <v>79</v>
      </c>
      <c r="F392" s="71">
        <f>SINTÉTICO!I134</f>
        <v>0</v>
      </c>
      <c r="G392" s="117" t="e">
        <f t="shared" si="12"/>
        <v>#DIV/0!</v>
      </c>
      <c r="H392" s="117" t="e">
        <f t="shared" si="13"/>
        <v>#DIV/0!</v>
      </c>
      <c r="I392" s="161" t="s">
        <v>1429</v>
      </c>
    </row>
    <row r="393" spans="1:9" x14ac:dyDescent="0.25">
      <c r="A393" s="116">
        <v>389</v>
      </c>
      <c r="B393" s="69" t="str">
        <f>SINTÉTICO!B180</f>
        <v xml:space="preserve"> 2.7.1.2.1.1 </v>
      </c>
      <c r="C393" s="70" t="str">
        <f>SINTÉTICO!E180</f>
        <v>RESTAURO - LUBRIFICAÇÃO DE FERRAGEM - REV 03_02/2022</v>
      </c>
      <c r="D393" s="69" t="str">
        <f>SINTÉTICO!F180</f>
        <v>un</v>
      </c>
      <c r="E393" s="95">
        <f>SINTÉTICO!G180</f>
        <v>79</v>
      </c>
      <c r="F393" s="71">
        <f>SINTÉTICO!I180</f>
        <v>0</v>
      </c>
      <c r="G393" s="117" t="e">
        <f t="shared" si="12"/>
        <v>#DIV/0!</v>
      </c>
      <c r="H393" s="117" t="e">
        <f t="shared" si="13"/>
        <v>#DIV/0!</v>
      </c>
      <c r="I393" s="161" t="s">
        <v>1429</v>
      </c>
    </row>
    <row r="394" spans="1:9" x14ac:dyDescent="0.25">
      <c r="A394" s="116">
        <v>390</v>
      </c>
      <c r="B394" s="69" t="str">
        <f>SINTÉTICO!B228</f>
        <v xml:space="preserve"> 2.9.1.2.2.1 </v>
      </c>
      <c r="C394" s="70" t="str">
        <f>SINTÉTICO!E228</f>
        <v>RESTAURO - LUBRIFICAÇÃO DE FERRAGEM - REV 03_02/2022</v>
      </c>
      <c r="D394" s="69" t="str">
        <f>SINTÉTICO!F228</f>
        <v>un</v>
      </c>
      <c r="E394" s="95">
        <f>SINTÉTICO!G228</f>
        <v>79</v>
      </c>
      <c r="F394" s="71">
        <f>SINTÉTICO!I228</f>
        <v>0</v>
      </c>
      <c r="G394" s="117" t="e">
        <f t="shared" si="12"/>
        <v>#DIV/0!</v>
      </c>
      <c r="H394" s="117" t="e">
        <f t="shared" si="13"/>
        <v>#DIV/0!</v>
      </c>
      <c r="I394" s="161" t="s">
        <v>1429</v>
      </c>
    </row>
    <row r="395" spans="1:9" x14ac:dyDescent="0.25">
      <c r="A395" s="116">
        <v>391</v>
      </c>
      <c r="B395" s="69" t="str">
        <f>SINTÉTICO!B252</f>
        <v xml:space="preserve"> 2.10.1.2.2.1 </v>
      </c>
      <c r="C395" s="70" t="str">
        <f>SINTÉTICO!E252</f>
        <v>RESTAURO - LUBRIFICAÇÃO DE FERRAGEM - REV 03_02/2022</v>
      </c>
      <c r="D395" s="69" t="str">
        <f>SINTÉTICO!F252</f>
        <v>un</v>
      </c>
      <c r="E395" s="95">
        <f>SINTÉTICO!G252</f>
        <v>79</v>
      </c>
      <c r="F395" s="71">
        <f>SINTÉTICO!I252</f>
        <v>0</v>
      </c>
      <c r="G395" s="117" t="e">
        <f t="shared" si="12"/>
        <v>#DIV/0!</v>
      </c>
      <c r="H395" s="117" t="e">
        <f t="shared" si="13"/>
        <v>#DIV/0!</v>
      </c>
      <c r="I395" s="161" t="s">
        <v>1429</v>
      </c>
    </row>
    <row r="396" spans="1:9" x14ac:dyDescent="0.25">
      <c r="A396" s="116">
        <v>392</v>
      </c>
      <c r="B396" s="69" t="str">
        <f>SINTÉTICO!B276</f>
        <v xml:space="preserve"> 2.11.1.2.2.1 </v>
      </c>
      <c r="C396" s="70" t="str">
        <f>SINTÉTICO!E276</f>
        <v>RESTAURO - LUBRIFICAÇÃO DE FERRAGEM - REV 03_02/2022</v>
      </c>
      <c r="D396" s="69" t="str">
        <f>SINTÉTICO!F276</f>
        <v>un</v>
      </c>
      <c r="E396" s="95">
        <f>SINTÉTICO!G276</f>
        <v>79</v>
      </c>
      <c r="F396" s="71">
        <f>SINTÉTICO!I276</f>
        <v>0</v>
      </c>
      <c r="G396" s="117" t="e">
        <f t="shared" si="12"/>
        <v>#DIV/0!</v>
      </c>
      <c r="H396" s="117" t="e">
        <f t="shared" si="13"/>
        <v>#DIV/0!</v>
      </c>
      <c r="I396" s="161" t="s">
        <v>1429</v>
      </c>
    </row>
    <row r="397" spans="1:9" x14ac:dyDescent="0.25">
      <c r="A397" s="116">
        <v>393</v>
      </c>
      <c r="B397" s="69" t="str">
        <f>SINTÉTICO!B300</f>
        <v xml:space="preserve"> 2.12.1.2.2.1 </v>
      </c>
      <c r="C397" s="70" t="str">
        <f>SINTÉTICO!E300</f>
        <v>RESTAURO - LUBRIFICAÇÃO DE FERRAGEM - REV 03_02/2022</v>
      </c>
      <c r="D397" s="69" t="str">
        <f>SINTÉTICO!F300</f>
        <v>un</v>
      </c>
      <c r="E397" s="95">
        <f>SINTÉTICO!G300</f>
        <v>79</v>
      </c>
      <c r="F397" s="71">
        <f>SINTÉTICO!I300</f>
        <v>0</v>
      </c>
      <c r="G397" s="117" t="e">
        <f t="shared" si="12"/>
        <v>#DIV/0!</v>
      </c>
      <c r="H397" s="117" t="e">
        <f t="shared" si="13"/>
        <v>#DIV/0!</v>
      </c>
      <c r="I397" s="161" t="s">
        <v>1429</v>
      </c>
    </row>
    <row r="398" spans="1:9" x14ac:dyDescent="0.25">
      <c r="A398" s="116">
        <v>394</v>
      </c>
      <c r="B398" s="69" t="str">
        <f>SINTÉTICO!B324</f>
        <v xml:space="preserve"> 2.13.1.2.2.1 </v>
      </c>
      <c r="C398" s="70" t="str">
        <f>SINTÉTICO!E324</f>
        <v>RESTAURO - LUBRIFICAÇÃO DE FERRAGEM - REV 03_02/2022</v>
      </c>
      <c r="D398" s="69" t="str">
        <f>SINTÉTICO!F324</f>
        <v>un</v>
      </c>
      <c r="E398" s="95">
        <f>SINTÉTICO!G324</f>
        <v>79</v>
      </c>
      <c r="F398" s="71">
        <f>SINTÉTICO!I324</f>
        <v>0</v>
      </c>
      <c r="G398" s="117" t="e">
        <f t="shared" si="12"/>
        <v>#DIV/0!</v>
      </c>
      <c r="H398" s="117" t="e">
        <f t="shared" si="13"/>
        <v>#DIV/0!</v>
      </c>
      <c r="I398" s="161" t="s">
        <v>1429</v>
      </c>
    </row>
    <row r="399" spans="1:9" x14ac:dyDescent="0.25">
      <c r="A399" s="116">
        <v>395</v>
      </c>
      <c r="B399" s="69" t="str">
        <f>SINTÉTICO!B348</f>
        <v xml:space="preserve"> 2.14.1.2.2.1 </v>
      </c>
      <c r="C399" s="70" t="str">
        <f>SINTÉTICO!E348</f>
        <v>RESTAURO - LUBRIFICAÇÃO DE FERRAGEM - REV 03_02/2022</v>
      </c>
      <c r="D399" s="69" t="str">
        <f>SINTÉTICO!F348</f>
        <v>un</v>
      </c>
      <c r="E399" s="95">
        <f>SINTÉTICO!G348</f>
        <v>79</v>
      </c>
      <c r="F399" s="71">
        <f>SINTÉTICO!I348</f>
        <v>0</v>
      </c>
      <c r="G399" s="117" t="e">
        <f t="shared" si="12"/>
        <v>#DIV/0!</v>
      </c>
      <c r="H399" s="117" t="e">
        <f t="shared" si="13"/>
        <v>#DIV/0!</v>
      </c>
      <c r="I399" s="161" t="s">
        <v>1429</v>
      </c>
    </row>
    <row r="400" spans="1:9" x14ac:dyDescent="0.25">
      <c r="A400" s="116">
        <v>396</v>
      </c>
      <c r="B400" s="69" t="str">
        <f>SINTÉTICO!B372</f>
        <v xml:space="preserve"> 2.15.1.2.2.1 </v>
      </c>
      <c r="C400" s="70" t="str">
        <f>SINTÉTICO!E372</f>
        <v>RESTAURO - LUBRIFICAÇÃO DE FERRAGEM - REV 03_02/2022</v>
      </c>
      <c r="D400" s="69" t="str">
        <f>SINTÉTICO!F372</f>
        <v>un</v>
      </c>
      <c r="E400" s="95">
        <f>SINTÉTICO!G372</f>
        <v>79</v>
      </c>
      <c r="F400" s="71">
        <f>SINTÉTICO!I372</f>
        <v>0</v>
      </c>
      <c r="G400" s="117" t="e">
        <f t="shared" si="12"/>
        <v>#DIV/0!</v>
      </c>
      <c r="H400" s="117" t="e">
        <f t="shared" si="13"/>
        <v>#DIV/0!</v>
      </c>
      <c r="I400" s="161" t="s">
        <v>1429</v>
      </c>
    </row>
    <row r="401" spans="1:9" x14ac:dyDescent="0.25">
      <c r="A401" s="116">
        <v>397</v>
      </c>
      <c r="B401" s="69" t="str">
        <f>SINTÉTICO!B427</f>
        <v xml:space="preserve"> 3.2.5 </v>
      </c>
      <c r="C401" s="70" t="str">
        <f>SINTÉTICO!E427</f>
        <v>REMOÇÃO DE FECHADURA</v>
      </c>
      <c r="D401" s="69" t="str">
        <f>SINTÉTICO!F427</f>
        <v>un</v>
      </c>
      <c r="E401" s="95">
        <f>SINTÉTICO!G427</f>
        <v>28</v>
      </c>
      <c r="F401" s="71">
        <f>SINTÉTICO!I427</f>
        <v>0</v>
      </c>
      <c r="G401" s="117" t="e">
        <f t="shared" si="12"/>
        <v>#DIV/0!</v>
      </c>
      <c r="H401" s="117" t="e">
        <f t="shared" si="13"/>
        <v>#DIV/0!</v>
      </c>
      <c r="I401" s="161" t="s">
        <v>1429</v>
      </c>
    </row>
    <row r="402" spans="1:9" x14ac:dyDescent="0.25">
      <c r="A402" s="116">
        <v>398</v>
      </c>
      <c r="B402" s="69" t="str">
        <f>SINTÉTICO!B204</f>
        <v xml:space="preserve"> 2.8.1.2.2.1 </v>
      </c>
      <c r="C402" s="70" t="str">
        <f>SINTÉTICO!E204</f>
        <v>RESTAURO - LUBRIFICAÇÃO DE FERRAGEM - REV 03_02/2022</v>
      </c>
      <c r="D402" s="69" t="str">
        <f>SINTÉTICO!F204</f>
        <v>un</v>
      </c>
      <c r="E402" s="95">
        <f>SINTÉTICO!G204</f>
        <v>72</v>
      </c>
      <c r="F402" s="71">
        <f>SINTÉTICO!I204</f>
        <v>0</v>
      </c>
      <c r="G402" s="117" t="e">
        <f t="shared" si="12"/>
        <v>#DIV/0!</v>
      </c>
      <c r="H402" s="117" t="e">
        <f t="shared" si="13"/>
        <v>#DIV/0!</v>
      </c>
      <c r="I402" s="161" t="s">
        <v>1429</v>
      </c>
    </row>
    <row r="403" spans="1:9" x14ac:dyDescent="0.25">
      <c r="A403" s="116">
        <v>399</v>
      </c>
      <c r="B403" s="69" t="str">
        <f>SINTÉTICO!B396</f>
        <v xml:space="preserve"> 2.16.1.2.2.1 </v>
      </c>
      <c r="C403" s="70" t="str">
        <f>SINTÉTICO!E396</f>
        <v>RESTAURO - LUBRIFICAÇÃO DE FERRAGEM - REV 03_02/2022</v>
      </c>
      <c r="D403" s="69" t="str">
        <f>SINTÉTICO!F396</f>
        <v>un</v>
      </c>
      <c r="E403" s="95">
        <f>SINTÉTICO!G396</f>
        <v>72</v>
      </c>
      <c r="F403" s="71">
        <f>SINTÉTICO!I396</f>
        <v>0</v>
      </c>
      <c r="G403" s="117" t="e">
        <f t="shared" si="12"/>
        <v>#DIV/0!</v>
      </c>
      <c r="H403" s="117" t="e">
        <f t="shared" si="13"/>
        <v>#DIV/0!</v>
      </c>
      <c r="I403" s="161" t="s">
        <v>1429</v>
      </c>
    </row>
    <row r="404" spans="1:9" x14ac:dyDescent="0.25">
      <c r="A404" s="116">
        <v>400</v>
      </c>
      <c r="B404" s="69" t="str">
        <f>SINTÉTICO!B265</f>
        <v xml:space="preserve"> 2.10.1.4.2.1 </v>
      </c>
      <c r="C404" s="70" t="str">
        <f>SINTÉTICO!E265</f>
        <v>LIMPEZA DE SUPERFICIES COM JATO DE ALTA PRESSAO DE AR E AGUA</v>
      </c>
      <c r="D404" s="69" t="str">
        <f>SINTÉTICO!F265</f>
        <v>m²</v>
      </c>
      <c r="E404" s="95">
        <f>SINTÉTICO!G265</f>
        <v>76.800000000000011</v>
      </c>
      <c r="F404" s="71">
        <f>SINTÉTICO!I265</f>
        <v>0</v>
      </c>
      <c r="G404" s="117" t="e">
        <f t="shared" si="12"/>
        <v>#DIV/0!</v>
      </c>
      <c r="H404" s="117" t="e">
        <f t="shared" si="13"/>
        <v>#DIV/0!</v>
      </c>
      <c r="I404" s="161" t="s">
        <v>1429</v>
      </c>
    </row>
    <row r="405" spans="1:9" ht="25.5" x14ac:dyDescent="0.25">
      <c r="A405" s="116">
        <v>401</v>
      </c>
      <c r="B405" s="69" t="str">
        <f>SINTÉTICO!B453</f>
        <v xml:space="preserve"> 3.2.31 </v>
      </c>
      <c r="C405" s="70" t="str">
        <f>SINTÉTICO!E453</f>
        <v>REMOÇÃO DE TESOURAS DE MADEIRA, COM VÃO MENOR QUE 8M, DE FORMA MANUAL, SEM REAPROVEITAMENTO. AF_09/2023</v>
      </c>
      <c r="D405" s="69" t="str">
        <f>SINTÉTICO!F453</f>
        <v>UN</v>
      </c>
      <c r="E405" s="95">
        <f>SINTÉTICO!G453</f>
        <v>2</v>
      </c>
      <c r="F405" s="71">
        <f>SINTÉTICO!I453</f>
        <v>0</v>
      </c>
      <c r="G405" s="117" t="e">
        <f t="shared" si="12"/>
        <v>#DIV/0!</v>
      </c>
      <c r="H405" s="117" t="e">
        <f t="shared" si="13"/>
        <v>#DIV/0!</v>
      </c>
      <c r="I405" s="161" t="s">
        <v>1429</v>
      </c>
    </row>
    <row r="406" spans="1:9" ht="25.5" x14ac:dyDescent="0.25">
      <c r="A406" s="116">
        <v>402</v>
      </c>
      <c r="B406" s="69" t="str">
        <f>SINTÉTICO!B438</f>
        <v xml:space="preserve"> 3.2.16 </v>
      </c>
      <c r="C406" s="70" t="str">
        <f>SINTÉTICO!E438</f>
        <v>REMOÇÃO DE ACESSÓRIOS, DE FORMA MANUAL, SEM REAPROVEITAMENTO. AF_09/2023</v>
      </c>
      <c r="D406" s="69" t="str">
        <f>SINTÉTICO!F438</f>
        <v>UN</v>
      </c>
      <c r="E406" s="95">
        <f>SINTÉTICO!G438</f>
        <v>104</v>
      </c>
      <c r="F406" s="71">
        <f>SINTÉTICO!I438</f>
        <v>0</v>
      </c>
      <c r="G406" s="117" t="e">
        <f t="shared" si="12"/>
        <v>#DIV/0!</v>
      </c>
      <c r="H406" s="117" t="e">
        <f t="shared" si="13"/>
        <v>#DIV/0!</v>
      </c>
      <c r="I406" s="161" t="s">
        <v>1429</v>
      </c>
    </row>
    <row r="407" spans="1:9" x14ac:dyDescent="0.25">
      <c r="A407" s="116">
        <v>403</v>
      </c>
      <c r="B407" s="69" t="str">
        <f>SINTÉTICO!B42</f>
        <v xml:space="preserve"> 2.1.1.3.1.1 </v>
      </c>
      <c r="C407" s="70" t="str">
        <f>SINTÉTICO!E42</f>
        <v>INSPEÇÃO NO SISTEMA DE IMPERMEABILIZAÇÃO</v>
      </c>
      <c r="D407" s="69" t="str">
        <f>SINTÉTICO!F42</f>
        <v>UN</v>
      </c>
      <c r="E407" s="95">
        <f>SINTÉTICO!G42</f>
        <v>2</v>
      </c>
      <c r="F407" s="71">
        <f>SINTÉTICO!I42</f>
        <v>0</v>
      </c>
      <c r="G407" s="117" t="e">
        <f t="shared" si="12"/>
        <v>#DIV/0!</v>
      </c>
      <c r="H407" s="117" t="e">
        <f t="shared" si="13"/>
        <v>#DIV/0!</v>
      </c>
      <c r="I407" s="161" t="s">
        <v>1429</v>
      </c>
    </row>
    <row r="408" spans="1:9" x14ac:dyDescent="0.25">
      <c r="A408" s="116">
        <v>404</v>
      </c>
      <c r="B408" s="69" t="str">
        <f>SINTÉTICO!B66</f>
        <v xml:space="preserve"> 2.2.1.3.1.1 </v>
      </c>
      <c r="C408" s="70" t="str">
        <f>SINTÉTICO!E66</f>
        <v>INSPEÇÃO NO SISTEMA DE IMPERMEABILIZAÇÃO</v>
      </c>
      <c r="D408" s="69" t="str">
        <f>SINTÉTICO!F66</f>
        <v>UN</v>
      </c>
      <c r="E408" s="95">
        <f>SINTÉTICO!G66</f>
        <v>2</v>
      </c>
      <c r="F408" s="71">
        <f>SINTÉTICO!I66</f>
        <v>0</v>
      </c>
      <c r="G408" s="117" t="e">
        <f t="shared" si="12"/>
        <v>#DIV/0!</v>
      </c>
      <c r="H408" s="117" t="e">
        <f t="shared" si="13"/>
        <v>#DIV/0!</v>
      </c>
      <c r="I408" s="161" t="s">
        <v>1429</v>
      </c>
    </row>
    <row r="409" spans="1:9" x14ac:dyDescent="0.25">
      <c r="A409" s="116">
        <v>405</v>
      </c>
      <c r="B409" s="69" t="str">
        <f>SINTÉTICO!B140</f>
        <v xml:space="preserve"> 2.5.1.3.1.1 </v>
      </c>
      <c r="C409" s="70" t="str">
        <f>SINTÉTICO!E140</f>
        <v>INSPEÇÃO NO SISTEMA DE IMPERMEABILIZAÇÃO</v>
      </c>
      <c r="D409" s="69" t="str">
        <f>SINTÉTICO!F140</f>
        <v>UN</v>
      </c>
      <c r="E409" s="95">
        <f>SINTÉTICO!G140</f>
        <v>2</v>
      </c>
      <c r="F409" s="71">
        <f>SINTÉTICO!I140</f>
        <v>0</v>
      </c>
      <c r="G409" s="117" t="e">
        <f t="shared" si="12"/>
        <v>#DIV/0!</v>
      </c>
      <c r="H409" s="117" t="e">
        <f t="shared" si="13"/>
        <v>#DIV/0!</v>
      </c>
      <c r="I409" s="161" t="s">
        <v>1429</v>
      </c>
    </row>
    <row r="410" spans="1:9" x14ac:dyDescent="0.25">
      <c r="A410" s="116">
        <v>406</v>
      </c>
      <c r="B410" s="69" t="str">
        <f>SINTÉTICO!B234</f>
        <v xml:space="preserve"> 2.9.1.3.1.1 </v>
      </c>
      <c r="C410" s="70" t="str">
        <f>SINTÉTICO!E234</f>
        <v>INSPEÇÃO NO SISTEMA DE IMPERMEABILIZAÇÃO</v>
      </c>
      <c r="D410" s="69" t="str">
        <f>SINTÉTICO!F234</f>
        <v>UN</v>
      </c>
      <c r="E410" s="95">
        <f>SINTÉTICO!G234</f>
        <v>2</v>
      </c>
      <c r="F410" s="71">
        <f>SINTÉTICO!I234</f>
        <v>0</v>
      </c>
      <c r="G410" s="117" t="e">
        <f t="shared" si="12"/>
        <v>#DIV/0!</v>
      </c>
      <c r="H410" s="117" t="e">
        <f t="shared" si="13"/>
        <v>#DIV/0!</v>
      </c>
      <c r="I410" s="161" t="s">
        <v>1429</v>
      </c>
    </row>
    <row r="411" spans="1:9" x14ac:dyDescent="0.25">
      <c r="A411" s="116">
        <v>407</v>
      </c>
      <c r="B411" s="69" t="str">
        <f>SINTÉTICO!B282</f>
        <v xml:space="preserve"> 2.11.1.3.1.1 </v>
      </c>
      <c r="C411" s="70" t="str">
        <f>SINTÉTICO!E282</f>
        <v>INSPEÇÃO NO SISTEMA DE IMPERMEABILIZAÇÃO</v>
      </c>
      <c r="D411" s="69" t="str">
        <f>SINTÉTICO!F282</f>
        <v>UN</v>
      </c>
      <c r="E411" s="95">
        <f>SINTÉTICO!G282</f>
        <v>2</v>
      </c>
      <c r="F411" s="71">
        <f>SINTÉTICO!I282</f>
        <v>0</v>
      </c>
      <c r="G411" s="117" t="e">
        <f t="shared" si="12"/>
        <v>#DIV/0!</v>
      </c>
      <c r="H411" s="117" t="e">
        <f t="shared" si="13"/>
        <v>#DIV/0!</v>
      </c>
      <c r="I411" s="161" t="s">
        <v>1429</v>
      </c>
    </row>
    <row r="412" spans="1:9" x14ac:dyDescent="0.25">
      <c r="A412" s="116">
        <v>408</v>
      </c>
      <c r="B412" s="69" t="str">
        <f>SINTÉTICO!B306</f>
        <v xml:space="preserve"> 2.12.1.3.1.1 </v>
      </c>
      <c r="C412" s="70" t="str">
        <f>SINTÉTICO!E306</f>
        <v>INSPEÇÃO NO SISTEMA DE IMPERMEABILIZAÇÃO</v>
      </c>
      <c r="D412" s="69" t="str">
        <f>SINTÉTICO!F306</f>
        <v>UN</v>
      </c>
      <c r="E412" s="95">
        <f>SINTÉTICO!G306</f>
        <v>2</v>
      </c>
      <c r="F412" s="71">
        <f>SINTÉTICO!I306</f>
        <v>0</v>
      </c>
      <c r="G412" s="117" t="e">
        <f t="shared" si="12"/>
        <v>#DIV/0!</v>
      </c>
      <c r="H412" s="117" t="e">
        <f t="shared" si="13"/>
        <v>#DIV/0!</v>
      </c>
      <c r="I412" s="161" t="s">
        <v>1429</v>
      </c>
    </row>
    <row r="413" spans="1:9" x14ac:dyDescent="0.25">
      <c r="A413" s="116">
        <v>409</v>
      </c>
      <c r="B413" s="69" t="str">
        <f>SINTÉTICO!B330</f>
        <v xml:space="preserve"> 2.13.1.3.1.1 </v>
      </c>
      <c r="C413" s="70" t="str">
        <f>SINTÉTICO!E330</f>
        <v>INSPEÇÃO NO SISTEMA DE IMPERMEABILIZAÇÃO</v>
      </c>
      <c r="D413" s="69" t="str">
        <f>SINTÉTICO!F330</f>
        <v>UN</v>
      </c>
      <c r="E413" s="95">
        <f>SINTÉTICO!G330</f>
        <v>2</v>
      </c>
      <c r="F413" s="71">
        <f>SINTÉTICO!I330</f>
        <v>0</v>
      </c>
      <c r="G413" s="117" t="e">
        <f t="shared" si="12"/>
        <v>#DIV/0!</v>
      </c>
      <c r="H413" s="117" t="e">
        <f t="shared" si="13"/>
        <v>#DIV/0!</v>
      </c>
      <c r="I413" s="161" t="s">
        <v>1429</v>
      </c>
    </row>
    <row r="414" spans="1:9" x14ac:dyDescent="0.25">
      <c r="A414" s="116">
        <v>410</v>
      </c>
      <c r="B414" s="69" t="str">
        <f>SINTÉTICO!B378</f>
        <v xml:space="preserve"> 2.15.1.3.1.1 </v>
      </c>
      <c r="C414" s="70" t="str">
        <f>SINTÉTICO!E378</f>
        <v>INSPEÇÃO NO SISTEMA DE IMPERMEABILIZAÇÃO</v>
      </c>
      <c r="D414" s="69" t="str">
        <f>SINTÉTICO!F378</f>
        <v>UN</v>
      </c>
      <c r="E414" s="95">
        <f>SINTÉTICO!G378</f>
        <v>2</v>
      </c>
      <c r="F414" s="71">
        <f>SINTÉTICO!I378</f>
        <v>0</v>
      </c>
      <c r="G414" s="117" t="e">
        <f t="shared" si="12"/>
        <v>#DIV/0!</v>
      </c>
      <c r="H414" s="117" t="e">
        <f t="shared" si="13"/>
        <v>#DIV/0!</v>
      </c>
      <c r="I414" s="161" t="s">
        <v>1429</v>
      </c>
    </row>
    <row r="415" spans="1:9" ht="25.5" x14ac:dyDescent="0.25">
      <c r="A415" s="116">
        <v>411</v>
      </c>
      <c r="B415" s="69" t="str">
        <f>SINTÉTICO!B452</f>
        <v xml:space="preserve"> 3.2.30 </v>
      </c>
      <c r="C415" s="70" t="str">
        <f>SINTÉTICO!E452</f>
        <v>REMOÇÃO DE TRAMA METÁLICA OU DE MADEIRA PARA FORRO, DE FORMA MANUAL, SEM REAPROVEITAMENTO. AF_09/2023</v>
      </c>
      <c r="D415" s="69" t="str">
        <f>SINTÉTICO!F452</f>
        <v>m²</v>
      </c>
      <c r="E415" s="95">
        <f>SINTÉTICO!G452</f>
        <v>60</v>
      </c>
      <c r="F415" s="71">
        <f>SINTÉTICO!I452</f>
        <v>0</v>
      </c>
      <c r="G415" s="117" t="e">
        <f t="shared" si="12"/>
        <v>#DIV/0!</v>
      </c>
      <c r="H415" s="117" t="e">
        <f t="shared" si="13"/>
        <v>#DIV/0!</v>
      </c>
      <c r="I415" s="161" t="s">
        <v>1429</v>
      </c>
    </row>
    <row r="416" spans="1:9" ht="25.5" x14ac:dyDescent="0.25">
      <c r="A416" s="116">
        <v>412</v>
      </c>
      <c r="B416" s="69" t="str">
        <f>SINTÉTICO!B670</f>
        <v xml:space="preserve"> 3.11.40 </v>
      </c>
      <c r="C416" s="70" t="str">
        <f>SINTÉTICO!E670</f>
        <v>LUVA PARA ELETRODUTO, PVC, ROSCÁVEL, DN 25 MM (3/4"), PARA CIRCUITOS TERMINAIS, INSTALADA EM FORRO - FORNECIMENTO E INSTALAÇÃO. AF_03/2023</v>
      </c>
      <c r="D416" s="69" t="str">
        <f>SINTÉTICO!F670</f>
        <v>UN</v>
      </c>
      <c r="E416" s="95">
        <f>SINTÉTICO!G670</f>
        <v>20</v>
      </c>
      <c r="F416" s="71">
        <f>SINTÉTICO!I670</f>
        <v>0</v>
      </c>
      <c r="G416" s="117" t="e">
        <f t="shared" si="12"/>
        <v>#DIV/0!</v>
      </c>
      <c r="H416" s="117" t="e">
        <f t="shared" si="13"/>
        <v>#DIV/0!</v>
      </c>
      <c r="I416" s="161" t="s">
        <v>1429</v>
      </c>
    </row>
    <row r="417" spans="1:9" ht="25.5" x14ac:dyDescent="0.25">
      <c r="A417" s="116">
        <v>413</v>
      </c>
      <c r="B417" s="69" t="str">
        <f>SINTÉTICO!B640</f>
        <v xml:space="preserve"> 3.11.10 </v>
      </c>
      <c r="C417" s="70" t="str">
        <f>SINTÉTICO!E640</f>
        <v>DISJUNTOR MONOPOLAR TIPO DIN, CORRENTE NOMINAL DE 20A - FORNECIMENTO E INSTALAÇÃO. AF_07/2025</v>
      </c>
      <c r="D417" s="69" t="str">
        <f>SINTÉTICO!F640</f>
        <v>UN</v>
      </c>
      <c r="E417" s="95">
        <f>SINTÉTICO!G640</f>
        <v>12</v>
      </c>
      <c r="F417" s="71">
        <f>SINTÉTICO!I640</f>
        <v>0</v>
      </c>
      <c r="G417" s="117" t="e">
        <f t="shared" si="12"/>
        <v>#DIV/0!</v>
      </c>
      <c r="H417" s="117" t="e">
        <f t="shared" si="13"/>
        <v>#DIV/0!</v>
      </c>
      <c r="I417" s="161" t="s">
        <v>1429</v>
      </c>
    </row>
    <row r="418" spans="1:9" ht="25.5" x14ac:dyDescent="0.25">
      <c r="A418" s="116">
        <v>414</v>
      </c>
      <c r="B418" s="69" t="str">
        <f>SINTÉTICO!B449</f>
        <v xml:space="preserve"> 3.2.27 </v>
      </c>
      <c r="C418" s="70" t="str">
        <f>SINTÉTICO!E449</f>
        <v>REMOÇÃO DE FORROS DE DRYWALL, PVC E FIBROMINERAL, DE FORMA MANUAL, SEM REAPROVEITAMENTO. AF_09/2023</v>
      </c>
      <c r="D418" s="69" t="str">
        <f>SINTÉTICO!F449</f>
        <v>m²</v>
      </c>
      <c r="E418" s="95">
        <f>SINTÉTICO!G449</f>
        <v>80</v>
      </c>
      <c r="F418" s="71">
        <f>SINTÉTICO!I449</f>
        <v>0</v>
      </c>
      <c r="G418" s="117" t="e">
        <f t="shared" si="12"/>
        <v>#DIV/0!</v>
      </c>
      <c r="H418" s="117" t="e">
        <f t="shared" si="13"/>
        <v>#DIV/0!</v>
      </c>
      <c r="I418" s="161" t="s">
        <v>1429</v>
      </c>
    </row>
    <row r="419" spans="1:9" ht="25.5" x14ac:dyDescent="0.25">
      <c r="A419" s="116">
        <v>415</v>
      </c>
      <c r="B419" s="69" t="str">
        <f>SINTÉTICO!B647</f>
        <v xml:space="preserve"> 3.11.17 </v>
      </c>
      <c r="C419" s="70" t="str">
        <f>SINTÉTICO!E647</f>
        <v>DISJUNTOR TRIPOLAR TIPO DIN, CORRENTE NOMINAL DE 20A - FORNECIMENTO E INSTALAÇÃO. AF_07/2025</v>
      </c>
      <c r="D419" s="69" t="str">
        <f>SINTÉTICO!F647</f>
        <v>UN</v>
      </c>
      <c r="E419" s="95">
        <f>SINTÉTICO!G647</f>
        <v>2</v>
      </c>
      <c r="F419" s="71">
        <f>SINTÉTICO!I647</f>
        <v>0</v>
      </c>
      <c r="G419" s="117" t="e">
        <f t="shared" si="12"/>
        <v>#DIV/0!</v>
      </c>
      <c r="H419" s="117" t="e">
        <f t="shared" si="13"/>
        <v>#DIV/0!</v>
      </c>
      <c r="I419" s="161" t="s">
        <v>1429</v>
      </c>
    </row>
    <row r="420" spans="1:9" ht="25.5" x14ac:dyDescent="0.25">
      <c r="A420" s="116">
        <v>416</v>
      </c>
      <c r="B420" s="69" t="str">
        <f>SINTÉTICO!B639</f>
        <v xml:space="preserve"> 3.11.9 </v>
      </c>
      <c r="C420" s="70" t="str">
        <f>SINTÉTICO!E639</f>
        <v>DISJUNTOR MONOPOLAR TIPO DIN, CORRENTE NOMINAL DE 16A - FORNECIMENTO E INSTALAÇÃO. AF_07/2025</v>
      </c>
      <c r="D420" s="69" t="str">
        <f>SINTÉTICO!F639</f>
        <v>UN</v>
      </c>
      <c r="E420" s="95">
        <f>SINTÉTICO!G639</f>
        <v>12</v>
      </c>
      <c r="F420" s="71">
        <f>SINTÉTICO!I639</f>
        <v>0</v>
      </c>
      <c r="G420" s="117" t="e">
        <f t="shared" si="12"/>
        <v>#DIV/0!</v>
      </c>
      <c r="H420" s="117" t="e">
        <f t="shared" si="13"/>
        <v>#DIV/0!</v>
      </c>
      <c r="I420" s="161" t="s">
        <v>1429</v>
      </c>
    </row>
    <row r="421" spans="1:9" ht="38.25" x14ac:dyDescent="0.25">
      <c r="A421" s="116">
        <v>417</v>
      </c>
      <c r="B421" s="69" t="str">
        <f>SINTÉTICO!B663</f>
        <v xml:space="preserve"> 3.11.33 </v>
      </c>
      <c r="C421" s="70" t="str">
        <f>SINTÉTICO!E663</f>
        <v>CURVA 90 GRAUS PARA ELETRODUTO, PVC, ROSCÁVEL, DN 40 MM (1 1/4"), PARA CIRCUITOS TERMINAIS, INSTALADA EM FORRO - FORNECIMENTO E INSTALAÇÃO. AF_03/2023</v>
      </c>
      <c r="D421" s="69" t="str">
        <f>SINTÉTICO!F663</f>
        <v>UN</v>
      </c>
      <c r="E421" s="95">
        <f>SINTÉTICO!G663</f>
        <v>8</v>
      </c>
      <c r="F421" s="71">
        <f>SINTÉTICO!I663</f>
        <v>0</v>
      </c>
      <c r="G421" s="117" t="e">
        <f t="shared" si="12"/>
        <v>#DIV/0!</v>
      </c>
      <c r="H421" s="117" t="e">
        <f t="shared" si="13"/>
        <v>#DIV/0!</v>
      </c>
      <c r="I421" s="161" t="s">
        <v>1429</v>
      </c>
    </row>
    <row r="422" spans="1:9" x14ac:dyDescent="0.25">
      <c r="A422" s="116">
        <v>418</v>
      </c>
      <c r="B422" s="69" t="str">
        <f>SINTÉTICO!B560</f>
        <v xml:space="preserve"> 3.8.8 </v>
      </c>
      <c r="C422" s="70" t="str">
        <f>SINTÉTICO!E560</f>
        <v>RECOLOCAÇÃO DE RIPAS</v>
      </c>
      <c r="D422" s="69" t="str">
        <f>SINTÉTICO!F560</f>
        <v>M</v>
      </c>
      <c r="E422" s="95">
        <f>SINTÉTICO!G560</f>
        <v>120</v>
      </c>
      <c r="F422" s="71">
        <f>SINTÉTICO!I560</f>
        <v>0</v>
      </c>
      <c r="G422" s="117" t="e">
        <f t="shared" si="12"/>
        <v>#DIV/0!</v>
      </c>
      <c r="H422" s="117" t="e">
        <f t="shared" si="13"/>
        <v>#DIV/0!</v>
      </c>
      <c r="I422" s="161" t="s">
        <v>1429</v>
      </c>
    </row>
    <row r="423" spans="1:9" x14ac:dyDescent="0.25">
      <c r="A423" s="116">
        <v>419</v>
      </c>
      <c r="B423" s="69" t="str">
        <f>SINTÉTICO!B171</f>
        <v xml:space="preserve"> 2.6.1.4.2.1 </v>
      </c>
      <c r="C423" s="70" t="str">
        <f>SINTÉTICO!E171</f>
        <v>LIMPEZA DE SUPERFICIES COM JATO DE ALTA PRESSAO DE AR E AGUA</v>
      </c>
      <c r="D423" s="69" t="str">
        <f>SINTÉTICO!F171</f>
        <v>m²</v>
      </c>
      <c r="E423" s="95">
        <f>SINTÉTICO!G171</f>
        <v>55.44</v>
      </c>
      <c r="F423" s="71">
        <f>SINTÉTICO!I171</f>
        <v>0</v>
      </c>
      <c r="G423" s="117" t="e">
        <f t="shared" si="12"/>
        <v>#DIV/0!</v>
      </c>
      <c r="H423" s="117" t="e">
        <f t="shared" si="13"/>
        <v>#DIV/0!</v>
      </c>
      <c r="I423" s="161" t="s">
        <v>1429</v>
      </c>
    </row>
    <row r="424" spans="1:9" x14ac:dyDescent="0.25">
      <c r="A424" s="116">
        <v>420</v>
      </c>
      <c r="B424" s="69" t="str">
        <f>SINTÉTICO!B682</f>
        <v xml:space="preserve"> 3.11.52 </v>
      </c>
      <c r="C424" s="70" t="str">
        <f>SINTÉTICO!E682</f>
        <v>PLACA CEGA PARA CAIXA DE PVC 4" X 2", PARA TOMADAS E INTERRUPTORES</v>
      </c>
      <c r="D424" s="69" t="str">
        <f>SINTÉTICO!F682</f>
        <v>un</v>
      </c>
      <c r="E424" s="95">
        <f>SINTÉTICO!G682</f>
        <v>32</v>
      </c>
      <c r="F424" s="71">
        <f>SINTÉTICO!I682</f>
        <v>0</v>
      </c>
      <c r="G424" s="117" t="e">
        <f t="shared" si="12"/>
        <v>#DIV/0!</v>
      </c>
      <c r="H424" s="117" t="e">
        <f t="shared" si="13"/>
        <v>#DIV/0!</v>
      </c>
      <c r="I424" s="161" t="s">
        <v>1429</v>
      </c>
    </row>
    <row r="425" spans="1:9" x14ac:dyDescent="0.25">
      <c r="A425" s="116">
        <v>421</v>
      </c>
      <c r="B425" s="69" t="str">
        <f>SINTÉTICO!B191</f>
        <v xml:space="preserve"> 2.7.1.4.1.1 </v>
      </c>
      <c r="C425" s="70" t="str">
        <f>SINTÉTICO!E191</f>
        <v>CORDÃO DE VEDAÇÃO EM SILICONE - REV 01_05/2022</v>
      </c>
      <c r="D425" s="69" t="str">
        <f>SINTÉTICO!F191</f>
        <v>m</v>
      </c>
      <c r="E425" s="95">
        <f>SINTÉTICO!G191</f>
        <v>60</v>
      </c>
      <c r="F425" s="71">
        <f>SINTÉTICO!I191</f>
        <v>0</v>
      </c>
      <c r="G425" s="117" t="e">
        <f t="shared" si="12"/>
        <v>#DIV/0!</v>
      </c>
      <c r="H425" s="117" t="e">
        <f t="shared" si="13"/>
        <v>#DIV/0!</v>
      </c>
      <c r="I425" s="161" t="s">
        <v>1429</v>
      </c>
    </row>
    <row r="426" spans="1:9" ht="25.5" x14ac:dyDescent="0.25">
      <c r="A426" s="116">
        <v>422</v>
      </c>
      <c r="B426" s="69" t="str">
        <f>SINTÉTICO!B173</f>
        <v xml:space="preserve"> 2.6.1.4.3.1 </v>
      </c>
      <c r="C426" s="70" t="str">
        <f>SINTÉTICO!E173</f>
        <v>LIMPEZA DE CAIXA DE PASSAGEM OU DE GORDURA COM REASSENTAMENTO DA TAMPA</v>
      </c>
      <c r="D426" s="69" t="str">
        <f>SINTÉTICO!F173</f>
        <v>un</v>
      </c>
      <c r="E426" s="95">
        <f>SINTÉTICO!G173</f>
        <v>4</v>
      </c>
      <c r="F426" s="71">
        <f>SINTÉTICO!I173</f>
        <v>0</v>
      </c>
      <c r="G426" s="117" t="e">
        <f t="shared" si="12"/>
        <v>#DIV/0!</v>
      </c>
      <c r="H426" s="117" t="e">
        <f t="shared" si="13"/>
        <v>#DIV/0!</v>
      </c>
      <c r="I426" s="161" t="s">
        <v>1429</v>
      </c>
    </row>
    <row r="427" spans="1:9" ht="25.5" x14ac:dyDescent="0.25">
      <c r="A427" s="116">
        <v>423</v>
      </c>
      <c r="B427" s="69" t="str">
        <f>SINTÉTICO!B195</f>
        <v xml:space="preserve"> 2.7.1.4.3.1 </v>
      </c>
      <c r="C427" s="70" t="str">
        <f>SINTÉTICO!E195</f>
        <v>LIMPEZA DE CAIXA DE PASSAGEM OU DE GORDURA COM REASSENTAMENTO DA TAMPA</v>
      </c>
      <c r="D427" s="69" t="str">
        <f>SINTÉTICO!F195</f>
        <v>un</v>
      </c>
      <c r="E427" s="95">
        <f>SINTÉTICO!G195</f>
        <v>4</v>
      </c>
      <c r="F427" s="71">
        <f>SINTÉTICO!I195</f>
        <v>0</v>
      </c>
      <c r="G427" s="117" t="e">
        <f t="shared" si="12"/>
        <v>#DIV/0!</v>
      </c>
      <c r="H427" s="117" t="e">
        <f t="shared" si="13"/>
        <v>#DIV/0!</v>
      </c>
      <c r="I427" s="161" t="s">
        <v>1429</v>
      </c>
    </row>
    <row r="428" spans="1:9" x14ac:dyDescent="0.25">
      <c r="A428" s="116">
        <v>424</v>
      </c>
      <c r="B428" s="69" t="str">
        <f>SINTÉTICO!B466</f>
        <v xml:space="preserve"> 3.2.44 </v>
      </c>
      <c r="C428" s="70" t="str">
        <f>SINTÉTICO!E466</f>
        <v>REMOÇÃO DE REDES COLETORAS DE ESGOTO EM PVC JE, PONTA E BOLSA, DN 100MM</v>
      </c>
      <c r="D428" s="69" t="str">
        <f>SINTÉTICO!F466</f>
        <v>m</v>
      </c>
      <c r="E428" s="95">
        <f>SINTÉTICO!G466</f>
        <v>40</v>
      </c>
      <c r="F428" s="71">
        <f>SINTÉTICO!I466</f>
        <v>0</v>
      </c>
      <c r="G428" s="117" t="e">
        <f t="shared" si="12"/>
        <v>#DIV/0!</v>
      </c>
      <c r="H428" s="117" t="e">
        <f t="shared" si="13"/>
        <v>#DIV/0!</v>
      </c>
      <c r="I428" s="161" t="s">
        <v>1429</v>
      </c>
    </row>
    <row r="429" spans="1:9" x14ac:dyDescent="0.25">
      <c r="A429" s="116">
        <v>425</v>
      </c>
      <c r="B429" s="69" t="str">
        <f>SINTÉTICO!B193</f>
        <v xml:space="preserve"> 2.7.1.4.2.1 </v>
      </c>
      <c r="C429" s="70" t="str">
        <f>SINTÉTICO!E193</f>
        <v>LIMPEZA DE SUPERFICIES COM JATO DE ALTA PRESSAO DE AR E AGUA</v>
      </c>
      <c r="D429" s="69" t="str">
        <f>SINTÉTICO!F193</f>
        <v>m²</v>
      </c>
      <c r="E429" s="95">
        <f>SINTÉTICO!G193</f>
        <v>52.091999999999999</v>
      </c>
      <c r="F429" s="71">
        <f>SINTÉTICO!I193</f>
        <v>0</v>
      </c>
      <c r="G429" s="117" t="e">
        <f t="shared" si="12"/>
        <v>#DIV/0!</v>
      </c>
      <c r="H429" s="117" t="e">
        <f t="shared" si="13"/>
        <v>#DIV/0!</v>
      </c>
      <c r="I429" s="161" t="s">
        <v>1429</v>
      </c>
    </row>
    <row r="430" spans="1:9" x14ac:dyDescent="0.25">
      <c r="A430" s="116">
        <v>426</v>
      </c>
      <c r="B430" s="69" t="str">
        <f>SINTÉTICO!B169</f>
        <v xml:space="preserve"> 2.6.1.4.1.1 </v>
      </c>
      <c r="C430" s="70" t="str">
        <f>SINTÉTICO!E169</f>
        <v>CORDÃO DE VEDAÇÃO EM SILICONE - REV 01_05/2022</v>
      </c>
      <c r="D430" s="69" t="str">
        <f>SINTÉTICO!F169</f>
        <v>m</v>
      </c>
      <c r="E430" s="95">
        <f>SINTÉTICO!G169</f>
        <v>56</v>
      </c>
      <c r="F430" s="71">
        <f>SINTÉTICO!I169</f>
        <v>0</v>
      </c>
      <c r="G430" s="117" t="e">
        <f t="shared" si="12"/>
        <v>#DIV/0!</v>
      </c>
      <c r="H430" s="117" t="e">
        <f t="shared" si="13"/>
        <v>#DIV/0!</v>
      </c>
      <c r="I430" s="161" t="s">
        <v>1429</v>
      </c>
    </row>
    <row r="431" spans="1:9" ht="25.5" x14ac:dyDescent="0.25">
      <c r="A431" s="116">
        <v>427</v>
      </c>
      <c r="B431" s="69" t="str">
        <f>SINTÉTICO!B460</f>
        <v xml:space="preserve"> 3.2.38 </v>
      </c>
      <c r="C431" s="70" t="str">
        <f>SINTÉTICO!E460</f>
        <v>REMOÇÃO DE TAPUME/ CHAPAS METÁLICAS E DE MADEIRA, DE FORMA MANUAL, SEM REAPROVEITAMENTO. AF_09/2023</v>
      </c>
      <c r="D431" s="69" t="str">
        <f>SINTÉTICO!F460</f>
        <v>m²</v>
      </c>
      <c r="E431" s="95">
        <f>SINTÉTICO!G460</f>
        <v>40</v>
      </c>
      <c r="F431" s="71">
        <f>SINTÉTICO!I460</f>
        <v>0</v>
      </c>
      <c r="G431" s="117" t="e">
        <f t="shared" si="12"/>
        <v>#DIV/0!</v>
      </c>
      <c r="H431" s="117" t="e">
        <f t="shared" si="13"/>
        <v>#DIV/0!</v>
      </c>
      <c r="I431" s="161" t="s">
        <v>1429</v>
      </c>
    </row>
    <row r="432" spans="1:9" x14ac:dyDescent="0.25">
      <c r="A432" s="116">
        <v>428</v>
      </c>
      <c r="B432" s="69" t="str">
        <f>SINTÉTICO!B420</f>
        <v xml:space="preserve"> 3.1.7 </v>
      </c>
      <c r="C432" s="70" t="str">
        <f>SINTÉTICO!E420</f>
        <v>CORDAS DE NYLON DE 1"</v>
      </c>
      <c r="D432" s="69" t="str">
        <f>SINTÉTICO!F420</f>
        <v>m</v>
      </c>
      <c r="E432" s="95">
        <f>SINTÉTICO!G420</f>
        <v>80</v>
      </c>
      <c r="F432" s="71">
        <f>SINTÉTICO!I420</f>
        <v>0</v>
      </c>
      <c r="G432" s="117" t="e">
        <f t="shared" si="12"/>
        <v>#DIV/0!</v>
      </c>
      <c r="H432" s="117" t="e">
        <f t="shared" si="13"/>
        <v>#DIV/0!</v>
      </c>
      <c r="I432" s="161" t="s">
        <v>1429</v>
      </c>
    </row>
    <row r="433" spans="1:9" ht="25.5" x14ac:dyDescent="0.25">
      <c r="A433" s="116">
        <v>429</v>
      </c>
      <c r="B433" s="69" t="str">
        <f>SINTÉTICO!B442</f>
        <v xml:space="preserve"> 3.2.20 </v>
      </c>
      <c r="C433" s="70" t="str">
        <f>SINTÉTICO!E442</f>
        <v>REMOÇÃO DE INTERRUPTORES/TOMADAS ELÉTRICAS, DE FORMA MANUAL, SEM REAPROVEITAMENTO. AF_09/2023</v>
      </c>
      <c r="D433" s="69" t="str">
        <f>SINTÉTICO!F442</f>
        <v>UN</v>
      </c>
      <c r="E433" s="95">
        <f>SINTÉTICO!G442</f>
        <v>160</v>
      </c>
      <c r="F433" s="71">
        <f>SINTÉTICO!I442</f>
        <v>0</v>
      </c>
      <c r="G433" s="117" t="e">
        <f t="shared" si="12"/>
        <v>#DIV/0!</v>
      </c>
      <c r="H433" s="117" t="e">
        <f t="shared" si="13"/>
        <v>#DIV/0!</v>
      </c>
      <c r="I433" s="161" t="s">
        <v>1429</v>
      </c>
    </row>
    <row r="434" spans="1:9" x14ac:dyDescent="0.25">
      <c r="A434" s="116">
        <v>430</v>
      </c>
      <c r="B434" s="69" t="str">
        <f>SINTÉTICO!B592</f>
        <v xml:space="preserve"> 3.9.12 </v>
      </c>
      <c r="C434" s="70" t="str">
        <f>SINTÉTICO!E592</f>
        <v>FORNECIMENTO DE CADEADO 50MM</v>
      </c>
      <c r="D434" s="69" t="str">
        <f>SINTÉTICO!F592</f>
        <v>un</v>
      </c>
      <c r="E434" s="95">
        <f>SINTÉTICO!G592</f>
        <v>2</v>
      </c>
      <c r="F434" s="71">
        <f>SINTÉTICO!I592</f>
        <v>0</v>
      </c>
      <c r="G434" s="117" t="e">
        <f t="shared" si="12"/>
        <v>#DIV/0!</v>
      </c>
      <c r="H434" s="117" t="e">
        <f t="shared" si="13"/>
        <v>#DIV/0!</v>
      </c>
      <c r="I434" s="161" t="s">
        <v>1429</v>
      </c>
    </row>
    <row r="435" spans="1:9" x14ac:dyDescent="0.25">
      <c r="A435" s="116">
        <v>431</v>
      </c>
      <c r="B435" s="69" t="str">
        <f>SINTÉTICO!B444</f>
        <v xml:space="preserve"> 3.2.22 </v>
      </c>
      <c r="C435" s="70" t="str">
        <f>SINTÉTICO!E444</f>
        <v>REMOÇÃO DE RELÉ FOTO-ELÉTRICO EM POSTE</v>
      </c>
      <c r="D435" s="69" t="str">
        <f>SINTÉTICO!F444</f>
        <v>un</v>
      </c>
      <c r="E435" s="95">
        <f>SINTÉTICO!G444</f>
        <v>4</v>
      </c>
      <c r="F435" s="71">
        <f>SINTÉTICO!I444</f>
        <v>0</v>
      </c>
      <c r="G435" s="117" t="e">
        <f t="shared" si="12"/>
        <v>#DIV/0!</v>
      </c>
      <c r="H435" s="117" t="e">
        <f t="shared" si="13"/>
        <v>#DIV/0!</v>
      </c>
      <c r="I435" s="161" t="s">
        <v>1429</v>
      </c>
    </row>
    <row r="436" spans="1:9" x14ac:dyDescent="0.25">
      <c r="A436" s="116">
        <v>432</v>
      </c>
      <c r="B436" s="69" t="str">
        <f>SINTÉTICO!B559</f>
        <v xml:space="preserve"> 3.8.7 </v>
      </c>
      <c r="C436" s="70" t="str">
        <f>SINTÉTICO!E559</f>
        <v>RECOLOCAÇÃO DE CAIBROS</v>
      </c>
      <c r="D436" s="69" t="str">
        <f>SINTÉTICO!F559</f>
        <v>M</v>
      </c>
      <c r="E436" s="95">
        <f>SINTÉTICO!G559</f>
        <v>12</v>
      </c>
      <c r="F436" s="71">
        <f>SINTÉTICO!I559</f>
        <v>0</v>
      </c>
      <c r="G436" s="117" t="e">
        <f t="shared" si="12"/>
        <v>#DIV/0!</v>
      </c>
      <c r="H436" s="117" t="e">
        <f t="shared" si="13"/>
        <v>#DIV/0!</v>
      </c>
      <c r="I436" s="161" t="s">
        <v>1429</v>
      </c>
    </row>
    <row r="437" spans="1:9" ht="25.5" x14ac:dyDescent="0.25">
      <c r="A437" s="116">
        <v>433</v>
      </c>
      <c r="B437" s="69" t="str">
        <f>SINTÉTICO!B638</f>
        <v xml:space="preserve"> 3.11.8 </v>
      </c>
      <c r="C437" s="70" t="str">
        <f>SINTÉTICO!E638</f>
        <v>DISJUNTOR MONOPOLAR TIPO DIN, CORRENTE NOMINAL DE 10A - FORNECIMENTO E INSTALAÇÃO. AF_07/2025</v>
      </c>
      <c r="D437" s="69" t="str">
        <f>SINTÉTICO!F638</f>
        <v>UN</v>
      </c>
      <c r="E437" s="95">
        <f>SINTÉTICO!G638</f>
        <v>8</v>
      </c>
      <c r="F437" s="71">
        <f>SINTÉTICO!I638</f>
        <v>0</v>
      </c>
      <c r="G437" s="117" t="e">
        <f t="shared" si="12"/>
        <v>#DIV/0!</v>
      </c>
      <c r="H437" s="117" t="e">
        <f t="shared" si="13"/>
        <v>#DIV/0!</v>
      </c>
      <c r="I437" s="161" t="s">
        <v>1429</v>
      </c>
    </row>
    <row r="438" spans="1:9" x14ac:dyDescent="0.25">
      <c r="A438" s="116">
        <v>434</v>
      </c>
      <c r="B438" s="69" t="str">
        <f>SINTÉTICO!B470</f>
        <v xml:space="preserve"> 3.2.48 </v>
      </c>
      <c r="C438" s="70" t="str">
        <f>SINTÉTICO!E470</f>
        <v>REMOÇÃO DE CATRACA</v>
      </c>
      <c r="D438" s="69" t="str">
        <f>SINTÉTICO!F470</f>
        <v>un</v>
      </c>
      <c r="E438" s="95">
        <f>SINTÉTICO!G470</f>
        <v>4</v>
      </c>
      <c r="F438" s="71">
        <f>SINTÉTICO!I470</f>
        <v>0</v>
      </c>
      <c r="G438" s="117" t="e">
        <f t="shared" si="12"/>
        <v>#DIV/0!</v>
      </c>
      <c r="H438" s="117" t="e">
        <f t="shared" si="13"/>
        <v>#DIV/0!</v>
      </c>
      <c r="I438" s="161" t="s">
        <v>1429</v>
      </c>
    </row>
    <row r="439" spans="1:9" ht="25.5" x14ac:dyDescent="0.25">
      <c r="A439" s="116">
        <v>435</v>
      </c>
      <c r="B439" s="69" t="str">
        <f>SINTÉTICO!B669</f>
        <v xml:space="preserve"> 3.11.39 </v>
      </c>
      <c r="C439" s="70" t="str">
        <f>SINTÉTICO!E669</f>
        <v>LUVA PARA ELETRODUTO, PVC, ROSCÁVEL, DN 40 MM (1 1/4"), PARA CIRCUITOS TERMINAIS, INSTALADA EM FORRO - FORNECIMENTO E INSTALAÇÃO. AF_03/2023</v>
      </c>
      <c r="D439" s="69" t="str">
        <f>SINTÉTICO!F669</f>
        <v>UN</v>
      </c>
      <c r="E439" s="95">
        <f>SINTÉTICO!G669</f>
        <v>8</v>
      </c>
      <c r="F439" s="71">
        <f>SINTÉTICO!I669</f>
        <v>0</v>
      </c>
      <c r="G439" s="117" t="e">
        <f t="shared" si="12"/>
        <v>#DIV/0!</v>
      </c>
      <c r="H439" s="117" t="e">
        <f t="shared" si="13"/>
        <v>#DIV/0!</v>
      </c>
      <c r="I439" s="161" t="s">
        <v>1429</v>
      </c>
    </row>
    <row r="440" spans="1:9" x14ac:dyDescent="0.25">
      <c r="A440" s="116">
        <v>436</v>
      </c>
      <c r="B440" s="69" t="str">
        <f>SINTÉTICO!B158</f>
        <v xml:space="preserve"> 2.6.1.2.2.1 </v>
      </c>
      <c r="C440" s="70" t="str">
        <f>SINTÉTICO!E158</f>
        <v>RESTAURO - LUBRIFICAÇÃO DE FERRAGEM - REV 03_02/2022</v>
      </c>
      <c r="D440" s="69" t="str">
        <f>SINTÉTICO!F158</f>
        <v>un</v>
      </c>
      <c r="E440" s="95">
        <f>SINTÉTICO!G158</f>
        <v>36</v>
      </c>
      <c r="F440" s="71">
        <f>SINTÉTICO!I158</f>
        <v>0</v>
      </c>
      <c r="G440" s="117" t="e">
        <f t="shared" si="12"/>
        <v>#DIV/0!</v>
      </c>
      <c r="H440" s="117" t="e">
        <f t="shared" si="13"/>
        <v>#DIV/0!</v>
      </c>
      <c r="I440" s="161" t="s">
        <v>1429</v>
      </c>
    </row>
    <row r="441" spans="1:9" ht="25.5" x14ac:dyDescent="0.25">
      <c r="A441" s="116">
        <v>437</v>
      </c>
      <c r="B441" s="69" t="str">
        <f>SINTÉTICO!B465</f>
        <v xml:space="preserve"> 3.2.43 </v>
      </c>
      <c r="C441" s="70" t="str">
        <f>SINTÉTICO!E465</f>
        <v>REMOÇÃO DE TUBULAÇÕES (TUBOS E CONEXÕES) DE ÁGUA FRIA, DE FORMA MANUAL, SEM REAPROVEITAMENTO. AF_09/2023</v>
      </c>
      <c r="D441" s="69" t="str">
        <f>SINTÉTICO!F465</f>
        <v>M</v>
      </c>
      <c r="E441" s="95">
        <f>SINTÉTICO!G465</f>
        <v>160</v>
      </c>
      <c r="F441" s="71">
        <f>SINTÉTICO!I465</f>
        <v>0</v>
      </c>
      <c r="G441" s="117" t="e">
        <f t="shared" si="12"/>
        <v>#DIV/0!</v>
      </c>
      <c r="H441" s="117" t="e">
        <f t="shared" si="13"/>
        <v>#DIV/0!</v>
      </c>
      <c r="I441" s="161" t="s">
        <v>1429</v>
      </c>
    </row>
    <row r="442" spans="1:9" ht="25.5" x14ac:dyDescent="0.25">
      <c r="A442" s="116">
        <v>438</v>
      </c>
      <c r="B442" s="69" t="str">
        <f>SINTÉTICO!B641</f>
        <v xml:space="preserve"> 3.11.11 </v>
      </c>
      <c r="C442" s="70" t="str">
        <f>SINTÉTICO!E641</f>
        <v>DISJUNTOR MONOPOLAR TIPO DIN, CORRENTE NOMINAL DE 25A - FORNECIMENTO E INSTALAÇÃO. AF_07/2025</v>
      </c>
      <c r="D442" s="69" t="str">
        <f>SINTÉTICO!F641</f>
        <v>UN</v>
      </c>
      <c r="E442" s="95">
        <f>SINTÉTICO!G641</f>
        <v>6</v>
      </c>
      <c r="F442" s="71">
        <f>SINTÉTICO!I641</f>
        <v>0</v>
      </c>
      <c r="G442" s="117" t="e">
        <f t="shared" si="12"/>
        <v>#DIV/0!</v>
      </c>
      <c r="H442" s="117" t="e">
        <f t="shared" si="13"/>
        <v>#DIV/0!</v>
      </c>
      <c r="I442" s="161" t="s">
        <v>1429</v>
      </c>
    </row>
    <row r="443" spans="1:9" x14ac:dyDescent="0.25">
      <c r="A443" s="116">
        <v>439</v>
      </c>
      <c r="B443" s="69" t="str">
        <f>SINTÉTICO!B467</f>
        <v xml:space="preserve"> 3.2.45 </v>
      </c>
      <c r="C443" s="70" t="str">
        <f>SINTÉTICO!E467</f>
        <v>REMOÇÃO DE CHAVE FUSÍVEL MONOPOLAR 13,8KV 100A</v>
      </c>
      <c r="D443" s="69" t="str">
        <f>SINTÉTICO!F467</f>
        <v>un</v>
      </c>
      <c r="E443" s="95">
        <f>SINTÉTICO!G467</f>
        <v>2</v>
      </c>
      <c r="F443" s="71">
        <f>SINTÉTICO!I467</f>
        <v>0</v>
      </c>
      <c r="G443" s="117" t="e">
        <f t="shared" si="12"/>
        <v>#DIV/0!</v>
      </c>
      <c r="H443" s="117" t="e">
        <f t="shared" si="13"/>
        <v>#DIV/0!</v>
      </c>
      <c r="I443" s="161" t="s">
        <v>1429</v>
      </c>
    </row>
    <row r="444" spans="1:9" ht="25.5" x14ac:dyDescent="0.25">
      <c r="A444" s="116">
        <v>440</v>
      </c>
      <c r="B444" s="69" t="str">
        <f>SINTÉTICO!B462</f>
        <v xml:space="preserve"> 3.2.40 </v>
      </c>
      <c r="C444" s="70" t="str">
        <f>SINTÉTICO!E462</f>
        <v>REMOÇÃO DE VIDRO LISO COMUM DE ESQUADRIA COM BAGUETE DE MADEIRA. AF_01/2021</v>
      </c>
      <c r="D444" s="69" t="str">
        <f>SINTÉTICO!F462</f>
        <v>m²</v>
      </c>
      <c r="E444" s="95">
        <f>SINTÉTICO!G462</f>
        <v>4</v>
      </c>
      <c r="F444" s="71">
        <f>SINTÉTICO!I462</f>
        <v>0</v>
      </c>
      <c r="G444" s="117" t="e">
        <f t="shared" si="12"/>
        <v>#DIV/0!</v>
      </c>
      <c r="H444" s="117" t="e">
        <f t="shared" si="13"/>
        <v>#DIV/0!</v>
      </c>
      <c r="I444" s="161" t="s">
        <v>1429</v>
      </c>
    </row>
    <row r="445" spans="1:9" x14ac:dyDescent="0.25">
      <c r="A445" s="116">
        <v>441</v>
      </c>
      <c r="B445" s="69" t="str">
        <f>SINTÉTICO!B488</f>
        <v xml:space="preserve"> 3.4.12 </v>
      </c>
      <c r="C445" s="70" t="str">
        <f>SINTÉTICO!E488</f>
        <v>SERVIÇO DE FURO EM CONCRETO ARMADO COM ESP=8MM</v>
      </c>
      <c r="D445" s="69" t="str">
        <f>SINTÉTICO!F488</f>
        <v>un</v>
      </c>
      <c r="E445" s="95">
        <f>SINTÉTICO!G488</f>
        <v>20</v>
      </c>
      <c r="F445" s="71">
        <f>SINTÉTICO!I488</f>
        <v>0</v>
      </c>
      <c r="G445" s="117" t="e">
        <f t="shared" si="12"/>
        <v>#DIV/0!</v>
      </c>
      <c r="H445" s="117" t="e">
        <f t="shared" si="13"/>
        <v>#DIV/0!</v>
      </c>
      <c r="I445" s="161" t="s">
        <v>1429</v>
      </c>
    </row>
    <row r="446" spans="1:9" ht="25.5" x14ac:dyDescent="0.25">
      <c r="A446" s="116">
        <v>442</v>
      </c>
      <c r="B446" s="69" t="str">
        <f>SINTÉTICO!B642</f>
        <v xml:space="preserve"> 3.11.12 </v>
      </c>
      <c r="C446" s="70" t="str">
        <f>SINTÉTICO!E642</f>
        <v>DISJUNTOR MONOPOLAR TIPO DIN, CORRENTE NOMINAL DE 32A - FORNECIMENTO E INSTALAÇÃO. AF_07/2025</v>
      </c>
      <c r="D446" s="69" t="str">
        <f>SINTÉTICO!F642</f>
        <v>UN</v>
      </c>
      <c r="E446" s="95">
        <f>SINTÉTICO!G642</f>
        <v>4</v>
      </c>
      <c r="F446" s="71">
        <f>SINTÉTICO!I642</f>
        <v>0</v>
      </c>
      <c r="G446" s="117" t="e">
        <f t="shared" si="12"/>
        <v>#DIV/0!</v>
      </c>
      <c r="H446" s="117" t="e">
        <f t="shared" si="13"/>
        <v>#DIV/0!</v>
      </c>
      <c r="I446" s="161" t="s">
        <v>1429</v>
      </c>
    </row>
    <row r="447" spans="1:9" x14ac:dyDescent="0.25">
      <c r="A447" s="116">
        <v>443</v>
      </c>
      <c r="B447" s="69" t="str">
        <f>SINTÉTICO!B591</f>
        <v xml:space="preserve"> 3.9.11 </v>
      </c>
      <c r="C447" s="70" t="str">
        <f>SINTÉTICO!E591</f>
        <v>FORNECIMENTO DE CADEADO 40MM</v>
      </c>
      <c r="D447" s="69" t="str">
        <f>SINTÉTICO!F591</f>
        <v>un</v>
      </c>
      <c r="E447" s="95">
        <f>SINTÉTICO!G591</f>
        <v>2</v>
      </c>
      <c r="F447" s="71">
        <f>SINTÉTICO!I591</f>
        <v>0</v>
      </c>
      <c r="G447" s="117" t="e">
        <f t="shared" si="12"/>
        <v>#DIV/0!</v>
      </c>
      <c r="H447" s="117" t="e">
        <f t="shared" si="13"/>
        <v>#DIV/0!</v>
      </c>
      <c r="I447" s="161" t="s">
        <v>1429</v>
      </c>
    </row>
    <row r="448" spans="1:9" x14ac:dyDescent="0.25">
      <c r="A448" s="116">
        <v>444</v>
      </c>
      <c r="B448" s="69" t="str">
        <f>SINTÉTICO!B590</f>
        <v xml:space="preserve"> 3.9.10 </v>
      </c>
      <c r="C448" s="70" t="str">
        <f>SINTÉTICO!E590</f>
        <v>FERROLHO DE SOBREPOR OU EMBUTIR MÉDIO</v>
      </c>
      <c r="D448" s="69" t="str">
        <f>SINTÉTICO!F590</f>
        <v>UN</v>
      </c>
      <c r="E448" s="95">
        <f>SINTÉTICO!G590</f>
        <v>2</v>
      </c>
      <c r="F448" s="71">
        <f>SINTÉTICO!I590</f>
        <v>0</v>
      </c>
      <c r="G448" s="117" t="e">
        <f t="shared" si="12"/>
        <v>#DIV/0!</v>
      </c>
      <c r="H448" s="117" t="e">
        <f t="shared" si="13"/>
        <v>#DIV/0!</v>
      </c>
      <c r="I448" s="161" t="s">
        <v>1429</v>
      </c>
    </row>
    <row r="449" spans="1:9" x14ac:dyDescent="0.25">
      <c r="A449" s="116">
        <v>445</v>
      </c>
      <c r="B449" s="69" t="str">
        <f>SINTÉTICO!B683</f>
        <v xml:space="preserve"> 3.11.53 </v>
      </c>
      <c r="C449" s="70" t="str">
        <f>SINTÉTICO!E683</f>
        <v>PLACA CEGA PARA CAIXA DE PVC 4"X 4", P/ELETRODUTO</v>
      </c>
      <c r="D449" s="69" t="str">
        <f>SINTÉTICO!F683</f>
        <v>un</v>
      </c>
      <c r="E449" s="95">
        <f>SINTÉTICO!G683</f>
        <v>12</v>
      </c>
      <c r="F449" s="71">
        <f>SINTÉTICO!I683</f>
        <v>0</v>
      </c>
      <c r="G449" s="117" t="e">
        <f t="shared" si="12"/>
        <v>#DIV/0!</v>
      </c>
      <c r="H449" s="117" t="e">
        <f t="shared" si="13"/>
        <v>#DIV/0!</v>
      </c>
      <c r="I449" s="161" t="s">
        <v>1429</v>
      </c>
    </row>
    <row r="450" spans="1:9" x14ac:dyDescent="0.25">
      <c r="A450" s="116">
        <v>446</v>
      </c>
      <c r="B450" s="69" t="str">
        <f>SINTÉTICO!B694</f>
        <v xml:space="preserve"> 3.12.9 </v>
      </c>
      <c r="C450" s="70" t="str">
        <f>SINTÉTICO!E694</f>
        <v>CHUMBADOR PARABOLT INOX 3/8" X 5", FORNECIMENTO</v>
      </c>
      <c r="D450" s="69" t="str">
        <f>SINTÉTICO!F694</f>
        <v>un</v>
      </c>
      <c r="E450" s="95">
        <f>SINTÉTICO!G694</f>
        <v>12</v>
      </c>
      <c r="F450" s="71">
        <f>SINTÉTICO!I694</f>
        <v>0</v>
      </c>
      <c r="G450" s="117" t="e">
        <f t="shared" si="12"/>
        <v>#DIV/0!</v>
      </c>
      <c r="H450" s="117" t="e">
        <f t="shared" si="13"/>
        <v>#DIV/0!</v>
      </c>
      <c r="I450" s="161" t="s">
        <v>1429</v>
      </c>
    </row>
    <row r="451" spans="1:9" ht="25.5" x14ac:dyDescent="0.25">
      <c r="A451" s="116">
        <v>447</v>
      </c>
      <c r="B451" s="69" t="str">
        <f>SINTÉTICO!B629</f>
        <v xml:space="preserve"> 3.10.22 </v>
      </c>
      <c r="C451" s="70" t="str">
        <f>SINTÉTICO!E629</f>
        <v>VÁLVULA EM PLÁSTICO 1" PARA PIA, TANQUE OU LAVATÓRIO, COM OU SEM LADRÃO - FORNECIMENTO E INSTALAÇÃO. AF_01/2020</v>
      </c>
      <c r="D451" s="69" t="str">
        <f>SINTÉTICO!F629</f>
        <v>UN</v>
      </c>
      <c r="E451" s="95">
        <f>SINTÉTICO!G629</f>
        <v>4</v>
      </c>
      <c r="F451" s="71">
        <f>SINTÉTICO!I629</f>
        <v>0</v>
      </c>
      <c r="G451" s="117" t="e">
        <f t="shared" si="12"/>
        <v>#DIV/0!</v>
      </c>
      <c r="H451" s="117" t="e">
        <f t="shared" si="13"/>
        <v>#DIV/0!</v>
      </c>
      <c r="I451" s="161" t="s">
        <v>1429</v>
      </c>
    </row>
    <row r="452" spans="1:9" ht="25.5" x14ac:dyDescent="0.25">
      <c r="A452" s="116">
        <v>448</v>
      </c>
      <c r="B452" s="69" t="str">
        <f>SINTÉTICO!B346</f>
        <v xml:space="preserve"> 2.14.1.2.1.1 </v>
      </c>
      <c r="C452" s="70" t="str">
        <f>SINTÉTICO!E346</f>
        <v>LIMPEZA DE CALHA EM CHAPA GALVANIZADA OU EM PVC, INCLUSIVE DESOBSTRUÇÃO</v>
      </c>
      <c r="D452" s="69" t="str">
        <f>SINTÉTICO!F346</f>
        <v>m</v>
      </c>
      <c r="E452" s="95">
        <f>SINTÉTICO!G346</f>
        <v>0.90160000000000007</v>
      </c>
      <c r="F452" s="71">
        <f>SINTÉTICO!I346</f>
        <v>0</v>
      </c>
      <c r="G452" s="117" t="e">
        <f t="shared" si="12"/>
        <v>#DIV/0!</v>
      </c>
      <c r="H452" s="117" t="e">
        <f t="shared" si="13"/>
        <v>#DIV/0!</v>
      </c>
      <c r="I452" s="161" t="s">
        <v>1429</v>
      </c>
    </row>
    <row r="453" spans="1:9" x14ac:dyDescent="0.25">
      <c r="A453" s="31"/>
      <c r="B453" s="32"/>
      <c r="C453" s="151"/>
      <c r="D453" s="32"/>
      <c r="E453" s="32"/>
      <c r="F453" s="32"/>
      <c r="G453" s="32"/>
      <c r="H453" s="32"/>
      <c r="I453" s="127"/>
    </row>
    <row r="454" spans="1:9" x14ac:dyDescent="0.25">
      <c r="A454" s="31"/>
      <c r="B454" s="32"/>
      <c r="C454" s="151"/>
      <c r="D454" s="32"/>
      <c r="E454" s="32"/>
      <c r="F454" s="32"/>
      <c r="G454" s="32"/>
      <c r="H454" s="32"/>
      <c r="I454" s="127"/>
    </row>
    <row r="455" spans="1:9" x14ac:dyDescent="0.25">
      <c r="A455" s="31"/>
      <c r="B455" s="32"/>
      <c r="C455" s="151"/>
      <c r="D455" s="32"/>
      <c r="E455" s="32"/>
      <c r="F455" s="32"/>
      <c r="G455" s="32"/>
      <c r="H455" s="32"/>
      <c r="I455" s="127"/>
    </row>
    <row r="456" spans="1:9" x14ac:dyDescent="0.25">
      <c r="A456" s="31"/>
      <c r="B456" s="32"/>
      <c r="C456" s="151"/>
      <c r="D456" s="32"/>
      <c r="E456" s="32"/>
      <c r="F456" s="32"/>
      <c r="G456" s="32"/>
      <c r="H456" s="32"/>
      <c r="I456" s="127"/>
    </row>
    <row r="457" spans="1:9" x14ac:dyDescent="0.25">
      <c r="A457" s="31"/>
      <c r="B457" s="32"/>
      <c r="C457" s="151"/>
      <c r="D457" s="32"/>
      <c r="E457" s="32"/>
      <c r="F457" s="32"/>
      <c r="G457" s="32"/>
      <c r="H457" s="32"/>
      <c r="I457" s="127"/>
    </row>
    <row r="458" spans="1:9" x14ac:dyDescent="0.25">
      <c r="A458" s="31"/>
      <c r="B458" s="32"/>
      <c r="C458" s="151"/>
      <c r="D458" s="32"/>
      <c r="E458" s="32"/>
      <c r="F458" s="32"/>
      <c r="G458" s="32"/>
      <c r="H458" s="32"/>
      <c r="I458" s="127"/>
    </row>
    <row r="459" spans="1:9" x14ac:dyDescent="0.25">
      <c r="A459" s="31"/>
      <c r="B459" s="32"/>
      <c r="C459" s="151"/>
      <c r="D459" s="32"/>
      <c r="E459" s="32"/>
      <c r="F459" s="32"/>
      <c r="G459" s="32"/>
      <c r="H459" s="32"/>
      <c r="I459" s="127"/>
    </row>
    <row r="460" spans="1:9" x14ac:dyDescent="0.25">
      <c r="A460" s="31"/>
      <c r="B460" s="32"/>
      <c r="C460" s="151"/>
      <c r="D460" s="32"/>
      <c r="E460" s="32"/>
      <c r="F460" s="32"/>
      <c r="G460" s="32"/>
      <c r="H460" s="32"/>
      <c r="I460" s="127"/>
    </row>
    <row r="461" spans="1:9" x14ac:dyDescent="0.25">
      <c r="A461" s="31"/>
      <c r="B461" s="32"/>
      <c r="C461" s="151"/>
      <c r="D461" s="32"/>
      <c r="E461" s="32"/>
      <c r="F461" s="32"/>
      <c r="G461" s="32"/>
      <c r="H461" s="32"/>
      <c r="I461" s="127"/>
    </row>
    <row r="462" spans="1:9" x14ac:dyDescent="0.25">
      <c r="A462" s="31"/>
      <c r="B462" s="32"/>
      <c r="C462" s="151"/>
      <c r="D462" s="32"/>
      <c r="E462" s="32"/>
      <c r="F462" s="32"/>
      <c r="G462" s="32"/>
      <c r="H462" s="32"/>
      <c r="I462" s="127"/>
    </row>
    <row r="463" spans="1:9" x14ac:dyDescent="0.25">
      <c r="A463" s="31"/>
      <c r="B463" s="32"/>
      <c r="C463" s="151"/>
      <c r="D463" s="32"/>
      <c r="E463" s="32"/>
      <c r="F463" s="32"/>
      <c r="G463" s="32"/>
      <c r="H463" s="32"/>
      <c r="I463" s="127"/>
    </row>
    <row r="464" spans="1:9" x14ac:dyDescent="0.25">
      <c r="A464" s="31"/>
      <c r="B464" s="32"/>
      <c r="C464" s="151"/>
      <c r="D464" s="32"/>
      <c r="E464" s="32"/>
      <c r="F464" s="32"/>
      <c r="G464" s="32"/>
      <c r="H464" s="32"/>
      <c r="I464" s="127"/>
    </row>
    <row r="465" spans="1:9" x14ac:dyDescent="0.25">
      <c r="A465" s="31"/>
      <c r="B465" s="32"/>
      <c r="C465" s="151"/>
      <c r="D465" s="32"/>
      <c r="E465" s="32"/>
      <c r="F465" s="32"/>
      <c r="G465" s="32"/>
      <c r="H465" s="32"/>
      <c r="I465" s="127"/>
    </row>
    <row r="466" spans="1:9" x14ac:dyDescent="0.25">
      <c r="A466" s="31"/>
      <c r="B466" s="32"/>
      <c r="C466" s="151"/>
      <c r="D466" s="32"/>
      <c r="E466" s="32"/>
      <c r="F466" s="32"/>
      <c r="G466" s="32"/>
      <c r="H466" s="32"/>
      <c r="I466" s="127"/>
    </row>
    <row r="467" spans="1:9" x14ac:dyDescent="0.25">
      <c r="A467" s="31"/>
      <c r="B467" s="32"/>
      <c r="C467" s="151"/>
      <c r="D467" s="32"/>
      <c r="E467" s="32"/>
      <c r="F467" s="32"/>
      <c r="G467" s="32"/>
      <c r="H467" s="32"/>
      <c r="I467" s="127"/>
    </row>
    <row r="468" spans="1:9" x14ac:dyDescent="0.25">
      <c r="A468" s="31"/>
      <c r="B468" s="32"/>
      <c r="C468" s="151"/>
      <c r="D468" s="32"/>
      <c r="E468" s="32"/>
      <c r="F468" s="32"/>
      <c r="G468" s="32"/>
      <c r="H468" s="32"/>
      <c r="I468" s="127"/>
    </row>
    <row r="469" spans="1:9" x14ac:dyDescent="0.25">
      <c r="A469" s="31"/>
      <c r="B469" s="32"/>
      <c r="C469" s="151"/>
      <c r="D469" s="32"/>
      <c r="E469" s="32"/>
      <c r="F469" s="32"/>
      <c r="G469" s="32"/>
      <c r="H469" s="32"/>
      <c r="I469" s="127"/>
    </row>
    <row r="470" spans="1:9" x14ac:dyDescent="0.25">
      <c r="A470" s="31"/>
      <c r="B470" s="32"/>
      <c r="C470" s="151"/>
      <c r="D470" s="32"/>
      <c r="E470" s="32"/>
      <c r="F470" s="32"/>
      <c r="G470" s="32"/>
      <c r="H470" s="32"/>
      <c r="I470" s="127"/>
    </row>
    <row r="471" spans="1:9" x14ac:dyDescent="0.25">
      <c r="A471" s="31"/>
      <c r="B471" s="32"/>
      <c r="C471" s="151"/>
      <c r="D471" s="32"/>
      <c r="E471" s="32"/>
      <c r="F471" s="32"/>
      <c r="G471" s="32"/>
      <c r="H471" s="32"/>
      <c r="I471" s="127"/>
    </row>
    <row r="472" spans="1:9" x14ac:dyDescent="0.25">
      <c r="A472" s="31"/>
      <c r="B472" s="32"/>
      <c r="C472" s="151"/>
      <c r="D472" s="32"/>
      <c r="E472" s="32"/>
      <c r="F472" s="32"/>
      <c r="G472" s="32"/>
      <c r="H472" s="32"/>
      <c r="I472" s="127"/>
    </row>
    <row r="473" spans="1:9" x14ac:dyDescent="0.25">
      <c r="A473" s="31"/>
      <c r="B473" s="32"/>
      <c r="C473" s="151"/>
      <c r="D473" s="32"/>
      <c r="E473" s="32"/>
      <c r="F473" s="32"/>
      <c r="G473" s="32"/>
      <c r="H473" s="32"/>
      <c r="I473" s="127"/>
    </row>
    <row r="474" spans="1:9" x14ac:dyDescent="0.25">
      <c r="A474" s="31"/>
      <c r="B474" s="32"/>
      <c r="C474" s="151"/>
      <c r="D474" s="32"/>
      <c r="E474" s="32"/>
      <c r="F474" s="32"/>
      <c r="G474" s="32"/>
      <c r="H474" s="32"/>
      <c r="I474" s="127"/>
    </row>
    <row r="475" spans="1:9" x14ac:dyDescent="0.25">
      <c r="A475" s="31"/>
      <c r="B475" s="32"/>
      <c r="C475" s="151"/>
      <c r="D475" s="32"/>
      <c r="E475" s="32"/>
      <c r="F475" s="32"/>
      <c r="G475" s="32"/>
      <c r="H475" s="32"/>
      <c r="I475" s="127"/>
    </row>
    <row r="476" spans="1:9" x14ac:dyDescent="0.25">
      <c r="A476" s="31"/>
      <c r="B476" s="32"/>
      <c r="C476" s="151"/>
      <c r="D476" s="32"/>
      <c r="E476" s="32"/>
      <c r="F476" s="32"/>
      <c r="G476" s="32"/>
      <c r="H476" s="32"/>
      <c r="I476" s="127"/>
    </row>
    <row r="477" spans="1:9" x14ac:dyDescent="0.25">
      <c r="A477" s="31"/>
      <c r="B477" s="32"/>
      <c r="C477" s="151"/>
      <c r="D477" s="32"/>
      <c r="E477" s="32"/>
      <c r="F477" s="32"/>
      <c r="G477" s="32"/>
      <c r="H477" s="32"/>
      <c r="I477" s="127"/>
    </row>
    <row r="478" spans="1:9" x14ac:dyDescent="0.25">
      <c r="A478" s="31"/>
      <c r="B478" s="32"/>
      <c r="C478" s="151"/>
      <c r="D478" s="32"/>
      <c r="E478" s="32"/>
      <c r="F478" s="32"/>
      <c r="G478" s="32"/>
      <c r="H478" s="32"/>
      <c r="I478" s="127"/>
    </row>
    <row r="479" spans="1:9" x14ac:dyDescent="0.25">
      <c r="A479" s="31"/>
      <c r="B479" s="32"/>
      <c r="C479" s="151"/>
      <c r="D479" s="32"/>
      <c r="E479" s="32"/>
      <c r="F479" s="32"/>
      <c r="G479" s="32"/>
      <c r="H479" s="32"/>
      <c r="I479" s="127"/>
    </row>
    <row r="480" spans="1:9" ht="15.75" thickBot="1" x14ac:dyDescent="0.3">
      <c r="A480" s="129"/>
      <c r="B480" s="33"/>
      <c r="C480" s="152"/>
      <c r="D480" s="33"/>
      <c r="E480" s="33"/>
      <c r="F480" s="33"/>
      <c r="G480" s="33"/>
      <c r="H480" s="33"/>
      <c r="I480" s="128"/>
    </row>
    <row r="481" spans="2:4" x14ac:dyDescent="0.25">
      <c r="B481" s="1"/>
      <c r="D481" s="1"/>
    </row>
    <row r="482" spans="2:4" x14ac:dyDescent="0.25">
      <c r="B482" s="1"/>
      <c r="D482" s="1"/>
    </row>
    <row r="483" spans="2:4" x14ac:dyDescent="0.25">
      <c r="B483" s="1"/>
      <c r="D483" s="1"/>
    </row>
    <row r="484" spans="2:4" x14ac:dyDescent="0.25">
      <c r="B484" s="1"/>
      <c r="D484" s="1"/>
    </row>
    <row r="485" spans="2:4" x14ac:dyDescent="0.25">
      <c r="B485" s="1"/>
      <c r="D485" s="1"/>
    </row>
    <row r="486" spans="2:4" x14ac:dyDescent="0.25">
      <c r="B486" s="1"/>
      <c r="D486" s="1"/>
    </row>
    <row r="487" spans="2:4" x14ac:dyDescent="0.25">
      <c r="B487" s="1"/>
      <c r="D487" s="1"/>
    </row>
  </sheetData>
  <autoFilter ref="F1:F535"/>
  <sortState ref="A6:I453">
    <sortCondition descending="1" ref="F6:F453"/>
  </sortState>
  <mergeCells count="5">
    <mergeCell ref="A3:E3"/>
    <mergeCell ref="D1:E1"/>
    <mergeCell ref="G1:H1"/>
    <mergeCell ref="D2:E2"/>
    <mergeCell ref="G2:H2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60" fitToHeight="0" orientation="landscape" r:id="rId1"/>
  <headerFooter>
    <oddFooter>Página &amp;P de &amp;N</oddFooter>
  </headerFooter>
  <rowBreaks count="3" manualBreakCount="3">
    <brk id="197" max="8" man="1"/>
    <brk id="420" max="8" man="1"/>
    <brk id="45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RESUMO</vt:lpstr>
      <vt:lpstr>SINTÉTICO</vt:lpstr>
      <vt:lpstr>BDI Ser.</vt:lpstr>
      <vt:lpstr>BDI Dif.</vt:lpstr>
      <vt:lpstr>CURVA ABC</vt:lpstr>
      <vt:lpstr>'BDI Dif.'!Area_de_impressao</vt:lpstr>
      <vt:lpstr>'BDI Ser.'!Area_de_impressao</vt:lpstr>
      <vt:lpstr>'CURVA ABC'!Area_de_impressao</vt:lpstr>
      <vt:lpstr>RESUMO!Area_de_impressao</vt:lpstr>
      <vt:lpstr>SINTÉTICO!Area_de_impressao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ahciuweh</cp:lastModifiedBy>
  <cp:revision>0</cp:revision>
  <cp:lastPrinted>2025-11-13T12:58:32Z</cp:lastPrinted>
  <dcterms:created xsi:type="dcterms:W3CDTF">2024-04-17T18:43:51Z</dcterms:created>
  <dcterms:modified xsi:type="dcterms:W3CDTF">2025-12-11T16:32:38Z</dcterms:modified>
</cp:coreProperties>
</file>