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4080" windowHeight="12420" activeTab="2"/>
  </bookViews>
  <sheets>
    <sheet name="12X36 NOTURNO ARMADO" sheetId="4" r:id="rId1"/>
    <sheet name="12X36 DIURNO ARMADO" sheetId="3" r:id="rId2"/>
    <sheet name="44H SEMANAIS " sheetId="5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7" i="4"/>
  <c r="Q108"/>
  <c r="R108" s="1"/>
  <c r="R122" s="1"/>
  <c r="Q109"/>
  <c r="R109" s="1"/>
  <c r="Q110"/>
  <c r="R110" s="1"/>
  <c r="Q111"/>
  <c r="R111" s="1"/>
  <c r="Q112"/>
  <c r="R112" s="1"/>
  <c r="Q113"/>
  <c r="R113"/>
  <c r="Q114"/>
  <c r="Q115"/>
  <c r="Q116"/>
  <c r="R116"/>
  <c r="Q117"/>
  <c r="R117"/>
  <c r="Q118"/>
  <c r="Q119"/>
  <c r="R119" s="1"/>
  <c r="Q120"/>
  <c r="R120" s="1"/>
  <c r="Q121"/>
  <c r="R121" s="1"/>
  <c r="Q122"/>
  <c r="U109" s="1"/>
  <c r="P126"/>
  <c r="Q126"/>
  <c r="P127"/>
  <c r="P128" s="1"/>
  <c r="U108" l="1"/>
  <c r="U111"/>
  <c r="T114" s="1"/>
  <c r="U116" l="1"/>
  <c r="U117"/>
  <c r="D94" i="5" l="1"/>
  <c r="D101" s="1"/>
  <c r="D59" l="1"/>
  <c r="D69" l="1"/>
  <c r="D71" s="1"/>
  <c r="D83"/>
  <c r="D67"/>
  <c r="D130"/>
  <c r="D85"/>
  <c r="D81"/>
  <c r="D70"/>
  <c r="D66"/>
  <c r="D25"/>
  <c r="D84"/>
  <c r="D82"/>
  <c r="D26"/>
  <c r="D87" l="1"/>
  <c r="D100" s="1"/>
  <c r="D102" s="1"/>
  <c r="D133" s="1"/>
  <c r="D27"/>
  <c r="D68"/>
  <c r="D72" s="1"/>
  <c r="D132" s="1"/>
  <c r="D57" l="1"/>
  <c r="D28"/>
  <c r="E35" l="1"/>
  <c r="E34"/>
  <c r="E40"/>
  <c r="E33"/>
  <c r="E36"/>
  <c r="E41"/>
  <c r="D58" s="1"/>
  <c r="E39"/>
  <c r="E38"/>
  <c r="E37"/>
  <c r="D60"/>
  <c r="F39" l="1"/>
  <c r="D131"/>
  <c r="D116"/>
  <c r="E124" l="1"/>
  <c r="D136" s="1"/>
  <c r="D137" s="1"/>
  <c r="D101" i="4" l="1"/>
  <c r="D59" l="1"/>
  <c r="D134"/>
  <c r="D101" i="3"/>
  <c r="D84" i="4" l="1"/>
  <c r="D130"/>
  <c r="D67"/>
  <c r="D69"/>
  <c r="D71" s="1"/>
  <c r="D81"/>
  <c r="D26"/>
  <c r="D25"/>
  <c r="D66"/>
  <c r="D68" s="1"/>
  <c r="D85"/>
  <c r="D83"/>
  <c r="D82"/>
  <c r="D70"/>
  <c r="D87" l="1"/>
  <c r="D100" s="1"/>
  <c r="D102" s="1"/>
  <c r="D133" s="1"/>
  <c r="D27"/>
  <c r="D28" s="1"/>
  <c r="D72"/>
  <c r="D132" s="1"/>
  <c r="D134" i="3"/>
  <c r="D57" i="4" l="1"/>
  <c r="E41"/>
  <c r="D58" s="1"/>
  <c r="E39"/>
  <c r="E35"/>
  <c r="E38"/>
  <c r="E34"/>
  <c r="E36"/>
  <c r="E40"/>
  <c r="E37"/>
  <c r="E33"/>
  <c r="D59" i="3"/>
  <c r="D60" i="4" l="1"/>
  <c r="D116" s="1"/>
  <c r="D131" l="1"/>
  <c r="E118"/>
  <c r="D130" i="3" l="1"/>
  <c r="D69"/>
  <c r="D71" s="1"/>
  <c r="D82"/>
  <c r="D84"/>
  <c r="D81"/>
  <c r="D66"/>
  <c r="D68" s="1"/>
  <c r="D67"/>
  <c r="D83"/>
  <c r="D70"/>
  <c r="D85"/>
  <c r="D26"/>
  <c r="E119" i="4"/>
  <c r="E122" s="1"/>
  <c r="D25" i="3"/>
  <c r="D72" l="1"/>
  <c r="D132" s="1"/>
  <c r="D87"/>
  <c r="D100" s="1"/>
  <c r="D102" s="1"/>
  <c r="D133" s="1"/>
  <c r="E121" i="4"/>
  <c r="E124" s="1"/>
  <c r="D136" s="1"/>
  <c r="D137" s="1"/>
  <c r="D138" s="1"/>
  <c r="D27" i="3"/>
  <c r="D57" s="1"/>
  <c r="D28" l="1"/>
  <c r="E40" s="1"/>
  <c r="E36" l="1"/>
  <c r="E39"/>
  <c r="E38"/>
  <c r="E37"/>
  <c r="E35"/>
  <c r="E33"/>
  <c r="E41"/>
  <c r="D58" s="1"/>
  <c r="D60" s="1"/>
  <c r="E34"/>
  <c r="D131" l="1"/>
  <c r="D116"/>
  <c r="F39"/>
  <c r="E118" l="1"/>
  <c r="E119" l="1"/>
  <c r="E122" l="1"/>
  <c r="E121"/>
  <c r="E124" l="1"/>
  <c r="D136" s="1"/>
  <c r="D137" s="1"/>
  <c r="D138" s="1"/>
</calcChain>
</file>

<file path=xl/sharedStrings.xml><?xml version="1.0" encoding="utf-8"?>
<sst xmlns="http://schemas.openxmlformats.org/spreadsheetml/2006/main" count="540" uniqueCount="119">
  <si>
    <t>Adicional Noturno</t>
  </si>
  <si>
    <t>Total</t>
  </si>
  <si>
    <t>Férias</t>
  </si>
  <si>
    <t>SEBRAE</t>
  </si>
  <si>
    <t>INCRA</t>
  </si>
  <si>
    <t>FGTS</t>
  </si>
  <si>
    <t>12x36</t>
  </si>
  <si>
    <t>44 SEM</t>
  </si>
  <si>
    <t>Insumos Diversos</t>
  </si>
  <si>
    <t>Custos Indiretos, Tributos e Lucro</t>
  </si>
  <si>
    <t>Custos Indiretos</t>
  </si>
  <si>
    <t>Tributos</t>
  </si>
  <si>
    <t>Lucro</t>
  </si>
  <si>
    <t>Descrição</t>
  </si>
  <si>
    <t>44 horas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</si>
  <si>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</si>
  <si>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</si>
  <si>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</si>
  <si>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</si>
  <si>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</si>
  <si>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</si>
  <si>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</si>
  <si>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</si>
  <si>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</si>
  <si>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</si>
  <si>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</si>
  <si>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</si>
  <si>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</si>
  <si>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</si>
  <si>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</si>
  <si>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</si>
  <si>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</si>
  <si>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</si>
  <si>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</si>
  <si>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</si>
  <si>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</si>
  <si>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</si>
  <si>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</si>
  <si>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</si>
  <si>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</si>
  <si>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</si>
  <si>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</si>
  <si>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</si>
  <si>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</si>
  <si>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</si>
  <si>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</si>
  <si>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</si>
  <si>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</si>
  <si>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</si>
  <si>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</si>
  <si>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</si>
  <si>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</si>
  <si>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Benefício xxx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</si>
  <si>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</si>
  <si>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</si>
  <si>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</si>
  <si>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</si>
  <si>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</si>
  <si>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</si>
  <si>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</si>
  <si>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</si>
  <si>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</si>
  <si>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</si>
  <si>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</si>
  <si>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</si>
  <si>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</si>
  <si>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</si>
  <si>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</si>
  <si>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</si>
  <si>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</si>
  <si>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</si>
  <si>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</si>
  <si>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</si>
  <si>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</si>
  <si>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</si>
  <si>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</si>
  <si>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</si>
  <si>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</si>
  <si>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</si>
  <si>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</si>
  <si>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</si>
  <si>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</si>
  <si>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</si>
  <si>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</si>
  <si>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</si>
  <si>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</si>
  <si>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</si>
  <si>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Intervalo para repouso e alimentação</t>
  </si>
  <si>
    <t>Adicional de Hora Extra no Feriado Trabalho</t>
  </si>
  <si>
    <t>Outros (seguro de vida)</t>
  </si>
  <si>
    <t>Equipamentos – Custo do Investimento Inicial</t>
  </si>
  <si>
    <t xml:space="preserve"> (A)</t>
  </si>
  <si>
    <t>(B)</t>
  </si>
  <si>
    <t>12 x 36</t>
  </si>
  <si>
    <t>Cassetete</t>
  </si>
  <si>
    <r>
      <rPr>
        <sz val="12"/>
        <color rgb="FF414142"/>
        <rFont val="SegoeUI-Light"/>
      </rPr>
      <t xml:space="preserve">1,00 </t>
    </r>
    <r>
      <rPr>
        <sz val="12"/>
        <color rgb="FF414142"/>
        <rFont val="SegoeUI-Light1"/>
      </rPr>
      <t xml:space="preserve"> </t>
    </r>
  </si>
  <si>
    <t>Porta cassetete</t>
  </si>
  <si>
    <t>Apito</t>
  </si>
  <si>
    <t>Cordão de apito</t>
  </si>
  <si>
    <t>Capa de náilon</t>
  </si>
  <si>
    <t>Rádio</t>
  </si>
  <si>
    <t>Revolver calibre</t>
  </si>
  <si>
    <t>Cinturão para revólver</t>
  </si>
  <si>
    <t>Coldre</t>
  </si>
  <si>
    <t>Munição calibre 38</t>
  </si>
  <si>
    <t>Colete Nível II-A</t>
  </si>
  <si>
    <t>Livro de ocorrência</t>
  </si>
  <si>
    <t>Lanterna de 3 pilhas</t>
  </si>
  <si>
    <t>Pilhas para lanterna</t>
  </si>
  <si>
    <t>Custo financeiro</t>
  </si>
  <si>
    <t>Percentual do custo de capital mensal</t>
  </si>
  <si>
    <t>Custo Anual (MPOG pg 79)</t>
  </si>
  <si>
    <t>Custo Mensal</t>
  </si>
  <si>
    <t>C.1. Tributos Federais (especificar) PIS: 0,65% CONFINS: 3,00%</t>
  </si>
  <si>
    <t>C.2. Tributos Estaduais (especificar) ISS: 5,00%</t>
  </si>
  <si>
    <t xml:space="preserve">Valor Total do posto </t>
  </si>
  <si>
    <t>12X36 NOTURNO ARMADO</t>
  </si>
  <si>
    <t>12X36 DIURNO ARMADO</t>
  </si>
  <si>
    <t>44H SEMANAIS</t>
  </si>
</sst>
</file>

<file path=xl/styles.xml><?xml version="1.0" encoding="utf-8"?>
<styleSheet xmlns="http://schemas.openxmlformats.org/spreadsheetml/2006/main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[$-416]General"/>
    <numFmt numFmtId="166" formatCode="&quot;R$&quot;\ #,##0.00"/>
    <numFmt numFmtId="167" formatCode="[$-416]0.00"/>
    <numFmt numFmtId="168" formatCode="0.00000%"/>
    <numFmt numFmtId="173" formatCode="0.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8"/>
      <color theme="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color rgb="FF414142"/>
      <name val="Calibri"/>
      <family val="2"/>
    </font>
    <font>
      <sz val="12"/>
      <color rgb="FF414142"/>
      <name val="SegoeUI-Light"/>
    </font>
    <font>
      <sz val="12"/>
      <color rgb="FF414142"/>
      <name val="SegoeUI-Light1"/>
    </font>
    <font>
      <sz val="8"/>
      <color rgb="FF000000"/>
      <name val="Arial Narrow"/>
      <family val="2"/>
    </font>
    <font>
      <sz val="12"/>
      <color rgb="FF000000"/>
      <name val="Times New Roman"/>
      <family val="1"/>
    </font>
    <font>
      <u/>
      <sz val="9.9"/>
      <color theme="1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6E6FF"/>
        <bgColor rgb="FFE6E6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E6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CCFFFF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9" applyNumberFormat="0" applyAlignment="0" applyProtection="0"/>
    <xf numFmtId="0" fontId="13" fillId="7" borderId="10" applyNumberFormat="0" applyAlignment="0" applyProtection="0"/>
    <xf numFmtId="0" fontId="14" fillId="7" borderId="9" applyNumberFormat="0" applyAlignment="0" applyProtection="0"/>
    <xf numFmtId="0" fontId="15" fillId="0" borderId="11" applyNumberFormat="0" applyFill="0" applyAlignment="0" applyProtection="0"/>
    <xf numFmtId="0" fontId="16" fillId="8" borderId="12" applyNumberFormat="0" applyAlignment="0" applyProtection="0"/>
    <xf numFmtId="0" fontId="17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4" fillId="0" borderId="0" applyBorder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166" fontId="3" fillId="0" borderId="15" xfId="51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166" fontId="3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165" fontId="25" fillId="0" borderId="0" xfId="52" applyFont="1" applyFill="1" applyAlignment="1"/>
    <xf numFmtId="165" fontId="24" fillId="36" borderId="16" xfId="52" applyFont="1" applyFill="1" applyBorder="1" applyAlignment="1"/>
    <xf numFmtId="165" fontId="26" fillId="36" borderId="16" xfId="52" applyFont="1" applyFill="1" applyBorder="1" applyAlignment="1"/>
    <xf numFmtId="165" fontId="26" fillId="36" borderId="16" xfId="52" applyFont="1" applyFill="1" applyBorder="1" applyAlignment="1">
      <alignment horizontal="justify"/>
    </xf>
    <xf numFmtId="167" fontId="26" fillId="36" borderId="16" xfId="52" applyNumberFormat="1" applyFont="1" applyFill="1" applyBorder="1" applyAlignment="1"/>
    <xf numFmtId="167" fontId="26" fillId="36" borderId="16" xfId="52" applyNumberFormat="1" applyFont="1" applyFill="1" applyBorder="1" applyAlignment="1">
      <alignment horizontal="justify"/>
    </xf>
    <xf numFmtId="165" fontId="25" fillId="36" borderId="16" xfId="52" applyFont="1" applyFill="1" applyBorder="1" applyAlignment="1">
      <alignment wrapText="1"/>
    </xf>
    <xf numFmtId="165" fontId="25" fillId="0" borderId="0" xfId="52" applyFont="1" applyFill="1" applyAlignment="1">
      <alignment wrapText="1"/>
    </xf>
    <xf numFmtId="165" fontId="29" fillId="36" borderId="16" xfId="52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8" fontId="30" fillId="0" borderId="5" xfId="46" applyNumberFormat="1" applyFont="1" applyFill="1" applyBorder="1" applyAlignment="1"/>
    <xf numFmtId="10" fontId="3" fillId="0" borderId="15" xfId="0" applyNumberFormat="1" applyFont="1" applyBorder="1" applyAlignment="1">
      <alignment vertical="center" wrapText="1"/>
    </xf>
    <xf numFmtId="8" fontId="3" fillId="0" borderId="15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vertical="center" wrapText="1"/>
    </xf>
    <xf numFmtId="166" fontId="2" fillId="0" borderId="15" xfId="0" applyNumberFormat="1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65" fontId="25" fillId="36" borderId="16" xfId="52" applyFont="1" applyFill="1" applyBorder="1" applyAlignment="1"/>
    <xf numFmtId="0" fontId="0" fillId="0" borderId="0" xfId="0" applyBorder="1"/>
    <xf numFmtId="44" fontId="3" fillId="0" borderId="0" xfId="51" applyFont="1"/>
    <xf numFmtId="173" fontId="3" fillId="0" borderId="0" xfId="51" applyNumberFormat="1" applyFont="1"/>
    <xf numFmtId="44" fontId="3" fillId="0" borderId="0" xfId="0" applyNumberFormat="1" applyFont="1"/>
    <xf numFmtId="10" fontId="30" fillId="0" borderId="4" xfId="46" applyNumberFormat="1" applyFont="1" applyFill="1" applyBorder="1" applyAlignment="1"/>
    <xf numFmtId="10" fontId="30" fillId="0" borderId="4" xfId="46" applyNumberFormat="1" applyFont="1" applyFill="1" applyBorder="1" applyAlignment="1">
      <alignment horizontal="right"/>
    </xf>
    <xf numFmtId="10" fontId="30" fillId="0" borderId="5" xfId="46" applyNumberFormat="1" applyFont="1" applyFill="1" applyBorder="1" applyAlignment="1"/>
    <xf numFmtId="0" fontId="31" fillId="0" borderId="0" xfId="53" applyAlignment="1" applyProtection="1"/>
    <xf numFmtId="0" fontId="0" fillId="37" borderId="0" xfId="0" applyFill="1" applyBorder="1"/>
    <xf numFmtId="165" fontId="24" fillId="38" borderId="0" xfId="52" applyFont="1" applyFill="1" applyBorder="1" applyAlignment="1"/>
    <xf numFmtId="165" fontId="26" fillId="38" borderId="0" xfId="52" applyFont="1" applyFill="1" applyBorder="1" applyAlignment="1"/>
    <xf numFmtId="165" fontId="26" fillId="38" borderId="0" xfId="52" applyFont="1" applyFill="1" applyBorder="1" applyAlignment="1">
      <alignment horizontal="justify"/>
    </xf>
    <xf numFmtId="167" fontId="26" fillId="38" borderId="0" xfId="52" applyNumberFormat="1" applyFont="1" applyFill="1" applyBorder="1" applyAlignment="1"/>
    <xf numFmtId="167" fontId="26" fillId="38" borderId="0" xfId="52" applyNumberFormat="1" applyFont="1" applyFill="1" applyBorder="1" applyAlignment="1">
      <alignment horizontal="justify"/>
    </xf>
    <xf numFmtId="165" fontId="25" fillId="36" borderId="17" xfId="52" applyFont="1" applyFill="1" applyBorder="1" applyAlignment="1"/>
    <xf numFmtId="165" fontId="25" fillId="36" borderId="18" xfId="52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3" fillId="3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4" borderId="0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2" fillId="34" borderId="0" xfId="0" applyFont="1" applyFill="1" applyBorder="1" applyAlignment="1">
      <alignment horizontal="center" vertical="center" wrapText="1"/>
    </xf>
    <xf numFmtId="0" fontId="24" fillId="36" borderId="17" xfId="0" applyFont="1" applyFill="1" applyBorder="1" applyAlignment="1">
      <alignment horizontal="center"/>
    </xf>
    <xf numFmtId="0" fontId="24" fillId="36" borderId="19" xfId="0" applyFont="1" applyFill="1" applyBorder="1" applyAlignment="1">
      <alignment horizontal="center"/>
    </xf>
    <xf numFmtId="0" fontId="24" fillId="36" borderId="18" xfId="0" applyFont="1" applyFill="1" applyBorder="1" applyAlignment="1">
      <alignment horizontal="center"/>
    </xf>
    <xf numFmtId="165" fontId="25" fillId="36" borderId="17" xfId="52" applyFont="1" applyFill="1" applyBorder="1" applyAlignment="1">
      <alignment horizontal="center"/>
    </xf>
    <xf numFmtId="165" fontId="25" fillId="36" borderId="18" xfId="52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4" fillId="38" borderId="0" xfId="0" applyFont="1" applyFill="1" applyBorder="1" applyAlignment="1">
      <alignment horizontal="center"/>
    </xf>
    <xf numFmtId="0" fontId="0" fillId="39" borderId="0" xfId="0" applyFill="1" applyBorder="1"/>
    <xf numFmtId="0" fontId="3" fillId="37" borderId="0" xfId="0" applyFont="1" applyFill="1" applyBorder="1"/>
    <xf numFmtId="166" fontId="0" fillId="39" borderId="0" xfId="0" applyNumberFormat="1" applyFill="1" applyBorder="1"/>
    <xf numFmtId="165" fontId="25" fillId="40" borderId="0" xfId="52" applyFont="1" applyFill="1" applyBorder="1" applyAlignment="1"/>
    <xf numFmtId="0" fontId="3" fillId="0" borderId="0" xfId="0" applyFont="1" applyBorder="1"/>
    <xf numFmtId="165" fontId="24" fillId="0" borderId="0" xfId="52" applyFont="1" applyFill="1" applyBorder="1" applyAlignment="1"/>
    <xf numFmtId="165" fontId="24" fillId="0" borderId="0" xfId="52" applyFont="1" applyFill="1" applyBorder="1" applyAlignment="1"/>
    <xf numFmtId="165" fontId="25" fillId="0" borderId="0" xfId="52" applyFont="1" applyFill="1" applyBorder="1" applyAlignment="1"/>
    <xf numFmtId="167" fontId="25" fillId="0" borderId="0" xfId="52" applyNumberFormat="1" applyFont="1" applyFill="1" applyBorder="1" applyAlignment="1"/>
    <xf numFmtId="165" fontId="24" fillId="37" borderId="0" xfId="52" applyFont="1" applyFill="1" applyBorder="1" applyAlignment="1"/>
    <xf numFmtId="165" fontId="24" fillId="37" borderId="0" xfId="52" applyFont="1" applyFill="1" applyBorder="1" applyAlignment="1"/>
    <xf numFmtId="165" fontId="25" fillId="37" borderId="0" xfId="52" applyFont="1" applyFill="1" applyBorder="1" applyAlignment="1"/>
    <xf numFmtId="165" fontId="25" fillId="38" borderId="0" xfId="52" applyFont="1" applyFill="1" applyBorder="1" applyAlignment="1">
      <alignment horizontal="center"/>
    </xf>
    <xf numFmtId="165" fontId="29" fillId="38" borderId="0" xfId="52" applyFont="1" applyFill="1" applyBorder="1" applyAlignment="1">
      <alignment wrapText="1"/>
    </xf>
    <xf numFmtId="165" fontId="25" fillId="38" borderId="0" xfId="52" applyFont="1" applyFill="1" applyBorder="1" applyAlignment="1"/>
    <xf numFmtId="167" fontId="25" fillId="37" borderId="0" xfId="52" applyNumberFormat="1" applyFont="1" applyFill="1" applyBorder="1" applyAlignment="1"/>
    <xf numFmtId="165" fontId="25" fillId="37" borderId="0" xfId="52" applyFont="1" applyFill="1" applyBorder="1" applyAlignment="1">
      <alignment wrapText="1"/>
    </xf>
    <xf numFmtId="165" fontId="25" fillId="38" borderId="0" xfId="52" applyFont="1" applyFill="1" applyBorder="1" applyAlignment="1">
      <alignment wrapText="1"/>
    </xf>
    <xf numFmtId="165" fontId="25" fillId="38" borderId="0" xfId="52" applyFont="1" applyFill="1" applyBorder="1" applyAlignment="1"/>
    <xf numFmtId="0" fontId="2" fillId="0" borderId="0" xfId="0" applyFont="1"/>
  </cellXfs>
  <cellStyles count="54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Excel Built-in Normal" xfId="52"/>
    <cellStyle name="Hyperlink" xfId="53" builtinId="8"/>
    <cellStyle name="Incorreto" xfId="10" builtinId="27" customBuiltin="1"/>
    <cellStyle name="Moeda" xfId="51" builtinId="4"/>
    <cellStyle name="Neutra" xfId="11" builtinId="28" customBuiltin="1"/>
    <cellStyle name="Normal" xfId="0" builtinId="0"/>
    <cellStyle name="Normal 2" xfId="46"/>
    <cellStyle name="Nota" xfId="18" builtinId="10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 2" xfId="1"/>
    <cellStyle name="Vírgula 3" xfId="3"/>
    <cellStyle name="Vírgula 3 2" xfId="49"/>
    <cellStyle name="Vírgula 4" xfId="2"/>
    <cellStyle name="Vírgula 4 2" xfId="48"/>
    <cellStyle name="Vírgula 5" xfId="45"/>
    <cellStyle name="Vírgula 5 2" xfId="50"/>
    <cellStyle name="Vírgula 6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1"/>
  <sheetViews>
    <sheetView showGridLines="0" zoomScale="90" zoomScaleNormal="90" workbookViewId="0">
      <selection activeCell="B5" sqref="B5"/>
    </sheetView>
  </sheetViews>
  <sheetFormatPr defaultRowHeight="15.75"/>
  <cols>
    <col min="1" max="1" width="9.140625" style="9"/>
    <col min="2" max="2" width="72.140625" style="9" customWidth="1"/>
    <col min="3" max="3" width="16.42578125" style="9" customWidth="1"/>
    <col min="4" max="4" width="18" style="9" customWidth="1"/>
    <col min="5" max="5" width="14.28515625" style="9" customWidth="1"/>
    <col min="6" max="6" width="16.85546875" style="9" customWidth="1"/>
    <col min="7" max="7" width="21.42578125" style="9" customWidth="1"/>
    <col min="8" max="8" width="15.140625" style="9" customWidth="1"/>
    <col min="9" max="13" width="9.140625" style="9"/>
    <col min="14" max="14" width="21" style="9" bestFit="1" customWidth="1"/>
    <col min="15" max="15" width="7.7109375" style="9" bestFit="1" customWidth="1"/>
    <col min="16" max="16" width="12.85546875" style="9" bestFit="1" customWidth="1"/>
    <col min="17" max="17" width="10.5703125" style="9" bestFit="1" customWidth="1"/>
    <col min="18" max="18" width="7.7109375" style="9" bestFit="1" customWidth="1"/>
    <col min="19" max="16384" width="9.140625" style="9"/>
  </cols>
  <sheetData>
    <row r="1" spans="1:12" ht="23.25">
      <c r="A1" s="59" t="s">
        <v>86</v>
      </c>
      <c r="B1" s="59"/>
      <c r="C1" s="59"/>
      <c r="D1" s="59"/>
      <c r="E1" s="59"/>
    </row>
    <row r="2" spans="1:12" ht="23.25">
      <c r="A2" s="59"/>
      <c r="B2" s="59"/>
      <c r="C2" s="59"/>
      <c r="D2" s="59"/>
      <c r="E2" s="59"/>
    </row>
    <row r="3" spans="1:12">
      <c r="A3" s="60"/>
      <c r="B3" s="60"/>
      <c r="C3" s="60"/>
      <c r="D3" s="60"/>
      <c r="E3" s="60"/>
    </row>
    <row r="5" spans="1:12">
      <c r="B5" s="101" t="s">
        <v>116</v>
      </c>
    </row>
    <row r="6" spans="1:12">
      <c r="A6" s="61" t="s">
        <v>15</v>
      </c>
      <c r="B6" s="61"/>
      <c r="C6" s="61"/>
      <c r="D6" s="61"/>
    </row>
    <row r="7" spans="1:12" ht="16.5" thickBot="1"/>
    <row r="8" spans="1:12" ht="16.5" thickBot="1">
      <c r="A8" s="3">
        <v>1</v>
      </c>
      <c r="B8" s="62" t="s">
        <v>16</v>
      </c>
      <c r="C8" s="63"/>
      <c r="D8" s="29" t="s">
        <v>17</v>
      </c>
    </row>
    <row r="9" spans="1:12" ht="16.5" thickBot="1">
      <c r="A9" s="5" t="s">
        <v>18</v>
      </c>
      <c r="B9" s="57" t="s">
        <v>19</v>
      </c>
      <c r="C9" s="58"/>
      <c r="D9" s="12"/>
    </row>
    <row r="10" spans="1:12" ht="16.5" thickBot="1">
      <c r="A10" s="5" t="s">
        <v>20</v>
      </c>
      <c r="B10" s="57" t="s">
        <v>21</v>
      </c>
      <c r="C10" s="58"/>
      <c r="D10" s="12"/>
    </row>
    <row r="11" spans="1:12" ht="16.5" thickBot="1">
      <c r="A11" s="5" t="s">
        <v>22</v>
      </c>
      <c r="B11" s="57" t="s">
        <v>23</v>
      </c>
      <c r="C11" s="58"/>
      <c r="D11" s="11"/>
      <c r="F11" s="82"/>
      <c r="G11" s="82"/>
      <c r="H11" s="83"/>
      <c r="I11" s="83"/>
      <c r="J11" s="83"/>
      <c r="K11" s="83"/>
      <c r="L11" s="83"/>
    </row>
    <row r="12" spans="1:12" ht="16.5" thickBot="1">
      <c r="A12" s="5" t="s">
        <v>24</v>
      </c>
      <c r="B12" s="57" t="s">
        <v>0</v>
      </c>
      <c r="C12" s="58"/>
      <c r="D12" s="12"/>
      <c r="F12" s="82"/>
      <c r="G12" s="84"/>
      <c r="H12" s="83"/>
      <c r="I12" s="83"/>
      <c r="J12" s="83"/>
      <c r="K12" s="83"/>
      <c r="L12" s="83"/>
    </row>
    <row r="13" spans="1:12" ht="16.5" thickBot="1">
      <c r="A13" s="5" t="s">
        <v>25</v>
      </c>
      <c r="B13" s="57" t="s">
        <v>26</v>
      </c>
      <c r="C13" s="58"/>
      <c r="D13" s="12"/>
      <c r="F13" s="82"/>
      <c r="G13" s="82"/>
      <c r="H13" s="83"/>
      <c r="I13" s="83"/>
      <c r="J13" s="83"/>
      <c r="K13" s="83"/>
      <c r="L13" s="83"/>
    </row>
    <row r="14" spans="1:12" ht="16.5" thickBot="1">
      <c r="A14" s="5" t="s">
        <v>27</v>
      </c>
      <c r="B14" s="57" t="s">
        <v>88</v>
      </c>
      <c r="C14" s="58"/>
      <c r="D14" s="12"/>
      <c r="F14" s="82"/>
      <c r="G14" s="82"/>
      <c r="H14" s="83"/>
      <c r="I14" s="83"/>
      <c r="J14" s="83"/>
      <c r="K14" s="83"/>
      <c r="L14" s="83"/>
    </row>
    <row r="15" spans="1:12" ht="16.5" thickBot="1">
      <c r="A15" s="5"/>
      <c r="B15" s="57"/>
      <c r="C15" s="58"/>
      <c r="D15" s="7"/>
    </row>
    <row r="16" spans="1:12" ht="16.5" thickBot="1">
      <c r="A16" s="5" t="s">
        <v>28</v>
      </c>
      <c r="B16" s="57" t="s">
        <v>29</v>
      </c>
      <c r="C16" s="58"/>
      <c r="D16" s="39"/>
    </row>
    <row r="17" spans="1:7" ht="16.5" thickBot="1">
      <c r="A17" s="64" t="s">
        <v>1</v>
      </c>
      <c r="B17" s="65"/>
      <c r="C17" s="66"/>
      <c r="D17" s="12"/>
    </row>
    <row r="20" spans="1:7">
      <c r="A20" s="67" t="s">
        <v>30</v>
      </c>
      <c r="B20" s="67"/>
      <c r="C20" s="67"/>
      <c r="D20" s="67"/>
      <c r="G20" s="43"/>
    </row>
    <row r="21" spans="1:7">
      <c r="A21" s="2"/>
    </row>
    <row r="22" spans="1:7">
      <c r="A22" s="68" t="s">
        <v>31</v>
      </c>
      <c r="B22" s="68"/>
      <c r="C22" s="68"/>
      <c r="D22" s="68"/>
    </row>
    <row r="23" spans="1:7" ht="16.5" thickBot="1"/>
    <row r="24" spans="1:7" ht="16.5" thickBot="1">
      <c r="A24" s="3" t="s">
        <v>32</v>
      </c>
      <c r="B24" s="62" t="s">
        <v>33</v>
      </c>
      <c r="C24" s="63"/>
      <c r="D24" s="29" t="s">
        <v>17</v>
      </c>
    </row>
    <row r="25" spans="1:7" ht="16.5" thickBot="1">
      <c r="A25" s="5" t="s">
        <v>18</v>
      </c>
      <c r="B25" s="57" t="s">
        <v>34</v>
      </c>
      <c r="C25" s="58"/>
      <c r="D25" s="13">
        <f>D17*8.33%</f>
        <v>0</v>
      </c>
    </row>
    <row r="26" spans="1:7" ht="16.5" thickBot="1">
      <c r="A26" s="5" t="s">
        <v>20</v>
      </c>
      <c r="B26" s="57" t="s">
        <v>35</v>
      </c>
      <c r="C26" s="58"/>
      <c r="D26" s="13">
        <f>D17*8.33%+D17*33.33%*8.33%</f>
        <v>0</v>
      </c>
      <c r="E26" s="14"/>
    </row>
    <row r="27" spans="1:7" ht="16.5" thickBot="1">
      <c r="A27" s="64" t="s">
        <v>1</v>
      </c>
      <c r="B27" s="65"/>
      <c r="C27" s="66"/>
      <c r="D27" s="13">
        <f>D25+D26</f>
        <v>0</v>
      </c>
    </row>
    <row r="28" spans="1:7">
      <c r="D28" s="15">
        <f>D27+D17</f>
        <v>0</v>
      </c>
    </row>
    <row r="30" spans="1:7" ht="32.25" customHeight="1">
      <c r="A30" s="71" t="s">
        <v>36</v>
      </c>
      <c r="B30" s="71"/>
      <c r="C30" s="71"/>
      <c r="D30" s="71"/>
      <c r="E30" s="71"/>
    </row>
    <row r="31" spans="1:7" ht="16.5" thickBot="1"/>
    <row r="32" spans="1:7" ht="16.5" thickBot="1">
      <c r="A32" s="3" t="s">
        <v>37</v>
      </c>
      <c r="B32" s="29" t="s">
        <v>38</v>
      </c>
      <c r="C32" s="64" t="s">
        <v>39</v>
      </c>
      <c r="D32" s="66"/>
      <c r="E32" s="29" t="s">
        <v>17</v>
      </c>
    </row>
    <row r="33" spans="1:8" ht="16.5" thickBot="1">
      <c r="A33" s="5" t="s">
        <v>18</v>
      </c>
      <c r="B33" s="6" t="s">
        <v>40</v>
      </c>
      <c r="C33" s="69"/>
      <c r="D33" s="70"/>
      <c r="E33" s="12">
        <f t="shared" ref="E33:E41" si="0">$D$28*C33</f>
        <v>0</v>
      </c>
    </row>
    <row r="34" spans="1:8" ht="16.5" thickBot="1">
      <c r="A34" s="5" t="s">
        <v>20</v>
      </c>
      <c r="B34" s="6" t="s">
        <v>41</v>
      </c>
      <c r="C34" s="69"/>
      <c r="D34" s="70"/>
      <c r="E34" s="12">
        <f t="shared" si="0"/>
        <v>0</v>
      </c>
    </row>
    <row r="35" spans="1:8" ht="16.5" thickBot="1">
      <c r="A35" s="5" t="s">
        <v>22</v>
      </c>
      <c r="B35" s="6" t="s">
        <v>42</v>
      </c>
      <c r="C35" s="69"/>
      <c r="D35" s="70"/>
      <c r="E35" s="12">
        <f t="shared" si="0"/>
        <v>0</v>
      </c>
    </row>
    <row r="36" spans="1:8" ht="16.5" thickBot="1">
      <c r="A36" s="5" t="s">
        <v>24</v>
      </c>
      <c r="B36" s="6" t="s">
        <v>43</v>
      </c>
      <c r="C36" s="69"/>
      <c r="D36" s="70"/>
      <c r="E36" s="12">
        <f t="shared" si="0"/>
        <v>0</v>
      </c>
    </row>
    <row r="37" spans="1:8" ht="16.5" thickBot="1">
      <c r="A37" s="5" t="s">
        <v>25</v>
      </c>
      <c r="B37" s="6" t="s">
        <v>44</v>
      </c>
      <c r="C37" s="69"/>
      <c r="D37" s="70"/>
      <c r="E37" s="12">
        <f t="shared" si="0"/>
        <v>0</v>
      </c>
    </row>
    <row r="38" spans="1:8" ht="16.5" thickBot="1">
      <c r="A38" s="5" t="s">
        <v>27</v>
      </c>
      <c r="B38" s="6" t="s">
        <v>3</v>
      </c>
      <c r="C38" s="69"/>
      <c r="D38" s="70"/>
      <c r="E38" s="12">
        <f t="shared" si="0"/>
        <v>0</v>
      </c>
    </row>
    <row r="39" spans="1:8" ht="16.5" thickBot="1">
      <c r="A39" s="5" t="s">
        <v>28</v>
      </c>
      <c r="B39" s="6" t="s">
        <v>4</v>
      </c>
      <c r="C39" s="69"/>
      <c r="D39" s="70"/>
      <c r="E39" s="12">
        <f t="shared" si="0"/>
        <v>0</v>
      </c>
      <c r="F39" s="15"/>
    </row>
    <row r="40" spans="1:8" ht="16.5" thickBot="1">
      <c r="A40" s="5" t="s">
        <v>45</v>
      </c>
      <c r="B40" s="6" t="s">
        <v>5</v>
      </c>
      <c r="C40" s="69"/>
      <c r="D40" s="70"/>
      <c r="E40" s="12">
        <f t="shared" si="0"/>
        <v>0</v>
      </c>
    </row>
    <row r="41" spans="1:8" ht="16.5" thickBot="1">
      <c r="A41" s="64" t="s">
        <v>46</v>
      </c>
      <c r="B41" s="66"/>
      <c r="C41" s="69"/>
      <c r="D41" s="70"/>
      <c r="E41" s="12">
        <f t="shared" si="0"/>
        <v>0</v>
      </c>
    </row>
    <row r="44" spans="1:8">
      <c r="A44" s="68" t="s">
        <v>47</v>
      </c>
      <c r="B44" s="68"/>
      <c r="C44" s="68"/>
      <c r="D44" s="68"/>
    </row>
    <row r="45" spans="1:8" ht="16.5" thickBot="1">
      <c r="F45" s="83"/>
      <c r="G45" s="83"/>
      <c r="H45" s="83"/>
    </row>
    <row r="46" spans="1:8" ht="17.25" thickBot="1">
      <c r="A46" s="3" t="s">
        <v>48</v>
      </c>
      <c r="B46" s="62" t="s">
        <v>49</v>
      </c>
      <c r="C46" s="63"/>
      <c r="D46" s="29" t="s">
        <v>17</v>
      </c>
      <c r="F46" s="85"/>
      <c r="G46" s="85"/>
      <c r="H46" s="83"/>
    </row>
    <row r="47" spans="1:8" ht="17.25" thickBot="1">
      <c r="A47" s="5" t="s">
        <v>18</v>
      </c>
      <c r="B47" s="57" t="s">
        <v>50</v>
      </c>
      <c r="C47" s="58"/>
      <c r="D47" s="12"/>
      <c r="F47" s="85"/>
      <c r="G47" s="85"/>
      <c r="H47" s="83"/>
    </row>
    <row r="48" spans="1:8" ht="17.25" thickBot="1">
      <c r="A48" s="5" t="s">
        <v>20</v>
      </c>
      <c r="B48" s="57" t="s">
        <v>51</v>
      </c>
      <c r="C48" s="58"/>
      <c r="D48" s="12"/>
      <c r="F48" s="85"/>
      <c r="G48" s="85"/>
      <c r="H48" s="83"/>
    </row>
    <row r="49" spans="1:8" ht="17.25" thickBot="1">
      <c r="A49" s="5" t="s">
        <v>22</v>
      </c>
      <c r="B49" s="57" t="s">
        <v>52</v>
      </c>
      <c r="C49" s="58"/>
      <c r="D49" s="7"/>
      <c r="F49" s="85"/>
      <c r="G49" s="85"/>
      <c r="H49" s="83"/>
    </row>
    <row r="50" spans="1:8" ht="16.5" thickBot="1">
      <c r="A50" s="5" t="s">
        <v>24</v>
      </c>
      <c r="B50" s="57" t="s">
        <v>89</v>
      </c>
      <c r="C50" s="58"/>
      <c r="D50" s="12"/>
      <c r="F50" s="83"/>
      <c r="G50" s="83"/>
      <c r="H50" s="83"/>
    </row>
    <row r="51" spans="1:8" ht="16.5" thickBot="1">
      <c r="A51" s="64" t="s">
        <v>1</v>
      </c>
      <c r="B51" s="65"/>
      <c r="C51" s="66"/>
      <c r="D51" s="12"/>
      <c r="F51" s="83"/>
      <c r="G51" s="83"/>
      <c r="H51" s="83"/>
    </row>
    <row r="54" spans="1:8">
      <c r="A54" s="68" t="s">
        <v>53</v>
      </c>
      <c r="B54" s="68"/>
      <c r="C54" s="68"/>
      <c r="D54" s="68"/>
    </row>
    <row r="55" spans="1:8" ht="16.5" thickBot="1"/>
    <row r="56" spans="1:8" ht="16.5" thickBot="1">
      <c r="A56" s="3">
        <v>2</v>
      </c>
      <c r="B56" s="62" t="s">
        <v>54</v>
      </c>
      <c r="C56" s="63"/>
      <c r="D56" s="29" t="s">
        <v>17</v>
      </c>
    </row>
    <row r="57" spans="1:8" ht="16.5" thickBot="1">
      <c r="A57" s="5" t="s">
        <v>32</v>
      </c>
      <c r="B57" s="57" t="s">
        <v>33</v>
      </c>
      <c r="C57" s="58"/>
      <c r="D57" s="13">
        <f>D27</f>
        <v>0</v>
      </c>
    </row>
    <row r="58" spans="1:8" ht="16.5" thickBot="1">
      <c r="A58" s="5" t="s">
        <v>37</v>
      </c>
      <c r="B58" s="57" t="s">
        <v>38</v>
      </c>
      <c r="C58" s="58"/>
      <c r="D58" s="12">
        <f>E41</f>
        <v>0</v>
      </c>
    </row>
    <row r="59" spans="1:8" ht="16.5" thickBot="1">
      <c r="A59" s="5" t="s">
        <v>48</v>
      </c>
      <c r="B59" s="57" t="s">
        <v>49</v>
      </c>
      <c r="C59" s="58"/>
      <c r="D59" s="12">
        <f>D51</f>
        <v>0</v>
      </c>
    </row>
    <row r="60" spans="1:8" ht="16.5" thickBot="1">
      <c r="A60" s="64" t="s">
        <v>1</v>
      </c>
      <c r="B60" s="65"/>
      <c r="C60" s="66"/>
      <c r="D60" s="12">
        <f>D57+D58+D59</f>
        <v>0</v>
      </c>
    </row>
    <row r="61" spans="1:8">
      <c r="A61" s="1"/>
    </row>
    <row r="63" spans="1:8">
      <c r="A63" s="67" t="s">
        <v>55</v>
      </c>
      <c r="B63" s="67"/>
      <c r="C63" s="67"/>
      <c r="D63" s="67"/>
    </row>
    <row r="64" spans="1:8" ht="16.5" thickBot="1"/>
    <row r="65" spans="1:7" ht="16.5" thickBot="1">
      <c r="A65" s="3">
        <v>3</v>
      </c>
      <c r="B65" s="30" t="s">
        <v>56</v>
      </c>
      <c r="C65" s="3" t="s">
        <v>39</v>
      </c>
      <c r="D65" s="29" t="s">
        <v>17</v>
      </c>
    </row>
    <row r="66" spans="1:7" ht="16.5" thickBot="1">
      <c r="A66" s="5" t="s">
        <v>18</v>
      </c>
      <c r="B66" s="32" t="s">
        <v>57</v>
      </c>
      <c r="C66" s="45"/>
      <c r="D66" s="31">
        <f>$D$17*C66</f>
        <v>0</v>
      </c>
      <c r="F66" s="15"/>
      <c r="G66" s="15"/>
    </row>
    <row r="67" spans="1:7" ht="16.5" thickBot="1">
      <c r="A67" s="5" t="s">
        <v>20</v>
      </c>
      <c r="B67" s="33" t="s">
        <v>58</v>
      </c>
      <c r="C67" s="45"/>
      <c r="D67" s="31">
        <f t="shared" ref="D67:D70" si="1">$D$17*C67</f>
        <v>0</v>
      </c>
      <c r="F67" s="42"/>
      <c r="G67" s="44"/>
    </row>
    <row r="68" spans="1:7" ht="16.5" thickBot="1">
      <c r="A68" s="5" t="s">
        <v>22</v>
      </c>
      <c r="B68" s="33" t="s">
        <v>59</v>
      </c>
      <c r="C68" s="46"/>
      <c r="D68" s="31">
        <f>D66*C68</f>
        <v>0</v>
      </c>
    </row>
    <row r="69" spans="1:7" ht="16.5" thickBot="1">
      <c r="A69" s="5" t="s">
        <v>24</v>
      </c>
      <c r="B69" s="33" t="s">
        <v>60</v>
      </c>
      <c r="C69" s="45"/>
      <c r="D69" s="31">
        <f t="shared" si="1"/>
        <v>0</v>
      </c>
      <c r="F69" s="48"/>
    </row>
    <row r="70" spans="1:7" ht="16.5" thickBot="1">
      <c r="A70" s="5" t="s">
        <v>25</v>
      </c>
      <c r="B70" s="33" t="s">
        <v>61</v>
      </c>
      <c r="C70" s="45"/>
      <c r="D70" s="31">
        <f t="shared" si="1"/>
        <v>0</v>
      </c>
    </row>
    <row r="71" spans="1:7" ht="16.5" thickBot="1">
      <c r="A71" s="5" t="s">
        <v>27</v>
      </c>
      <c r="B71" s="32" t="s">
        <v>62</v>
      </c>
      <c r="C71" s="46"/>
      <c r="D71" s="31">
        <f>D69*C71</f>
        <v>0</v>
      </c>
    </row>
    <row r="72" spans="1:7" ht="16.5" thickBot="1">
      <c r="A72" s="64" t="s">
        <v>1</v>
      </c>
      <c r="B72" s="66"/>
      <c r="C72" s="47"/>
      <c r="D72" s="12">
        <f>SUM(D66:D71)</f>
        <v>0</v>
      </c>
    </row>
    <row r="75" spans="1:7">
      <c r="A75" s="67" t="s">
        <v>63</v>
      </c>
      <c r="B75" s="67"/>
      <c r="C75" s="67"/>
      <c r="D75" s="67"/>
    </row>
    <row r="78" spans="1:7">
      <c r="A78" s="68" t="s">
        <v>64</v>
      </c>
      <c r="B78" s="68"/>
      <c r="C78" s="68"/>
      <c r="D78" s="68"/>
    </row>
    <row r="79" spans="1:7" ht="16.5" thickBot="1">
      <c r="A79" s="2"/>
    </row>
    <row r="80" spans="1:7" ht="16.5" thickBot="1">
      <c r="A80" s="3" t="s">
        <v>65</v>
      </c>
      <c r="B80" s="30" t="s">
        <v>66</v>
      </c>
      <c r="C80" s="3" t="s">
        <v>39</v>
      </c>
      <c r="D80" s="29" t="s">
        <v>17</v>
      </c>
    </row>
    <row r="81" spans="1:6" ht="16.5" thickBot="1">
      <c r="A81" s="5" t="s">
        <v>18</v>
      </c>
      <c r="B81" s="6" t="s">
        <v>2</v>
      </c>
      <c r="C81" s="35"/>
      <c r="D81" s="31">
        <f>$D$17*C81</f>
        <v>0</v>
      </c>
    </row>
    <row r="82" spans="1:6" ht="16.5" thickBot="1">
      <c r="A82" s="5" t="s">
        <v>20</v>
      </c>
      <c r="B82" s="6" t="s">
        <v>66</v>
      </c>
      <c r="C82" s="35"/>
      <c r="D82" s="31">
        <f t="shared" ref="D82:D85" si="2">$D$17*C82</f>
        <v>0</v>
      </c>
    </row>
    <row r="83" spans="1:6" ht="16.5" thickBot="1">
      <c r="A83" s="5" t="s">
        <v>22</v>
      </c>
      <c r="B83" s="6" t="s">
        <v>67</v>
      </c>
      <c r="C83" s="35"/>
      <c r="D83" s="31">
        <f t="shared" si="2"/>
        <v>0</v>
      </c>
    </row>
    <row r="84" spans="1:6" ht="16.5" thickBot="1">
      <c r="A84" s="5" t="s">
        <v>24</v>
      </c>
      <c r="B84" s="6" t="s">
        <v>68</v>
      </c>
      <c r="C84" s="35"/>
      <c r="D84" s="31">
        <f t="shared" si="2"/>
        <v>0</v>
      </c>
      <c r="F84" s="48"/>
    </row>
    <row r="85" spans="1:6" ht="16.5" thickBot="1">
      <c r="A85" s="5" t="s">
        <v>25</v>
      </c>
      <c r="B85" s="6" t="s">
        <v>69</v>
      </c>
      <c r="C85" s="35"/>
      <c r="D85" s="31">
        <f t="shared" si="2"/>
        <v>0</v>
      </c>
    </row>
    <row r="86" spans="1:6" ht="16.5" thickBot="1">
      <c r="A86" s="5" t="s">
        <v>27</v>
      </c>
      <c r="B86" s="6" t="s">
        <v>29</v>
      </c>
      <c r="C86" s="6"/>
      <c r="D86" s="7"/>
    </row>
    <row r="87" spans="1:6" ht="16.5" thickBot="1">
      <c r="A87" s="64" t="s">
        <v>46</v>
      </c>
      <c r="B87" s="65"/>
      <c r="C87" s="66"/>
      <c r="D87" s="12">
        <f>SUM(D81:D86)</f>
        <v>0</v>
      </c>
    </row>
    <row r="90" spans="1:6">
      <c r="A90" s="68" t="s">
        <v>70</v>
      </c>
      <c r="B90" s="68"/>
      <c r="C90" s="68"/>
      <c r="D90" s="68"/>
    </row>
    <row r="91" spans="1:6" ht="16.5" thickBot="1">
      <c r="A91" s="2"/>
    </row>
    <row r="92" spans="1:6" ht="16.5" thickBot="1">
      <c r="A92" s="3" t="s">
        <v>71</v>
      </c>
      <c r="B92" s="62" t="s">
        <v>72</v>
      </c>
      <c r="C92" s="63"/>
      <c r="D92" s="29" t="s">
        <v>17</v>
      </c>
    </row>
    <row r="93" spans="1:6" ht="16.5" thickBot="1">
      <c r="A93" s="5" t="s">
        <v>18</v>
      </c>
      <c r="B93" s="57" t="s">
        <v>87</v>
      </c>
      <c r="C93" s="58"/>
      <c r="D93" s="36"/>
    </row>
    <row r="94" spans="1:6" ht="16.5" thickBot="1">
      <c r="A94" s="64" t="s">
        <v>1</v>
      </c>
      <c r="B94" s="65"/>
      <c r="C94" s="66"/>
      <c r="D94" s="36"/>
    </row>
    <row r="97" spans="1:21">
      <c r="A97" s="68" t="s">
        <v>73</v>
      </c>
      <c r="B97" s="68"/>
      <c r="C97" s="68"/>
      <c r="D97" s="68"/>
    </row>
    <row r="98" spans="1:21" ht="16.5" thickBot="1">
      <c r="A98" s="2"/>
    </row>
    <row r="99" spans="1:21" ht="16.5" thickBot="1">
      <c r="A99" s="3">
        <v>4</v>
      </c>
      <c r="B99" s="62" t="s">
        <v>74</v>
      </c>
      <c r="C99" s="63"/>
      <c r="D99" s="29" t="s">
        <v>17</v>
      </c>
    </row>
    <row r="100" spans="1:21" ht="16.5" thickBot="1">
      <c r="A100" s="5" t="s">
        <v>65</v>
      </c>
      <c r="B100" s="57" t="s">
        <v>66</v>
      </c>
      <c r="C100" s="58"/>
      <c r="D100" s="12">
        <f>D87</f>
        <v>0</v>
      </c>
    </row>
    <row r="101" spans="1:21" ht="16.5" thickBot="1">
      <c r="A101" s="5" t="s">
        <v>71</v>
      </c>
      <c r="B101" s="57" t="s">
        <v>72</v>
      </c>
      <c r="C101" s="58"/>
      <c r="D101" s="36">
        <f>D94</f>
        <v>0</v>
      </c>
    </row>
    <row r="102" spans="1:21" ht="16.5" thickBot="1">
      <c r="A102" s="64" t="s">
        <v>1</v>
      </c>
      <c r="B102" s="65"/>
      <c r="C102" s="66"/>
      <c r="D102" s="12">
        <f>D100+D101</f>
        <v>0</v>
      </c>
    </row>
    <row r="104" spans="1:21">
      <c r="G104" s="86"/>
      <c r="H104" s="86"/>
      <c r="I104" s="86"/>
      <c r="J104" s="86"/>
      <c r="K104" s="86"/>
      <c r="L104" s="86"/>
    </row>
    <row r="105" spans="1:21">
      <c r="A105" s="67" t="s">
        <v>75</v>
      </c>
      <c r="B105" s="67"/>
      <c r="C105" s="67"/>
      <c r="D105" s="67"/>
      <c r="G105" s="87"/>
      <c r="H105" s="41"/>
      <c r="I105" s="41"/>
      <c r="J105" s="41"/>
      <c r="K105" s="41"/>
      <c r="L105" s="41"/>
      <c r="M105"/>
      <c r="N105"/>
      <c r="O105"/>
      <c r="P105"/>
      <c r="Q105"/>
      <c r="R105"/>
    </row>
    <row r="106" spans="1:21" ht="17.25" thickBot="1">
      <c r="G106" s="87"/>
      <c r="H106" s="88"/>
      <c r="I106" s="88"/>
      <c r="J106" s="88"/>
      <c r="K106" s="88"/>
      <c r="L106" s="89"/>
      <c r="M106" s="17"/>
      <c r="N106" s="72" t="s">
        <v>90</v>
      </c>
      <c r="O106" s="73"/>
      <c r="P106" s="73"/>
      <c r="Q106" s="73"/>
      <c r="R106" s="74"/>
      <c r="T106" s="75" t="s">
        <v>109</v>
      </c>
      <c r="U106" s="76"/>
    </row>
    <row r="107" spans="1:21" ht="42" customHeight="1" thickBot="1">
      <c r="A107" s="3">
        <v>5</v>
      </c>
      <c r="B107" s="62" t="s">
        <v>8</v>
      </c>
      <c r="C107" s="63"/>
      <c r="D107" s="29" t="s">
        <v>17</v>
      </c>
      <c r="G107" s="87"/>
      <c r="H107" s="89"/>
      <c r="I107" s="89"/>
      <c r="J107" s="89"/>
      <c r="K107" s="89"/>
      <c r="L107" s="89"/>
      <c r="M107" s="17"/>
      <c r="N107" s="18" t="s">
        <v>13</v>
      </c>
      <c r="O107" s="18" t="s">
        <v>91</v>
      </c>
      <c r="P107" s="18" t="s">
        <v>92</v>
      </c>
      <c r="Q107" s="18" t="s">
        <v>93</v>
      </c>
      <c r="R107" s="18" t="s">
        <v>7</v>
      </c>
      <c r="T107" s="25" t="s">
        <v>110</v>
      </c>
      <c r="U107" s="40">
        <f>(0.8363/100)</f>
        <v>8.3630000000000006E-3</v>
      </c>
    </row>
    <row r="108" spans="1:21" ht="17.25" thickBot="1">
      <c r="A108" s="5" t="s">
        <v>18</v>
      </c>
      <c r="B108" s="57" t="s">
        <v>76</v>
      </c>
      <c r="C108" s="58"/>
      <c r="D108" s="12"/>
      <c r="G108" s="87"/>
      <c r="H108" s="90"/>
      <c r="I108" s="90"/>
      <c r="J108" s="90"/>
      <c r="K108" s="90"/>
      <c r="L108" s="90"/>
      <c r="M108" s="17"/>
      <c r="N108" s="19" t="s">
        <v>94</v>
      </c>
      <c r="O108" s="19">
        <v>37.11</v>
      </c>
      <c r="P108" s="20">
        <v>1</v>
      </c>
      <c r="Q108" s="19">
        <f>O108*P108</f>
        <v>37.11</v>
      </c>
      <c r="R108" s="18">
        <f>Q108</f>
        <v>37.11</v>
      </c>
      <c r="T108" s="40" t="s">
        <v>14</v>
      </c>
      <c r="U108" s="40">
        <f>(U107*R122)</f>
        <v>1.4748986800000001</v>
      </c>
    </row>
    <row r="109" spans="1:21" ht="17.25" thickBot="1">
      <c r="A109" s="5" t="s">
        <v>20</v>
      </c>
      <c r="B109" s="57" t="s">
        <v>77</v>
      </c>
      <c r="C109" s="58"/>
      <c r="D109" s="12"/>
      <c r="G109" s="87"/>
      <c r="H109" s="90"/>
      <c r="I109" s="90"/>
      <c r="J109" s="90"/>
      <c r="K109" s="90"/>
      <c r="L109" s="90"/>
      <c r="M109" s="17"/>
      <c r="N109" s="19" t="s">
        <v>96</v>
      </c>
      <c r="O109" s="21">
        <v>10.1</v>
      </c>
      <c r="P109" s="20">
        <v>1</v>
      </c>
      <c r="Q109" s="19">
        <f t="shared" ref="Q109:Q121" si="3">O109*P109</f>
        <v>10.1</v>
      </c>
      <c r="R109" s="18">
        <f t="shared" ref="R109:R121" si="4">Q109</f>
        <v>10.1</v>
      </c>
      <c r="T109" s="40" t="s">
        <v>6</v>
      </c>
      <c r="U109" s="40">
        <f>(U107*Q122)</f>
        <v>27.514186370000001</v>
      </c>
    </row>
    <row r="110" spans="1:21" ht="17.25" thickBot="1">
      <c r="A110" s="5" t="s">
        <v>22</v>
      </c>
      <c r="B110" s="57" t="s">
        <v>78</v>
      </c>
      <c r="C110" s="58"/>
      <c r="D110" s="12"/>
      <c r="G110" s="87"/>
      <c r="H110" s="90"/>
      <c r="I110" s="90"/>
      <c r="J110" s="90"/>
      <c r="K110" s="90"/>
      <c r="L110" s="90"/>
      <c r="M110" s="17"/>
      <c r="N110" s="19" t="s">
        <v>97</v>
      </c>
      <c r="O110" s="19">
        <v>8.3800000000000008</v>
      </c>
      <c r="P110" s="22">
        <v>2</v>
      </c>
      <c r="Q110" s="19">
        <f t="shared" si="3"/>
        <v>16.760000000000002</v>
      </c>
      <c r="R110" s="18">
        <f t="shared" si="4"/>
        <v>16.760000000000002</v>
      </c>
      <c r="T110" s="24"/>
      <c r="U110" s="17"/>
    </row>
    <row r="111" spans="1:21" ht="17.25" customHeight="1" thickBot="1">
      <c r="A111" s="5" t="s">
        <v>24</v>
      </c>
      <c r="B111" s="57" t="s">
        <v>29</v>
      </c>
      <c r="C111" s="58"/>
      <c r="D111" s="12"/>
      <c r="G111" s="87"/>
      <c r="H111" s="90"/>
      <c r="I111" s="90"/>
      <c r="J111" s="90"/>
      <c r="K111" s="90"/>
      <c r="L111" s="90"/>
      <c r="M111" s="17"/>
      <c r="N111" s="19" t="s">
        <v>98</v>
      </c>
      <c r="O111" s="19">
        <v>6.99</v>
      </c>
      <c r="P111" s="20">
        <v>2</v>
      </c>
      <c r="Q111" s="19">
        <f t="shared" si="3"/>
        <v>13.98</v>
      </c>
      <c r="R111" s="18">
        <f t="shared" si="4"/>
        <v>13.98</v>
      </c>
      <c r="T111" s="23" t="s">
        <v>111</v>
      </c>
      <c r="U111" s="40">
        <f>R122/12</f>
        <v>14.696666666666667</v>
      </c>
    </row>
    <row r="112" spans="1:21" ht="17.25" thickBot="1">
      <c r="A112" s="64" t="s">
        <v>46</v>
      </c>
      <c r="B112" s="65"/>
      <c r="C112" s="66"/>
      <c r="D112" s="12"/>
      <c r="G112" s="87"/>
      <c r="H112" s="90"/>
      <c r="I112" s="90"/>
      <c r="J112" s="90"/>
      <c r="K112" s="90"/>
      <c r="L112" s="90"/>
      <c r="M112" s="17"/>
      <c r="N112" s="19" t="s">
        <v>99</v>
      </c>
      <c r="O112" s="19">
        <v>0</v>
      </c>
      <c r="P112" s="20" t="s">
        <v>95</v>
      </c>
      <c r="Q112" s="19">
        <f t="shared" si="3"/>
        <v>0</v>
      </c>
      <c r="R112" s="18">
        <f t="shared" si="4"/>
        <v>0</v>
      </c>
      <c r="T112" s="17"/>
      <c r="U112" s="17"/>
    </row>
    <row r="113" spans="1:21" ht="16.5">
      <c r="G113" s="87"/>
      <c r="H113" s="90"/>
      <c r="I113" s="90"/>
      <c r="J113" s="90"/>
      <c r="K113" s="90"/>
      <c r="L113" s="90"/>
      <c r="M113" s="17"/>
      <c r="N113" s="19" t="s">
        <v>100</v>
      </c>
      <c r="O113" s="19">
        <v>0</v>
      </c>
      <c r="P113" s="20" t="s">
        <v>95</v>
      </c>
      <c r="Q113" s="19">
        <f t="shared" si="3"/>
        <v>0</v>
      </c>
      <c r="R113" s="18">
        <f t="shared" si="4"/>
        <v>0</v>
      </c>
      <c r="T113" s="55" t="s">
        <v>112</v>
      </c>
      <c r="U113" s="56"/>
    </row>
    <row r="114" spans="1:21" ht="16.5">
      <c r="G114" s="87"/>
      <c r="H114" s="90"/>
      <c r="I114" s="90"/>
      <c r="J114" s="90"/>
      <c r="K114" s="90"/>
      <c r="L114" s="90"/>
      <c r="M114" s="17"/>
      <c r="N114" s="19" t="s">
        <v>101</v>
      </c>
      <c r="O114" s="19">
        <v>1967.25</v>
      </c>
      <c r="P114" s="20">
        <v>1</v>
      </c>
      <c r="Q114" s="19">
        <f t="shared" si="3"/>
        <v>1967.25</v>
      </c>
      <c r="R114" s="18">
        <v>0</v>
      </c>
      <c r="T114" s="55">
        <f>U111/12</f>
        <v>1.2247222222222223</v>
      </c>
      <c r="U114" s="56"/>
    </row>
    <row r="115" spans="1:21" ht="16.5">
      <c r="A115" s="67" t="s">
        <v>79</v>
      </c>
      <c r="B115" s="67"/>
      <c r="C115" s="67"/>
      <c r="D115" s="67"/>
      <c r="G115" s="87"/>
      <c r="H115" s="90"/>
      <c r="I115" s="90"/>
      <c r="J115" s="90"/>
      <c r="K115" s="90"/>
      <c r="L115" s="90"/>
      <c r="M115" s="17"/>
      <c r="N115" s="19" t="s">
        <v>102</v>
      </c>
      <c r="O115" s="19">
        <v>35.130000000000003</v>
      </c>
      <c r="P115" s="20">
        <v>1</v>
      </c>
      <c r="Q115" s="19">
        <f t="shared" si="3"/>
        <v>35.130000000000003</v>
      </c>
      <c r="R115" s="18">
        <v>0</v>
      </c>
      <c r="T115" s="17"/>
      <c r="U115" s="17"/>
    </row>
    <row r="116" spans="1:21" ht="17.25" thickBot="1">
      <c r="D116" s="15">
        <f>D17+D60+D72+D102+D112</f>
        <v>0</v>
      </c>
      <c r="G116" s="87"/>
      <c r="H116" s="90"/>
      <c r="I116" s="90"/>
      <c r="J116" s="90"/>
      <c r="K116" s="90"/>
      <c r="L116" s="90"/>
      <c r="M116" s="17"/>
      <c r="N116" s="19" t="s">
        <v>103</v>
      </c>
      <c r="O116" s="19">
        <v>29.73</v>
      </c>
      <c r="P116" s="20">
        <v>1</v>
      </c>
      <c r="Q116" s="19">
        <f t="shared" si="3"/>
        <v>29.73</v>
      </c>
      <c r="R116" s="18">
        <f t="shared" si="4"/>
        <v>29.73</v>
      </c>
      <c r="T116" s="40" t="s">
        <v>6</v>
      </c>
      <c r="U116" s="40">
        <f>(T114+U109)/4</f>
        <v>7.1847271480555559</v>
      </c>
    </row>
    <row r="117" spans="1:21" ht="17.25" thickBot="1">
      <c r="A117" s="3">
        <v>6</v>
      </c>
      <c r="B117" s="8" t="s">
        <v>9</v>
      </c>
      <c r="C117" s="64" t="s">
        <v>39</v>
      </c>
      <c r="D117" s="66"/>
      <c r="E117" s="29" t="s">
        <v>17</v>
      </c>
      <c r="G117" s="87"/>
      <c r="H117" s="90"/>
      <c r="I117" s="90"/>
      <c r="J117" s="90"/>
      <c r="K117" s="90"/>
      <c r="L117" s="90"/>
      <c r="M117" s="17"/>
      <c r="N117" s="19" t="s">
        <v>104</v>
      </c>
      <c r="O117" s="19">
        <v>4.9800000000000004</v>
      </c>
      <c r="P117" s="20">
        <v>6</v>
      </c>
      <c r="Q117" s="19">
        <f t="shared" si="3"/>
        <v>29.880000000000003</v>
      </c>
      <c r="R117" s="18">
        <f t="shared" si="4"/>
        <v>29.880000000000003</v>
      </c>
      <c r="T117" s="40" t="s">
        <v>14</v>
      </c>
      <c r="U117" s="40">
        <f>(T114+U108)/1</f>
        <v>2.6996209022222226</v>
      </c>
    </row>
    <row r="118" spans="1:21" ht="17.25" thickBot="1">
      <c r="A118" s="5" t="s">
        <v>18</v>
      </c>
      <c r="B118" s="6" t="s">
        <v>10</v>
      </c>
      <c r="C118" s="77"/>
      <c r="D118" s="78"/>
      <c r="E118" s="12">
        <f>D116*C118</f>
        <v>0</v>
      </c>
      <c r="G118" s="87"/>
      <c r="H118" s="90"/>
      <c r="I118" s="90"/>
      <c r="J118" s="90"/>
      <c r="K118" s="90"/>
      <c r="L118" s="90"/>
      <c r="M118"/>
      <c r="N118" s="19" t="s">
        <v>105</v>
      </c>
      <c r="O118" s="19">
        <v>1111.25</v>
      </c>
      <c r="P118" s="22">
        <v>1</v>
      </c>
      <c r="Q118" s="19">
        <f t="shared" si="3"/>
        <v>1111.25</v>
      </c>
      <c r="R118" s="18">
        <v>0</v>
      </c>
    </row>
    <row r="119" spans="1:21" ht="17.25" thickBot="1">
      <c r="A119" s="5" t="s">
        <v>20</v>
      </c>
      <c r="B119" s="6" t="s">
        <v>12</v>
      </c>
      <c r="C119" s="69"/>
      <c r="D119" s="78"/>
      <c r="E119" s="12">
        <f>(D116+E118)*C119</f>
        <v>0</v>
      </c>
      <c r="G119" s="87"/>
      <c r="H119" s="90"/>
      <c r="I119" s="90"/>
      <c r="J119" s="90"/>
      <c r="K119" s="90"/>
      <c r="L119" s="90"/>
      <c r="M119" s="17"/>
      <c r="N119" s="19" t="s">
        <v>106</v>
      </c>
      <c r="O119" s="21">
        <v>9.1</v>
      </c>
      <c r="P119" s="22">
        <v>1</v>
      </c>
      <c r="Q119" s="19">
        <f t="shared" si="3"/>
        <v>9.1</v>
      </c>
      <c r="R119" s="18">
        <f t="shared" si="4"/>
        <v>9.1</v>
      </c>
    </row>
    <row r="120" spans="1:21" ht="17.25" thickBot="1">
      <c r="A120" s="5" t="s">
        <v>22</v>
      </c>
      <c r="B120" s="57" t="s">
        <v>11</v>
      </c>
      <c r="C120" s="79"/>
      <c r="D120" s="79"/>
      <c r="E120" s="58"/>
      <c r="G120" s="87"/>
      <c r="H120" s="89"/>
      <c r="I120" s="89"/>
      <c r="J120" s="89"/>
      <c r="K120" s="89"/>
      <c r="L120" s="89"/>
      <c r="M120" s="17"/>
      <c r="N120" s="19" t="s">
        <v>107</v>
      </c>
      <c r="O120" s="19">
        <v>27.43</v>
      </c>
      <c r="P120" s="22">
        <v>1</v>
      </c>
      <c r="Q120" s="19">
        <f t="shared" si="3"/>
        <v>27.43</v>
      </c>
      <c r="R120" s="18">
        <f t="shared" si="4"/>
        <v>27.43</v>
      </c>
    </row>
    <row r="121" spans="1:21" ht="17.25" thickBot="1">
      <c r="A121" s="5"/>
      <c r="B121" s="6" t="s">
        <v>113</v>
      </c>
      <c r="C121" s="69"/>
      <c r="D121" s="78"/>
      <c r="E121" s="12">
        <f>(D116+E118+E119)*C121</f>
        <v>0</v>
      </c>
      <c r="G121" s="87"/>
      <c r="H121" s="89"/>
      <c r="I121" s="89"/>
      <c r="J121" s="89"/>
      <c r="K121" s="89"/>
      <c r="L121" s="89"/>
      <c r="M121" s="17"/>
      <c r="N121" s="19" t="s">
        <v>108</v>
      </c>
      <c r="O121" s="19">
        <v>2.27</v>
      </c>
      <c r="P121" s="22">
        <v>1</v>
      </c>
      <c r="Q121" s="19">
        <f t="shared" si="3"/>
        <v>2.27</v>
      </c>
      <c r="R121" s="18">
        <f t="shared" si="4"/>
        <v>2.27</v>
      </c>
    </row>
    <row r="122" spans="1:21" ht="17.25" thickBot="1">
      <c r="A122" s="5"/>
      <c r="B122" s="6" t="s">
        <v>114</v>
      </c>
      <c r="C122" s="77"/>
      <c r="D122" s="78"/>
      <c r="E122" s="12">
        <f>(D116+E119+E118)*C122</f>
        <v>0</v>
      </c>
      <c r="G122" s="41"/>
      <c r="H122" s="89"/>
      <c r="I122" s="89"/>
      <c r="J122" s="89"/>
      <c r="K122" s="89"/>
      <c r="L122" s="89"/>
      <c r="M122" s="17"/>
      <c r="N122" s="18" t="s">
        <v>1</v>
      </c>
      <c r="O122" s="18"/>
      <c r="P122" s="18"/>
      <c r="Q122" s="18">
        <f>SUM(Q108:Q121)</f>
        <v>3289.99</v>
      </c>
      <c r="R122" s="18">
        <f>SUM(R108:R121)</f>
        <v>176.36</v>
      </c>
    </row>
    <row r="123" spans="1:21" ht="16.5" thickBot="1">
      <c r="A123" s="5"/>
      <c r="B123" s="6" t="s">
        <v>80</v>
      </c>
      <c r="C123" s="77"/>
      <c r="D123" s="78"/>
      <c r="E123" s="7"/>
      <c r="G123" s="86"/>
      <c r="H123" s="86"/>
      <c r="I123" s="86"/>
      <c r="J123" s="86"/>
      <c r="K123" s="86"/>
      <c r="L123" s="86"/>
    </row>
    <row r="124" spans="1:21" ht="16.5" thickBot="1">
      <c r="A124" s="64" t="s">
        <v>46</v>
      </c>
      <c r="B124" s="66"/>
      <c r="C124" s="80"/>
      <c r="D124" s="66"/>
      <c r="E124" s="12">
        <f>E118+E119+E121+E122</f>
        <v>0</v>
      </c>
    </row>
    <row r="125" spans="1:21">
      <c r="P125" s="9">
        <v>7541.76</v>
      </c>
      <c r="Q125" s="9">
        <v>9550.18</v>
      </c>
    </row>
    <row r="126" spans="1:21">
      <c r="P126" s="9">
        <f>P125*6</f>
        <v>45250.559999999998</v>
      </c>
      <c r="Q126" s="9">
        <f>Q125*6</f>
        <v>57301.08</v>
      </c>
    </row>
    <row r="127" spans="1:21">
      <c r="A127" s="67" t="s">
        <v>81</v>
      </c>
      <c r="B127" s="67"/>
      <c r="C127" s="67"/>
      <c r="D127" s="67"/>
      <c r="P127" s="9">
        <f>P126+Q126</f>
        <v>102551.64</v>
      </c>
    </row>
    <row r="128" spans="1:21" ht="16.5" thickBot="1">
      <c r="P128" s="9">
        <f>P127*12</f>
        <v>1230619.68</v>
      </c>
    </row>
    <row r="129" spans="1:4" ht="16.5" thickBot="1">
      <c r="A129" s="3"/>
      <c r="B129" s="29" t="s">
        <v>82</v>
      </c>
      <c r="C129" s="29"/>
      <c r="D129" s="29" t="s">
        <v>17</v>
      </c>
    </row>
    <row r="130" spans="1:4" ht="16.5" thickBot="1">
      <c r="A130" s="10" t="s">
        <v>18</v>
      </c>
      <c r="B130" s="6" t="s">
        <v>15</v>
      </c>
      <c r="C130" s="6"/>
      <c r="D130" s="37">
        <f>D17</f>
        <v>0</v>
      </c>
    </row>
    <row r="131" spans="1:4" ht="16.5" thickBot="1">
      <c r="A131" s="10" t="s">
        <v>20</v>
      </c>
      <c r="B131" s="6" t="s">
        <v>30</v>
      </c>
      <c r="C131" s="6"/>
      <c r="D131" s="37">
        <f>D60</f>
        <v>0</v>
      </c>
    </row>
    <row r="132" spans="1:4" ht="16.5" thickBot="1">
      <c r="A132" s="10" t="s">
        <v>22</v>
      </c>
      <c r="B132" s="6" t="s">
        <v>55</v>
      </c>
      <c r="C132" s="6"/>
      <c r="D132" s="37">
        <f>D72</f>
        <v>0</v>
      </c>
    </row>
    <row r="133" spans="1:4" ht="16.5" thickBot="1">
      <c r="A133" s="10" t="s">
        <v>24</v>
      </c>
      <c r="B133" s="6" t="s">
        <v>63</v>
      </c>
      <c r="C133" s="6"/>
      <c r="D133" s="37">
        <f>D102</f>
        <v>0</v>
      </c>
    </row>
    <row r="134" spans="1:4" ht="16.5" thickBot="1">
      <c r="A134" s="10" t="s">
        <v>25</v>
      </c>
      <c r="B134" s="6" t="s">
        <v>75</v>
      </c>
      <c r="C134" s="6"/>
      <c r="D134" s="37">
        <f>D112</f>
        <v>0</v>
      </c>
    </row>
    <row r="135" spans="1:4" ht="16.5" thickBot="1">
      <c r="A135" s="64" t="s">
        <v>83</v>
      </c>
      <c r="B135" s="66"/>
      <c r="C135" s="27"/>
      <c r="D135" s="6"/>
    </row>
    <row r="136" spans="1:4" ht="16.5" thickBot="1">
      <c r="A136" s="10" t="s">
        <v>27</v>
      </c>
      <c r="B136" s="6" t="s">
        <v>84</v>
      </c>
      <c r="C136" s="6"/>
      <c r="D136" s="37">
        <f>E124</f>
        <v>0</v>
      </c>
    </row>
    <row r="137" spans="1:4" ht="16.5" thickBot="1">
      <c r="A137" s="64" t="s">
        <v>85</v>
      </c>
      <c r="B137" s="66"/>
      <c r="C137" s="27"/>
      <c r="D137" s="38">
        <f>SUM(D130:D136)</f>
        <v>0</v>
      </c>
    </row>
    <row r="138" spans="1:4" ht="16.5" thickBot="1">
      <c r="A138" s="64" t="s">
        <v>115</v>
      </c>
      <c r="B138" s="66"/>
      <c r="C138" s="27"/>
      <c r="D138" s="38">
        <f>D137*2</f>
        <v>0</v>
      </c>
    </row>
    <row r="141" spans="1:4">
      <c r="D141" s="15"/>
    </row>
  </sheetData>
  <mergeCells count="85">
    <mergeCell ref="A138:B138"/>
    <mergeCell ref="C123:D123"/>
    <mergeCell ref="A124:B124"/>
    <mergeCell ref="C124:D124"/>
    <mergeCell ref="A127:D127"/>
    <mergeCell ref="A135:B135"/>
    <mergeCell ref="A137:B137"/>
    <mergeCell ref="C122:D122"/>
    <mergeCell ref="B110:C110"/>
    <mergeCell ref="B111:C111"/>
    <mergeCell ref="A112:C112"/>
    <mergeCell ref="A115:D115"/>
    <mergeCell ref="C117:D117"/>
    <mergeCell ref="C118:D118"/>
    <mergeCell ref="C119:D119"/>
    <mergeCell ref="B120:E120"/>
    <mergeCell ref="C121:D121"/>
    <mergeCell ref="H106:K106"/>
    <mergeCell ref="N106:R106"/>
    <mergeCell ref="T106:U106"/>
    <mergeCell ref="B107:C107"/>
    <mergeCell ref="B108:C108"/>
    <mergeCell ref="B109:C109"/>
    <mergeCell ref="A97:D97"/>
    <mergeCell ref="B99:C99"/>
    <mergeCell ref="B100:C100"/>
    <mergeCell ref="B101:C101"/>
    <mergeCell ref="A102:C102"/>
    <mergeCell ref="A105:D105"/>
    <mergeCell ref="A94:C94"/>
    <mergeCell ref="B58:C58"/>
    <mergeCell ref="B59:C59"/>
    <mergeCell ref="A60:C60"/>
    <mergeCell ref="A63:D63"/>
    <mergeCell ref="A72:B72"/>
    <mergeCell ref="A75:D75"/>
    <mergeCell ref="A78:D78"/>
    <mergeCell ref="A87:C87"/>
    <mergeCell ref="A90:D90"/>
    <mergeCell ref="B92:C92"/>
    <mergeCell ref="B93:C93"/>
    <mergeCell ref="B57:C57"/>
    <mergeCell ref="A41:B41"/>
    <mergeCell ref="C41:D41"/>
    <mergeCell ref="A44:D44"/>
    <mergeCell ref="B46:C46"/>
    <mergeCell ref="B47:C47"/>
    <mergeCell ref="B48:C48"/>
    <mergeCell ref="B49:C49"/>
    <mergeCell ref="B50:C50"/>
    <mergeCell ref="A51:C51"/>
    <mergeCell ref="A54:D54"/>
    <mergeCell ref="B56:C56"/>
    <mergeCell ref="A17:C17"/>
    <mergeCell ref="A20:D20"/>
    <mergeCell ref="A22:D22"/>
    <mergeCell ref="B24:C24"/>
    <mergeCell ref="C40:D40"/>
    <mergeCell ref="B26:C26"/>
    <mergeCell ref="A27:C27"/>
    <mergeCell ref="A30:E30"/>
    <mergeCell ref="C32:D32"/>
    <mergeCell ref="C33:D33"/>
    <mergeCell ref="C34:D34"/>
    <mergeCell ref="C35:D35"/>
    <mergeCell ref="C36:D36"/>
    <mergeCell ref="C37:D37"/>
    <mergeCell ref="C38:D38"/>
    <mergeCell ref="C39:D39"/>
    <mergeCell ref="T114:U114"/>
    <mergeCell ref="T113:U113"/>
    <mergeCell ref="B9:C9"/>
    <mergeCell ref="A1:E1"/>
    <mergeCell ref="A2:E2"/>
    <mergeCell ref="A3:E3"/>
    <mergeCell ref="A6:D6"/>
    <mergeCell ref="B8:C8"/>
    <mergeCell ref="B25:C25"/>
    <mergeCell ref="B10:C10"/>
    <mergeCell ref="B11:C11"/>
    <mergeCell ref="B12:C12"/>
    <mergeCell ref="B13:C13"/>
    <mergeCell ref="B14:C14"/>
    <mergeCell ref="B15:C15"/>
    <mergeCell ref="B16:C16"/>
  </mergeCells>
  <pageMargins left="0.511811024" right="0.511811024" top="0.78740157499999996" bottom="0.78740157499999996" header="0.31496062000000002" footer="0.31496062000000002"/>
  <pageSetup paperSize="9" scale="2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8"/>
  <sheetViews>
    <sheetView showGridLines="0" zoomScale="90" zoomScaleNormal="90" workbookViewId="0">
      <selection activeCell="B31" sqref="B31"/>
    </sheetView>
  </sheetViews>
  <sheetFormatPr defaultRowHeight="15.75"/>
  <cols>
    <col min="1" max="1" width="9.140625" style="9"/>
    <col min="2" max="2" width="72.140625" style="9" customWidth="1"/>
    <col min="3" max="3" width="16.42578125" style="9" customWidth="1"/>
    <col min="4" max="4" width="18" style="9" customWidth="1"/>
    <col min="5" max="5" width="14.28515625" style="9" customWidth="1"/>
    <col min="6" max="6" width="12.7109375" style="9" customWidth="1"/>
    <col min="7" max="7" width="12" style="9" customWidth="1"/>
    <col min="8" max="8" width="15.140625" style="9" customWidth="1"/>
    <col min="9" max="13" width="9.140625" style="9"/>
    <col min="14" max="14" width="21" style="9" bestFit="1" customWidth="1"/>
    <col min="15" max="15" width="7.7109375" style="9" bestFit="1" customWidth="1"/>
    <col min="16" max="16" width="12.85546875" style="9" bestFit="1" customWidth="1"/>
    <col min="17" max="17" width="10.5703125" style="9" bestFit="1" customWidth="1"/>
    <col min="18" max="18" width="7.7109375" style="9" bestFit="1" customWidth="1"/>
    <col min="19" max="16384" width="9.140625" style="9"/>
  </cols>
  <sheetData>
    <row r="1" spans="1:13" ht="23.25">
      <c r="A1" s="59" t="s">
        <v>86</v>
      </c>
      <c r="B1" s="59"/>
      <c r="C1" s="59"/>
      <c r="D1" s="59"/>
      <c r="E1" s="59"/>
    </row>
    <row r="2" spans="1:13" ht="23.25">
      <c r="A2" s="59"/>
      <c r="B2" s="59"/>
      <c r="C2" s="59"/>
      <c r="D2" s="59"/>
      <c r="E2" s="59"/>
    </row>
    <row r="3" spans="1:13">
      <c r="A3" s="60"/>
      <c r="B3" s="60"/>
      <c r="C3" s="60"/>
      <c r="D3" s="60"/>
      <c r="E3" s="60"/>
    </row>
    <row r="5" spans="1:13">
      <c r="B5" s="101" t="s">
        <v>117</v>
      </c>
    </row>
    <row r="6" spans="1:13">
      <c r="A6" s="61" t="s">
        <v>15</v>
      </c>
      <c r="B6" s="61"/>
      <c r="C6" s="61"/>
      <c r="D6" s="61"/>
    </row>
    <row r="7" spans="1:13" ht="16.5" thickBot="1"/>
    <row r="8" spans="1:13" ht="16.5" thickBot="1">
      <c r="A8" s="3">
        <v>1</v>
      </c>
      <c r="B8" s="62" t="s">
        <v>16</v>
      </c>
      <c r="C8" s="63"/>
      <c r="D8" s="4" t="s">
        <v>17</v>
      </c>
    </row>
    <row r="9" spans="1:13" ht="16.5" thickBot="1">
      <c r="A9" s="5" t="s">
        <v>18</v>
      </c>
      <c r="B9" s="57" t="s">
        <v>19</v>
      </c>
      <c r="C9" s="58"/>
      <c r="D9" s="12"/>
    </row>
    <row r="10" spans="1:13" ht="16.5" thickBot="1">
      <c r="A10" s="5" t="s">
        <v>20</v>
      </c>
      <c r="B10" s="57" t="s">
        <v>21</v>
      </c>
      <c r="C10" s="58"/>
      <c r="D10" s="12"/>
      <c r="F10" s="83"/>
      <c r="G10" s="83"/>
      <c r="H10" s="83"/>
      <c r="I10" s="83"/>
      <c r="J10" s="83"/>
      <c r="K10" s="83"/>
      <c r="L10" s="83"/>
      <c r="M10" s="83"/>
    </row>
    <row r="11" spans="1:13" ht="16.5" thickBot="1">
      <c r="A11" s="5" t="s">
        <v>22</v>
      </c>
      <c r="B11" s="57" t="s">
        <v>23</v>
      </c>
      <c r="C11" s="58"/>
      <c r="D11" s="11"/>
      <c r="F11" s="82"/>
      <c r="G11" s="82"/>
      <c r="H11" s="83"/>
      <c r="I11" s="83"/>
      <c r="J11" s="83"/>
      <c r="K11" s="83"/>
      <c r="L11" s="83"/>
      <c r="M11" s="83"/>
    </row>
    <row r="12" spans="1:13" ht="16.5" thickBot="1">
      <c r="A12" s="5" t="s">
        <v>24</v>
      </c>
      <c r="B12" s="57" t="s">
        <v>0</v>
      </c>
      <c r="C12" s="58"/>
      <c r="D12" s="12"/>
      <c r="F12" s="82"/>
      <c r="G12" s="84"/>
      <c r="H12" s="83"/>
      <c r="I12" s="83"/>
      <c r="J12" s="83"/>
      <c r="K12" s="83"/>
      <c r="L12" s="83"/>
      <c r="M12" s="83"/>
    </row>
    <row r="13" spans="1:13" ht="16.5" thickBot="1">
      <c r="A13" s="5" t="s">
        <v>25</v>
      </c>
      <c r="B13" s="57" t="s">
        <v>26</v>
      </c>
      <c r="C13" s="58"/>
      <c r="D13" s="12"/>
      <c r="F13" s="82"/>
      <c r="G13" s="82"/>
      <c r="H13" s="83"/>
      <c r="I13" s="83"/>
      <c r="J13" s="83"/>
      <c r="K13" s="83"/>
      <c r="L13" s="83"/>
      <c r="M13" s="83"/>
    </row>
    <row r="14" spans="1:13" ht="16.5" thickBot="1">
      <c r="A14" s="5" t="s">
        <v>27</v>
      </c>
      <c r="B14" s="57" t="s">
        <v>88</v>
      </c>
      <c r="C14" s="58"/>
      <c r="D14" s="12"/>
      <c r="F14" s="82"/>
      <c r="G14" s="82"/>
      <c r="H14" s="83"/>
      <c r="I14" s="83"/>
      <c r="J14" s="83"/>
      <c r="K14" s="83"/>
      <c r="L14" s="83"/>
      <c r="M14" s="83"/>
    </row>
    <row r="15" spans="1:13" ht="16.5" thickBot="1">
      <c r="A15" s="5"/>
      <c r="B15" s="57"/>
      <c r="C15" s="58"/>
      <c r="D15" s="7"/>
      <c r="F15" s="83"/>
      <c r="G15" s="83"/>
      <c r="H15" s="83"/>
      <c r="I15" s="83"/>
      <c r="J15" s="83"/>
      <c r="K15" s="83"/>
      <c r="L15" s="83"/>
      <c r="M15" s="83"/>
    </row>
    <row r="16" spans="1:13" ht="16.5" thickBot="1">
      <c r="A16" s="5" t="s">
        <v>28</v>
      </c>
      <c r="B16" s="57" t="s">
        <v>29</v>
      </c>
      <c r="C16" s="58"/>
      <c r="D16" s="39"/>
      <c r="F16" s="83"/>
      <c r="G16" s="83"/>
      <c r="H16" s="83"/>
      <c r="I16" s="83"/>
      <c r="J16" s="83"/>
      <c r="K16" s="83"/>
      <c r="L16" s="83"/>
      <c r="M16" s="83"/>
    </row>
    <row r="17" spans="1:5" ht="16.5" thickBot="1">
      <c r="A17" s="64" t="s">
        <v>1</v>
      </c>
      <c r="B17" s="65"/>
      <c r="C17" s="66"/>
      <c r="D17" s="12"/>
    </row>
    <row r="20" spans="1:5">
      <c r="A20" s="67" t="s">
        <v>30</v>
      </c>
      <c r="B20" s="67"/>
      <c r="C20" s="67"/>
      <c r="D20" s="67"/>
    </row>
    <row r="21" spans="1:5">
      <c r="A21" s="2"/>
    </row>
    <row r="22" spans="1:5">
      <c r="A22" s="68" t="s">
        <v>31</v>
      </c>
      <c r="B22" s="68"/>
      <c r="C22" s="68"/>
      <c r="D22" s="68"/>
    </row>
    <row r="23" spans="1:5" ht="16.5" thickBot="1"/>
    <row r="24" spans="1:5" ht="16.5" thickBot="1">
      <c r="A24" s="3" t="s">
        <v>32</v>
      </c>
      <c r="B24" s="62" t="s">
        <v>33</v>
      </c>
      <c r="C24" s="63"/>
      <c r="D24" s="4" t="s">
        <v>17</v>
      </c>
    </row>
    <row r="25" spans="1:5" ht="16.5" thickBot="1">
      <c r="A25" s="5" t="s">
        <v>18</v>
      </c>
      <c r="B25" s="57" t="s">
        <v>34</v>
      </c>
      <c r="C25" s="58"/>
      <c r="D25" s="13">
        <f>D17*8.33%</f>
        <v>0</v>
      </c>
    </row>
    <row r="26" spans="1:5" ht="16.5" thickBot="1">
      <c r="A26" s="5" t="s">
        <v>20</v>
      </c>
      <c r="B26" s="57" t="s">
        <v>35</v>
      </c>
      <c r="C26" s="58"/>
      <c r="D26" s="13">
        <f>D17*8.33%+D17*33.33%*8.33%</f>
        <v>0</v>
      </c>
      <c r="E26" s="14"/>
    </row>
    <row r="27" spans="1:5" ht="16.5" thickBot="1">
      <c r="A27" s="64" t="s">
        <v>1</v>
      </c>
      <c r="B27" s="65"/>
      <c r="C27" s="66"/>
      <c r="D27" s="13">
        <f>D25+D26</f>
        <v>0</v>
      </c>
    </row>
    <row r="28" spans="1:5">
      <c r="D28" s="15">
        <f>D27+D17</f>
        <v>0</v>
      </c>
    </row>
    <row r="30" spans="1:5" ht="32.25" customHeight="1">
      <c r="A30" s="71" t="s">
        <v>36</v>
      </c>
      <c r="B30" s="71"/>
      <c r="C30" s="71"/>
      <c r="D30" s="71"/>
      <c r="E30" s="71"/>
    </row>
    <row r="31" spans="1:5" ht="16.5" thickBot="1"/>
    <row r="32" spans="1:5" ht="16.5" thickBot="1">
      <c r="A32" s="3" t="s">
        <v>37</v>
      </c>
      <c r="B32" s="4" t="s">
        <v>38</v>
      </c>
      <c r="C32" s="64" t="s">
        <v>39</v>
      </c>
      <c r="D32" s="66"/>
      <c r="E32" s="4" t="s">
        <v>17</v>
      </c>
    </row>
    <row r="33" spans="1:8" ht="16.5" thickBot="1">
      <c r="A33" s="5" t="s">
        <v>18</v>
      </c>
      <c r="B33" s="6" t="s">
        <v>40</v>
      </c>
      <c r="C33" s="69"/>
      <c r="D33" s="70"/>
      <c r="E33" s="12">
        <f t="shared" ref="E33:E41" si="0">$D$28*C33</f>
        <v>0</v>
      </c>
    </row>
    <row r="34" spans="1:8" ht="16.5" thickBot="1">
      <c r="A34" s="5" t="s">
        <v>20</v>
      </c>
      <c r="B34" s="6" t="s">
        <v>41</v>
      </c>
      <c r="C34" s="69"/>
      <c r="D34" s="70"/>
      <c r="E34" s="12">
        <f t="shared" si="0"/>
        <v>0</v>
      </c>
    </row>
    <row r="35" spans="1:8" ht="16.5" thickBot="1">
      <c r="A35" s="5" t="s">
        <v>22</v>
      </c>
      <c r="B35" s="6" t="s">
        <v>42</v>
      </c>
      <c r="C35" s="69"/>
      <c r="D35" s="70"/>
      <c r="E35" s="12">
        <f t="shared" si="0"/>
        <v>0</v>
      </c>
    </row>
    <row r="36" spans="1:8" ht="16.5" thickBot="1">
      <c r="A36" s="5" t="s">
        <v>24</v>
      </c>
      <c r="B36" s="6" t="s">
        <v>43</v>
      </c>
      <c r="C36" s="69"/>
      <c r="D36" s="70"/>
      <c r="E36" s="12">
        <f t="shared" si="0"/>
        <v>0</v>
      </c>
    </row>
    <row r="37" spans="1:8" ht="16.5" thickBot="1">
      <c r="A37" s="5" t="s">
        <v>25</v>
      </c>
      <c r="B37" s="6" t="s">
        <v>44</v>
      </c>
      <c r="C37" s="69"/>
      <c r="D37" s="70"/>
      <c r="E37" s="12">
        <f t="shared" si="0"/>
        <v>0</v>
      </c>
    </row>
    <row r="38" spans="1:8" ht="16.5" thickBot="1">
      <c r="A38" s="5" t="s">
        <v>27</v>
      </c>
      <c r="B38" s="6" t="s">
        <v>3</v>
      </c>
      <c r="C38" s="69"/>
      <c r="D38" s="70"/>
      <c r="E38" s="12">
        <f t="shared" si="0"/>
        <v>0</v>
      </c>
    </row>
    <row r="39" spans="1:8" ht="16.5" thickBot="1">
      <c r="A39" s="5" t="s">
        <v>28</v>
      </c>
      <c r="B39" s="6" t="s">
        <v>4</v>
      </c>
      <c r="C39" s="69"/>
      <c r="D39" s="70"/>
      <c r="E39" s="12">
        <f t="shared" si="0"/>
        <v>0</v>
      </c>
      <c r="F39" s="15">
        <f>SUM(E33:E39)</f>
        <v>0</v>
      </c>
    </row>
    <row r="40" spans="1:8" ht="16.5" thickBot="1">
      <c r="A40" s="5" t="s">
        <v>45</v>
      </c>
      <c r="B40" s="6" t="s">
        <v>5</v>
      </c>
      <c r="C40" s="69"/>
      <c r="D40" s="70"/>
      <c r="E40" s="12">
        <f t="shared" si="0"/>
        <v>0</v>
      </c>
    </row>
    <row r="41" spans="1:8" ht="16.5" thickBot="1">
      <c r="A41" s="64" t="s">
        <v>46</v>
      </c>
      <c r="B41" s="66"/>
      <c r="C41" s="69"/>
      <c r="D41" s="70"/>
      <c r="E41" s="12">
        <f t="shared" si="0"/>
        <v>0</v>
      </c>
    </row>
    <row r="44" spans="1:8">
      <c r="A44" s="68" t="s">
        <v>47</v>
      </c>
      <c r="B44" s="68"/>
      <c r="C44" s="68"/>
      <c r="D44" s="68"/>
    </row>
    <row r="45" spans="1:8" ht="16.5" thickBot="1"/>
    <row r="46" spans="1:8" ht="17.25" thickBot="1">
      <c r="A46" s="3" t="s">
        <v>48</v>
      </c>
      <c r="B46" s="62" t="s">
        <v>49</v>
      </c>
      <c r="C46" s="63"/>
      <c r="D46" s="4" t="s">
        <v>17</v>
      </c>
      <c r="F46" s="85"/>
      <c r="G46" s="85"/>
      <c r="H46" s="83"/>
    </row>
    <row r="47" spans="1:8" ht="17.25" thickBot="1">
      <c r="A47" s="5" t="s">
        <v>18</v>
      </c>
      <c r="B47" s="57" t="s">
        <v>50</v>
      </c>
      <c r="C47" s="58"/>
      <c r="D47" s="12"/>
      <c r="F47" s="85"/>
      <c r="G47" s="85"/>
      <c r="H47" s="83"/>
    </row>
    <row r="48" spans="1:8" ht="17.25" thickBot="1">
      <c r="A48" s="5" t="s">
        <v>20</v>
      </c>
      <c r="B48" s="57" t="s">
        <v>51</v>
      </c>
      <c r="C48" s="58"/>
      <c r="D48" s="12"/>
      <c r="F48" s="85"/>
      <c r="G48" s="85"/>
      <c r="H48" s="83"/>
    </row>
    <row r="49" spans="1:8" ht="17.25" thickBot="1">
      <c r="A49" s="5" t="s">
        <v>22</v>
      </c>
      <c r="B49" s="57" t="s">
        <v>52</v>
      </c>
      <c r="C49" s="58"/>
      <c r="D49" s="7"/>
      <c r="F49" s="85"/>
      <c r="G49" s="85"/>
      <c r="H49" s="83"/>
    </row>
    <row r="50" spans="1:8" ht="16.5" thickBot="1">
      <c r="A50" s="5" t="s">
        <v>24</v>
      </c>
      <c r="B50" s="57" t="s">
        <v>89</v>
      </c>
      <c r="C50" s="58"/>
      <c r="D50" s="12"/>
      <c r="F50" s="83"/>
      <c r="G50" s="83"/>
      <c r="H50" s="83"/>
    </row>
    <row r="51" spans="1:8" ht="16.5" thickBot="1">
      <c r="A51" s="64" t="s">
        <v>1</v>
      </c>
      <c r="B51" s="65"/>
      <c r="C51" s="66"/>
      <c r="D51" s="12"/>
    </row>
    <row r="54" spans="1:8">
      <c r="A54" s="68" t="s">
        <v>53</v>
      </c>
      <c r="B54" s="68"/>
      <c r="C54" s="68"/>
      <c r="D54" s="68"/>
    </row>
    <row r="55" spans="1:8" ht="16.5" thickBot="1"/>
    <row r="56" spans="1:8" ht="16.5" thickBot="1">
      <c r="A56" s="3">
        <v>2</v>
      </c>
      <c r="B56" s="62" t="s">
        <v>54</v>
      </c>
      <c r="C56" s="63"/>
      <c r="D56" s="4" t="s">
        <v>17</v>
      </c>
    </row>
    <row r="57" spans="1:8" ht="16.5" thickBot="1">
      <c r="A57" s="5" t="s">
        <v>32</v>
      </c>
      <c r="B57" s="57" t="s">
        <v>33</v>
      </c>
      <c r="C57" s="58"/>
      <c r="D57" s="13">
        <f>D27</f>
        <v>0</v>
      </c>
    </row>
    <row r="58" spans="1:8" ht="16.5" thickBot="1">
      <c r="A58" s="5" t="s">
        <v>37</v>
      </c>
      <c r="B58" s="57" t="s">
        <v>38</v>
      </c>
      <c r="C58" s="58"/>
      <c r="D58" s="12">
        <f>E41</f>
        <v>0</v>
      </c>
    </row>
    <row r="59" spans="1:8" ht="16.5" thickBot="1">
      <c r="A59" s="5" t="s">
        <v>48</v>
      </c>
      <c r="B59" s="57" t="s">
        <v>49</v>
      </c>
      <c r="C59" s="58"/>
      <c r="D59" s="12">
        <f>D51</f>
        <v>0</v>
      </c>
    </row>
    <row r="60" spans="1:8" ht="16.5" thickBot="1">
      <c r="A60" s="64" t="s">
        <v>1</v>
      </c>
      <c r="B60" s="65"/>
      <c r="C60" s="66"/>
      <c r="D60" s="12">
        <f>D57+D58+D59</f>
        <v>0</v>
      </c>
    </row>
    <row r="61" spans="1:8">
      <c r="A61" s="1"/>
    </row>
    <row r="63" spans="1:8">
      <c r="A63" s="67" t="s">
        <v>55</v>
      </c>
      <c r="B63" s="67"/>
      <c r="C63" s="67"/>
      <c r="D63" s="67"/>
    </row>
    <row r="64" spans="1:8" ht="16.5" thickBot="1"/>
    <row r="65" spans="1:4" ht="16.5" thickBot="1">
      <c r="A65" s="3">
        <v>3</v>
      </c>
      <c r="B65" s="28" t="s">
        <v>56</v>
      </c>
      <c r="C65" s="3" t="s">
        <v>39</v>
      </c>
      <c r="D65" s="26" t="s">
        <v>17</v>
      </c>
    </row>
    <row r="66" spans="1:4" ht="16.5" thickBot="1">
      <c r="A66" s="5" t="s">
        <v>18</v>
      </c>
      <c r="B66" s="32" t="s">
        <v>57</v>
      </c>
      <c r="C66" s="45"/>
      <c r="D66" s="31">
        <f>$D$17*C66</f>
        <v>0</v>
      </c>
    </row>
    <row r="67" spans="1:4" ht="16.5" thickBot="1">
      <c r="A67" s="5" t="s">
        <v>20</v>
      </c>
      <c r="B67" s="33" t="s">
        <v>58</v>
      </c>
      <c r="C67" s="45"/>
      <c r="D67" s="31">
        <f t="shared" ref="D67:D70" si="1">$D$17*C67</f>
        <v>0</v>
      </c>
    </row>
    <row r="68" spans="1:4" ht="16.5" thickBot="1">
      <c r="A68" s="5" t="s">
        <v>22</v>
      </c>
      <c r="B68" s="33" t="s">
        <v>59</v>
      </c>
      <c r="C68" s="46"/>
      <c r="D68" s="31">
        <f>D66*C68</f>
        <v>0</v>
      </c>
    </row>
    <row r="69" spans="1:4" ht="16.5" thickBot="1">
      <c r="A69" s="5" t="s">
        <v>24</v>
      </c>
      <c r="B69" s="33" t="s">
        <v>60</v>
      </c>
      <c r="C69" s="45"/>
      <c r="D69" s="31">
        <f t="shared" si="1"/>
        <v>0</v>
      </c>
    </row>
    <row r="70" spans="1:4" ht="16.5" thickBot="1">
      <c r="A70" s="5" t="s">
        <v>25</v>
      </c>
      <c r="B70" s="33" t="s">
        <v>61</v>
      </c>
      <c r="C70" s="45"/>
      <c r="D70" s="31">
        <f t="shared" si="1"/>
        <v>0</v>
      </c>
    </row>
    <row r="71" spans="1:4" ht="16.5" thickBot="1">
      <c r="A71" s="5" t="s">
        <v>27</v>
      </c>
      <c r="B71" s="32" t="s">
        <v>62</v>
      </c>
      <c r="C71" s="46"/>
      <c r="D71" s="31">
        <f>D69*C71</f>
        <v>0</v>
      </c>
    </row>
    <row r="72" spans="1:4" ht="16.5" thickBot="1">
      <c r="A72" s="64" t="s">
        <v>1</v>
      </c>
      <c r="B72" s="66"/>
      <c r="C72" s="47"/>
      <c r="D72" s="12">
        <f>SUM(D66:D71)</f>
        <v>0</v>
      </c>
    </row>
    <row r="75" spans="1:4">
      <c r="A75" s="67" t="s">
        <v>63</v>
      </c>
      <c r="B75" s="67"/>
      <c r="C75" s="67"/>
      <c r="D75" s="67"/>
    </row>
    <row r="78" spans="1:4">
      <c r="A78" s="68" t="s">
        <v>64</v>
      </c>
      <c r="B78" s="68"/>
      <c r="C78" s="68"/>
      <c r="D78" s="68"/>
    </row>
    <row r="79" spans="1:4" ht="16.5" thickBot="1">
      <c r="A79" s="2"/>
    </row>
    <row r="80" spans="1:4" ht="16.5" thickBot="1">
      <c r="A80" s="3" t="s">
        <v>65</v>
      </c>
      <c r="B80" s="28" t="s">
        <v>66</v>
      </c>
      <c r="C80" s="3" t="s">
        <v>39</v>
      </c>
      <c r="D80" s="4" t="s">
        <v>17</v>
      </c>
    </row>
    <row r="81" spans="1:4" ht="16.5" thickBot="1">
      <c r="A81" s="5" t="s">
        <v>18</v>
      </c>
      <c r="B81" s="6" t="s">
        <v>2</v>
      </c>
      <c r="C81" s="35"/>
      <c r="D81" s="31">
        <f>$D$17*C81</f>
        <v>0</v>
      </c>
    </row>
    <row r="82" spans="1:4" ht="16.5" thickBot="1">
      <c r="A82" s="5" t="s">
        <v>20</v>
      </c>
      <c r="B82" s="6" t="s">
        <v>66</v>
      </c>
      <c r="C82" s="35"/>
      <c r="D82" s="31">
        <f t="shared" ref="D82:D85" si="2">$D$17*C82</f>
        <v>0</v>
      </c>
    </row>
    <row r="83" spans="1:4" ht="16.5" thickBot="1">
      <c r="A83" s="5" t="s">
        <v>22</v>
      </c>
      <c r="B83" s="6" t="s">
        <v>67</v>
      </c>
      <c r="C83" s="35"/>
      <c r="D83" s="31">
        <f t="shared" si="2"/>
        <v>0</v>
      </c>
    </row>
    <row r="84" spans="1:4" ht="16.5" thickBot="1">
      <c r="A84" s="5" t="s">
        <v>24</v>
      </c>
      <c r="B84" s="6" t="s">
        <v>68</v>
      </c>
      <c r="C84" s="35"/>
      <c r="D84" s="31">
        <f t="shared" si="2"/>
        <v>0</v>
      </c>
    </row>
    <row r="85" spans="1:4" ht="16.5" thickBot="1">
      <c r="A85" s="5" t="s">
        <v>25</v>
      </c>
      <c r="B85" s="6" t="s">
        <v>69</v>
      </c>
      <c r="C85" s="35"/>
      <c r="D85" s="31">
        <f t="shared" si="2"/>
        <v>0</v>
      </c>
    </row>
    <row r="86" spans="1:4" ht="16.5" thickBot="1">
      <c r="A86" s="5" t="s">
        <v>27</v>
      </c>
      <c r="B86" s="6" t="s">
        <v>29</v>
      </c>
      <c r="C86" s="6"/>
      <c r="D86" s="7"/>
    </row>
    <row r="87" spans="1:4" ht="16.5" thickBot="1">
      <c r="A87" s="64" t="s">
        <v>46</v>
      </c>
      <c r="B87" s="65"/>
      <c r="C87" s="66"/>
      <c r="D87" s="12">
        <f>SUM(D81:D86)</f>
        <v>0</v>
      </c>
    </row>
    <row r="90" spans="1:4">
      <c r="A90" s="68" t="s">
        <v>70</v>
      </c>
      <c r="B90" s="68"/>
      <c r="C90" s="68"/>
      <c r="D90" s="68"/>
    </row>
    <row r="91" spans="1:4" ht="16.5" thickBot="1">
      <c r="A91" s="2"/>
    </row>
    <row r="92" spans="1:4" ht="16.5" thickBot="1">
      <c r="A92" s="3" t="s">
        <v>71</v>
      </c>
      <c r="B92" s="62" t="s">
        <v>72</v>
      </c>
      <c r="C92" s="63"/>
      <c r="D92" s="4" t="s">
        <v>17</v>
      </c>
    </row>
    <row r="93" spans="1:4" ht="16.5" thickBot="1">
      <c r="A93" s="5" t="s">
        <v>18</v>
      </c>
      <c r="B93" s="57" t="s">
        <v>87</v>
      </c>
      <c r="C93" s="58"/>
      <c r="D93" s="36"/>
    </row>
    <row r="94" spans="1:4" ht="16.5" thickBot="1">
      <c r="A94" s="64" t="s">
        <v>1</v>
      </c>
      <c r="B94" s="65"/>
      <c r="C94" s="66"/>
      <c r="D94" s="36"/>
    </row>
    <row r="97" spans="1:25">
      <c r="A97" s="68" t="s">
        <v>73</v>
      </c>
      <c r="B97" s="68"/>
      <c r="C97" s="68"/>
      <c r="D97" s="68"/>
    </row>
    <row r="98" spans="1:25" ht="16.5" thickBot="1">
      <c r="A98" s="2"/>
    </row>
    <row r="99" spans="1:25" ht="16.5" thickBot="1">
      <c r="A99" s="3">
        <v>4</v>
      </c>
      <c r="B99" s="62" t="s">
        <v>74</v>
      </c>
      <c r="C99" s="63"/>
      <c r="D99" s="4" t="s">
        <v>17</v>
      </c>
    </row>
    <row r="100" spans="1:25" ht="16.5" thickBot="1">
      <c r="A100" s="5" t="s">
        <v>65</v>
      </c>
      <c r="B100" s="57" t="s">
        <v>66</v>
      </c>
      <c r="C100" s="58"/>
      <c r="D100" s="12">
        <f>D87</f>
        <v>0</v>
      </c>
    </row>
    <row r="101" spans="1:25" ht="16.5" thickBot="1">
      <c r="A101" s="5" t="s">
        <v>71</v>
      </c>
      <c r="B101" s="57" t="s">
        <v>72</v>
      </c>
      <c r="C101" s="58"/>
      <c r="D101" s="36">
        <f>D94</f>
        <v>0</v>
      </c>
    </row>
    <row r="102" spans="1:25" ht="16.5" thickBot="1">
      <c r="A102" s="64" t="s">
        <v>1</v>
      </c>
      <c r="B102" s="65"/>
      <c r="C102" s="66"/>
      <c r="D102" s="12">
        <f>D100+D101</f>
        <v>0</v>
      </c>
    </row>
    <row r="105" spans="1:25">
      <c r="A105" s="67" t="s">
        <v>75</v>
      </c>
      <c r="B105" s="67"/>
      <c r="C105" s="67"/>
      <c r="D105" s="67"/>
      <c r="G105" s="91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83"/>
      <c r="T105" s="83"/>
      <c r="U105" s="83"/>
      <c r="V105" s="83"/>
      <c r="W105" s="83"/>
      <c r="X105" s="83"/>
      <c r="Y105" s="83"/>
    </row>
    <row r="106" spans="1:25" ht="17.25" thickBot="1">
      <c r="G106" s="91"/>
      <c r="H106" s="92"/>
      <c r="I106" s="92"/>
      <c r="J106" s="92"/>
      <c r="K106" s="92"/>
      <c r="L106" s="93"/>
      <c r="M106" s="93"/>
      <c r="N106" s="81"/>
      <c r="O106" s="81"/>
      <c r="P106" s="81"/>
      <c r="Q106" s="81"/>
      <c r="R106" s="81"/>
      <c r="S106" s="83"/>
      <c r="T106" s="94"/>
      <c r="U106" s="94"/>
      <c r="V106" s="83"/>
      <c r="W106" s="83"/>
      <c r="X106" s="83"/>
      <c r="Y106" s="83"/>
    </row>
    <row r="107" spans="1:25" ht="20.25" customHeight="1" thickBot="1">
      <c r="A107" s="3">
        <v>5</v>
      </c>
      <c r="B107" s="62" t="s">
        <v>8</v>
      </c>
      <c r="C107" s="63"/>
      <c r="D107" s="4" t="s">
        <v>17</v>
      </c>
      <c r="G107" s="91"/>
      <c r="H107" s="93"/>
      <c r="I107" s="93"/>
      <c r="J107" s="93"/>
      <c r="K107" s="93"/>
      <c r="L107" s="93"/>
      <c r="M107" s="93"/>
      <c r="N107" s="50"/>
      <c r="O107" s="50"/>
      <c r="P107" s="50"/>
      <c r="Q107" s="50"/>
      <c r="R107" s="50"/>
      <c r="S107" s="83"/>
      <c r="T107" s="95"/>
      <c r="U107" s="96"/>
      <c r="V107" s="83"/>
      <c r="W107" s="83"/>
      <c r="X107" s="83"/>
      <c r="Y107" s="83"/>
    </row>
    <row r="108" spans="1:25" ht="17.25" thickBot="1">
      <c r="A108" s="5" t="s">
        <v>18</v>
      </c>
      <c r="B108" s="57" t="s">
        <v>76</v>
      </c>
      <c r="C108" s="58"/>
      <c r="D108" s="12"/>
      <c r="G108" s="91"/>
      <c r="H108" s="97"/>
      <c r="I108" s="97"/>
      <c r="J108" s="97"/>
      <c r="K108" s="97"/>
      <c r="L108" s="97"/>
      <c r="M108" s="93"/>
      <c r="N108" s="51"/>
      <c r="O108" s="51"/>
      <c r="P108" s="52"/>
      <c r="Q108" s="51"/>
      <c r="R108" s="50"/>
      <c r="S108" s="83"/>
      <c r="T108" s="96"/>
      <c r="U108" s="96"/>
      <c r="V108" s="83"/>
      <c r="W108" s="83"/>
      <c r="X108" s="83"/>
      <c r="Y108" s="83"/>
    </row>
    <row r="109" spans="1:25" ht="17.25" thickBot="1">
      <c r="A109" s="5" t="s">
        <v>20</v>
      </c>
      <c r="B109" s="57" t="s">
        <v>77</v>
      </c>
      <c r="C109" s="58"/>
      <c r="D109" s="12"/>
      <c r="G109" s="91"/>
      <c r="H109" s="97"/>
      <c r="I109" s="97"/>
      <c r="J109" s="97"/>
      <c r="K109" s="97"/>
      <c r="L109" s="97"/>
      <c r="M109" s="93"/>
      <c r="N109" s="51"/>
      <c r="O109" s="53"/>
      <c r="P109" s="52"/>
      <c r="Q109" s="51"/>
      <c r="R109" s="50"/>
      <c r="S109" s="83"/>
      <c r="T109" s="96"/>
      <c r="U109" s="96"/>
      <c r="V109" s="83"/>
      <c r="W109" s="83"/>
      <c r="X109" s="83"/>
      <c r="Y109" s="83"/>
    </row>
    <row r="110" spans="1:25" ht="17.25" thickBot="1">
      <c r="A110" s="5" t="s">
        <v>22</v>
      </c>
      <c r="B110" s="57" t="s">
        <v>78</v>
      </c>
      <c r="C110" s="58"/>
      <c r="D110" s="12"/>
      <c r="G110" s="91"/>
      <c r="H110" s="97"/>
      <c r="I110" s="97"/>
      <c r="J110" s="97"/>
      <c r="K110" s="97"/>
      <c r="L110" s="97"/>
      <c r="M110" s="93"/>
      <c r="N110" s="51"/>
      <c r="O110" s="51"/>
      <c r="P110" s="54"/>
      <c r="Q110" s="51"/>
      <c r="R110" s="50"/>
      <c r="S110" s="83"/>
      <c r="T110" s="98"/>
      <c r="U110" s="93"/>
      <c r="V110" s="83"/>
      <c r="W110" s="83"/>
      <c r="X110" s="83"/>
      <c r="Y110" s="83"/>
    </row>
    <row r="111" spans="1:25" ht="17.25" customHeight="1" thickBot="1">
      <c r="A111" s="5" t="s">
        <v>24</v>
      </c>
      <c r="B111" s="57" t="s">
        <v>29</v>
      </c>
      <c r="C111" s="58"/>
      <c r="D111" s="12"/>
      <c r="G111" s="91"/>
      <c r="H111" s="97"/>
      <c r="I111" s="97"/>
      <c r="J111" s="97"/>
      <c r="K111" s="97"/>
      <c r="L111" s="97"/>
      <c r="M111" s="93"/>
      <c r="N111" s="51"/>
      <c r="O111" s="51"/>
      <c r="P111" s="52"/>
      <c r="Q111" s="51"/>
      <c r="R111" s="50"/>
      <c r="S111" s="83"/>
      <c r="T111" s="99"/>
      <c r="U111" s="96"/>
      <c r="V111" s="83"/>
      <c r="W111" s="83"/>
      <c r="X111" s="83"/>
      <c r="Y111" s="83"/>
    </row>
    <row r="112" spans="1:25" ht="17.25" thickBot="1">
      <c r="A112" s="64" t="s">
        <v>46</v>
      </c>
      <c r="B112" s="65"/>
      <c r="C112" s="66"/>
      <c r="D112" s="12"/>
      <c r="G112" s="91"/>
      <c r="H112" s="97"/>
      <c r="I112" s="97"/>
      <c r="J112" s="97"/>
      <c r="K112" s="97"/>
      <c r="L112" s="97"/>
      <c r="M112" s="93"/>
      <c r="N112" s="51"/>
      <c r="O112" s="51"/>
      <c r="P112" s="52"/>
      <c r="Q112" s="51"/>
      <c r="R112" s="50"/>
      <c r="S112" s="83"/>
      <c r="T112" s="93"/>
      <c r="U112" s="93"/>
      <c r="V112" s="83"/>
      <c r="W112" s="83"/>
      <c r="X112" s="83"/>
      <c r="Y112" s="83"/>
    </row>
    <row r="113" spans="1:25" ht="16.5">
      <c r="G113" s="91"/>
      <c r="H113" s="97"/>
      <c r="I113" s="97"/>
      <c r="J113" s="97"/>
      <c r="K113" s="97"/>
      <c r="L113" s="97"/>
      <c r="M113" s="93"/>
      <c r="N113" s="51"/>
      <c r="O113" s="51"/>
      <c r="P113" s="52"/>
      <c r="Q113" s="51"/>
      <c r="R113" s="50"/>
      <c r="S113" s="83"/>
      <c r="T113" s="100"/>
      <c r="U113" s="100"/>
      <c r="V113" s="83"/>
      <c r="W113" s="83"/>
      <c r="X113" s="83"/>
      <c r="Y113" s="83"/>
    </row>
    <row r="114" spans="1:25" ht="16.5">
      <c r="G114" s="91"/>
      <c r="H114" s="97"/>
      <c r="I114" s="97"/>
      <c r="J114" s="97"/>
      <c r="K114" s="97"/>
      <c r="L114" s="97"/>
      <c r="M114" s="93"/>
      <c r="N114" s="51"/>
      <c r="O114" s="51"/>
      <c r="P114" s="52"/>
      <c r="Q114" s="51"/>
      <c r="R114" s="50"/>
      <c r="S114" s="83"/>
      <c r="T114" s="100"/>
      <c r="U114" s="100"/>
      <c r="V114" s="83"/>
      <c r="W114" s="83"/>
      <c r="X114" s="83"/>
      <c r="Y114" s="83"/>
    </row>
    <row r="115" spans="1:25" ht="16.5">
      <c r="A115" s="67" t="s">
        <v>79</v>
      </c>
      <c r="B115" s="67"/>
      <c r="C115" s="67"/>
      <c r="D115" s="67"/>
      <c r="G115" s="91"/>
      <c r="H115" s="97"/>
      <c r="I115" s="97"/>
      <c r="J115" s="97"/>
      <c r="K115" s="97"/>
      <c r="L115" s="97"/>
      <c r="M115" s="93"/>
      <c r="N115" s="51"/>
      <c r="O115" s="51"/>
      <c r="P115" s="52"/>
      <c r="Q115" s="51"/>
      <c r="R115" s="50"/>
      <c r="S115" s="83"/>
      <c r="T115" s="93"/>
      <c r="U115" s="93"/>
      <c r="V115" s="83"/>
      <c r="W115" s="83"/>
      <c r="X115" s="83"/>
      <c r="Y115" s="83"/>
    </row>
    <row r="116" spans="1:25" ht="17.25" thickBot="1">
      <c r="D116" s="15">
        <f>D17+D60+D72+D102+D112</f>
        <v>0</v>
      </c>
      <c r="G116" s="91"/>
      <c r="H116" s="97"/>
      <c r="I116" s="97"/>
      <c r="J116" s="97"/>
      <c r="K116" s="97"/>
      <c r="L116" s="97"/>
      <c r="M116" s="93"/>
      <c r="N116" s="51"/>
      <c r="O116" s="51"/>
      <c r="P116" s="52"/>
      <c r="Q116" s="51"/>
      <c r="R116" s="50"/>
      <c r="S116" s="83"/>
      <c r="T116" s="96"/>
      <c r="U116" s="96"/>
      <c r="V116" s="83"/>
      <c r="W116" s="83"/>
      <c r="X116" s="83"/>
      <c r="Y116" s="83"/>
    </row>
    <row r="117" spans="1:25" ht="17.25" thickBot="1">
      <c r="A117" s="3">
        <v>6</v>
      </c>
      <c r="B117" s="8" t="s">
        <v>9</v>
      </c>
      <c r="C117" s="64" t="s">
        <v>39</v>
      </c>
      <c r="D117" s="66"/>
      <c r="E117" s="4" t="s">
        <v>17</v>
      </c>
      <c r="G117" s="91"/>
      <c r="H117" s="97"/>
      <c r="I117" s="97"/>
      <c r="J117" s="97"/>
      <c r="K117" s="97"/>
      <c r="L117" s="97"/>
      <c r="M117" s="93"/>
      <c r="N117" s="51"/>
      <c r="O117" s="51"/>
      <c r="P117" s="52"/>
      <c r="Q117" s="51"/>
      <c r="R117" s="50"/>
      <c r="S117" s="83"/>
      <c r="T117" s="96"/>
      <c r="U117" s="96"/>
      <c r="V117" s="83"/>
      <c r="W117" s="83"/>
      <c r="X117" s="83"/>
      <c r="Y117" s="83"/>
    </row>
    <row r="118" spans="1:25" ht="17.25" thickBot="1">
      <c r="A118" s="5" t="s">
        <v>18</v>
      </c>
      <c r="B118" s="6" t="s">
        <v>10</v>
      </c>
      <c r="C118" s="77"/>
      <c r="D118" s="78"/>
      <c r="E118" s="12">
        <f>D116*C118</f>
        <v>0</v>
      </c>
      <c r="G118" s="91"/>
      <c r="H118" s="97"/>
      <c r="I118" s="97"/>
      <c r="J118" s="97"/>
      <c r="K118" s="97"/>
      <c r="L118" s="97"/>
      <c r="M118" s="49"/>
      <c r="N118" s="51"/>
      <c r="O118" s="51"/>
      <c r="P118" s="54"/>
      <c r="Q118" s="51"/>
      <c r="R118" s="50"/>
      <c r="S118" s="83"/>
      <c r="T118" s="83"/>
      <c r="U118" s="83"/>
      <c r="V118" s="83"/>
      <c r="W118" s="83"/>
      <c r="X118" s="83"/>
      <c r="Y118" s="83"/>
    </row>
    <row r="119" spans="1:25" ht="17.25" thickBot="1">
      <c r="A119" s="5" t="s">
        <v>20</v>
      </c>
      <c r="B119" s="6" t="s">
        <v>12</v>
      </c>
      <c r="C119" s="69"/>
      <c r="D119" s="78"/>
      <c r="E119" s="12">
        <f>(D116+E118)*C119</f>
        <v>0</v>
      </c>
      <c r="G119" s="91"/>
      <c r="H119" s="97"/>
      <c r="I119" s="97"/>
      <c r="J119" s="97"/>
      <c r="K119" s="97"/>
      <c r="L119" s="97"/>
      <c r="M119" s="93"/>
      <c r="N119" s="51"/>
      <c r="O119" s="53"/>
      <c r="P119" s="54"/>
      <c r="Q119" s="51"/>
      <c r="R119" s="50"/>
      <c r="S119" s="83"/>
      <c r="T119" s="83"/>
      <c r="U119" s="83"/>
      <c r="V119" s="83"/>
      <c r="W119" s="83"/>
      <c r="X119" s="83"/>
      <c r="Y119" s="83"/>
    </row>
    <row r="120" spans="1:25" ht="17.25" thickBot="1">
      <c r="A120" s="5" t="s">
        <v>22</v>
      </c>
      <c r="B120" s="57" t="s">
        <v>11</v>
      </c>
      <c r="C120" s="79"/>
      <c r="D120" s="79"/>
      <c r="E120" s="58"/>
      <c r="G120" s="91"/>
      <c r="H120" s="93"/>
      <c r="I120" s="93"/>
      <c r="J120" s="93"/>
      <c r="K120" s="93"/>
      <c r="L120" s="93"/>
      <c r="M120" s="93"/>
      <c r="N120" s="51"/>
      <c r="O120" s="51"/>
      <c r="P120" s="54"/>
      <c r="Q120" s="51"/>
      <c r="R120" s="50"/>
      <c r="S120" s="83"/>
      <c r="T120" s="83"/>
      <c r="U120" s="83"/>
      <c r="V120" s="83"/>
      <c r="W120" s="83"/>
      <c r="X120" s="83"/>
      <c r="Y120" s="83"/>
    </row>
    <row r="121" spans="1:25" ht="17.25" thickBot="1">
      <c r="A121" s="5"/>
      <c r="B121" s="6" t="s">
        <v>113</v>
      </c>
      <c r="C121" s="69"/>
      <c r="D121" s="78"/>
      <c r="E121" s="12">
        <f>(D116+E118+E119)*C121</f>
        <v>0</v>
      </c>
      <c r="G121" s="91"/>
      <c r="H121" s="93"/>
      <c r="I121" s="93"/>
      <c r="J121" s="93"/>
      <c r="K121" s="93"/>
      <c r="L121" s="93"/>
      <c r="M121" s="93"/>
      <c r="N121" s="51"/>
      <c r="O121" s="51"/>
      <c r="P121" s="54"/>
      <c r="Q121" s="51"/>
      <c r="R121" s="50"/>
      <c r="S121" s="83"/>
      <c r="T121" s="83"/>
      <c r="U121" s="83"/>
      <c r="V121" s="83"/>
      <c r="W121" s="83"/>
      <c r="X121" s="83"/>
      <c r="Y121" s="83"/>
    </row>
    <row r="122" spans="1:25" ht="17.25" thickBot="1">
      <c r="A122" s="5"/>
      <c r="B122" s="6" t="s">
        <v>114</v>
      </c>
      <c r="C122" s="77"/>
      <c r="D122" s="78"/>
      <c r="E122" s="12">
        <f>(D116+E119+E118)*C122</f>
        <v>0</v>
      </c>
      <c r="G122" s="49"/>
      <c r="H122" s="93"/>
      <c r="I122" s="93"/>
      <c r="J122" s="93"/>
      <c r="K122" s="93"/>
      <c r="L122" s="93"/>
      <c r="M122" s="93"/>
      <c r="N122" s="50"/>
      <c r="O122" s="50"/>
      <c r="P122" s="50"/>
      <c r="Q122" s="50"/>
      <c r="R122" s="50"/>
      <c r="S122" s="83"/>
      <c r="T122" s="83"/>
      <c r="U122" s="83"/>
      <c r="V122" s="83"/>
      <c r="W122" s="83"/>
      <c r="X122" s="83"/>
      <c r="Y122" s="83"/>
    </row>
    <row r="123" spans="1:25" ht="16.5" thickBot="1">
      <c r="A123" s="5"/>
      <c r="B123" s="6" t="s">
        <v>80</v>
      </c>
      <c r="C123" s="77"/>
      <c r="D123" s="78"/>
      <c r="E123" s="7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 spans="1:25" ht="16.5" thickBot="1">
      <c r="A124" s="64" t="s">
        <v>46</v>
      </c>
      <c r="B124" s="66"/>
      <c r="C124" s="80"/>
      <c r="D124" s="66"/>
      <c r="E124" s="12">
        <f>E118+E119+E121+E122</f>
        <v>0</v>
      </c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 spans="1:25"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 spans="1:25"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 spans="1:25">
      <c r="A127" s="67" t="s">
        <v>81</v>
      </c>
      <c r="B127" s="67"/>
      <c r="C127" s="67"/>
      <c r="D127" s="67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 spans="1:25" ht="16.5" thickBot="1"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 spans="1:25" ht="16.5" thickBot="1">
      <c r="A129" s="3"/>
      <c r="B129" s="4" t="s">
        <v>82</v>
      </c>
      <c r="C129" s="16"/>
      <c r="D129" s="4" t="s">
        <v>17</v>
      </c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 spans="1:25" ht="16.5" thickBot="1">
      <c r="A130" s="10" t="s">
        <v>18</v>
      </c>
      <c r="B130" s="6" t="s">
        <v>15</v>
      </c>
      <c r="C130" s="6"/>
      <c r="D130" s="37">
        <f>D17</f>
        <v>0</v>
      </c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 spans="1:25" ht="16.5" thickBot="1">
      <c r="A131" s="10" t="s">
        <v>20</v>
      </c>
      <c r="B131" s="6" t="s">
        <v>30</v>
      </c>
      <c r="C131" s="6"/>
      <c r="D131" s="37">
        <f>D60</f>
        <v>0</v>
      </c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 spans="1:25" ht="16.5" thickBot="1">
      <c r="A132" s="10" t="s">
        <v>22</v>
      </c>
      <c r="B132" s="6" t="s">
        <v>55</v>
      </c>
      <c r="C132" s="6"/>
      <c r="D132" s="37">
        <f>D72</f>
        <v>0</v>
      </c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spans="1:25" ht="16.5" thickBot="1">
      <c r="A133" s="10" t="s">
        <v>24</v>
      </c>
      <c r="B133" s="6" t="s">
        <v>63</v>
      </c>
      <c r="C133" s="6"/>
      <c r="D133" s="37">
        <f>D102</f>
        <v>0</v>
      </c>
    </row>
    <row r="134" spans="1:25" ht="16.5" thickBot="1">
      <c r="A134" s="10" t="s">
        <v>25</v>
      </c>
      <c r="B134" s="6" t="s">
        <v>75</v>
      </c>
      <c r="C134" s="6"/>
      <c r="D134" s="37">
        <f>D112</f>
        <v>0</v>
      </c>
    </row>
    <row r="135" spans="1:25" ht="16.5" thickBot="1">
      <c r="A135" s="64" t="s">
        <v>83</v>
      </c>
      <c r="B135" s="66"/>
      <c r="C135" s="27"/>
      <c r="D135" s="6"/>
    </row>
    <row r="136" spans="1:25" ht="16.5" thickBot="1">
      <c r="A136" s="10" t="s">
        <v>27</v>
      </c>
      <c r="B136" s="6" t="s">
        <v>84</v>
      </c>
      <c r="C136" s="6"/>
      <c r="D136" s="37">
        <f>E124</f>
        <v>0</v>
      </c>
    </row>
    <row r="137" spans="1:25" ht="16.5" thickBot="1">
      <c r="A137" s="64" t="s">
        <v>85</v>
      </c>
      <c r="B137" s="66"/>
      <c r="C137" s="27"/>
      <c r="D137" s="38">
        <f>SUM(D130:D136)</f>
        <v>0</v>
      </c>
    </row>
    <row r="138" spans="1:25" ht="16.5" thickBot="1">
      <c r="A138" s="64" t="s">
        <v>115</v>
      </c>
      <c r="B138" s="66"/>
      <c r="C138" s="27"/>
      <c r="D138" s="38">
        <f>D137*2</f>
        <v>0</v>
      </c>
    </row>
  </sheetData>
  <mergeCells count="85">
    <mergeCell ref="C35:D35"/>
    <mergeCell ref="A41:B41"/>
    <mergeCell ref="B49:C49"/>
    <mergeCell ref="B50:C50"/>
    <mergeCell ref="A51:C51"/>
    <mergeCell ref="C36:D36"/>
    <mergeCell ref="A3:E3"/>
    <mergeCell ref="A22:D22"/>
    <mergeCell ref="A30:E30"/>
    <mergeCell ref="B8:C8"/>
    <mergeCell ref="C33:D33"/>
    <mergeCell ref="A60:C60"/>
    <mergeCell ref="B92:C92"/>
    <mergeCell ref="B107:C107"/>
    <mergeCell ref="B25:C25"/>
    <mergeCell ref="B26:C26"/>
    <mergeCell ref="A27:C27"/>
    <mergeCell ref="C32:D32"/>
    <mergeCell ref="B47:C47"/>
    <mergeCell ref="B48:C48"/>
    <mergeCell ref="B46:C46"/>
    <mergeCell ref="C39:D39"/>
    <mergeCell ref="C40:D40"/>
    <mergeCell ref="C41:D41"/>
    <mergeCell ref="C38:D38"/>
    <mergeCell ref="C37:D37"/>
    <mergeCell ref="C34:D34"/>
    <mergeCell ref="A102:C102"/>
    <mergeCell ref="A94:C94"/>
    <mergeCell ref="B93:C93"/>
    <mergeCell ref="A135:B135"/>
    <mergeCell ref="B9:C9"/>
    <mergeCell ref="B10:C10"/>
    <mergeCell ref="B11:C11"/>
    <mergeCell ref="B12:C12"/>
    <mergeCell ref="B14:C14"/>
    <mergeCell ref="B15:C15"/>
    <mergeCell ref="B16:C16"/>
    <mergeCell ref="B13:C13"/>
    <mergeCell ref="A17:C17"/>
    <mergeCell ref="B24:C24"/>
    <mergeCell ref="B58:C58"/>
    <mergeCell ref="B59:C59"/>
    <mergeCell ref="A97:D97"/>
    <mergeCell ref="A87:C87"/>
    <mergeCell ref="B100:C100"/>
    <mergeCell ref="B101:C101"/>
    <mergeCell ref="B99:C99"/>
    <mergeCell ref="A1:E1"/>
    <mergeCell ref="A2:E2"/>
    <mergeCell ref="A105:D105"/>
    <mergeCell ref="A124:B124"/>
    <mergeCell ref="A115:D115"/>
    <mergeCell ref="A44:D44"/>
    <mergeCell ref="A54:D54"/>
    <mergeCell ref="A72:B72"/>
    <mergeCell ref="A63:D63"/>
    <mergeCell ref="A6:D6"/>
    <mergeCell ref="A20:D20"/>
    <mergeCell ref="B56:C56"/>
    <mergeCell ref="B57:C57"/>
    <mergeCell ref="A75:D75"/>
    <mergeCell ref="A78:D78"/>
    <mergeCell ref="A90:D90"/>
    <mergeCell ref="H106:K106"/>
    <mergeCell ref="N106:R106"/>
    <mergeCell ref="T106:U106"/>
    <mergeCell ref="T113:U113"/>
    <mergeCell ref="T114:U114"/>
    <mergeCell ref="C117:D117"/>
    <mergeCell ref="C118:D118"/>
    <mergeCell ref="C119:D119"/>
    <mergeCell ref="C121:D121"/>
    <mergeCell ref="B108:C108"/>
    <mergeCell ref="B109:C109"/>
    <mergeCell ref="B110:C110"/>
    <mergeCell ref="B111:C111"/>
    <mergeCell ref="A112:C112"/>
    <mergeCell ref="C122:D122"/>
    <mergeCell ref="C123:D123"/>
    <mergeCell ref="C124:D124"/>
    <mergeCell ref="B120:E120"/>
    <mergeCell ref="A138:B138"/>
    <mergeCell ref="A137:B137"/>
    <mergeCell ref="A127:D127"/>
  </mergeCells>
  <pageMargins left="0.511811024" right="0.511811024" top="0.78740157499999996" bottom="0.78740157499999996" header="0.31496062000000002" footer="0.31496062000000002"/>
  <pageSetup paperSize="9" scale="30" fitToHeight="0" orientation="portrait" r:id="rId1"/>
  <ignoredErrors>
    <ignoredError sqref="D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7"/>
  <sheetViews>
    <sheetView showGridLines="0" tabSelected="1" zoomScale="90" zoomScaleNormal="90" workbookViewId="0">
      <selection activeCell="B5" sqref="B5"/>
    </sheetView>
  </sheetViews>
  <sheetFormatPr defaultRowHeight="15.75"/>
  <cols>
    <col min="1" max="1" width="9.140625" style="9"/>
    <col min="2" max="2" width="72.140625" style="9" customWidth="1"/>
    <col min="3" max="3" width="16.42578125" style="9" customWidth="1"/>
    <col min="4" max="4" width="18" style="9" customWidth="1"/>
    <col min="5" max="5" width="14.28515625" style="9" customWidth="1"/>
    <col min="6" max="6" width="12.7109375" style="9" customWidth="1"/>
    <col min="7" max="7" width="12" style="9" customWidth="1"/>
    <col min="8" max="8" width="15.140625" style="9" customWidth="1"/>
    <col min="9" max="13" width="9.140625" style="9"/>
    <col min="14" max="14" width="21" style="9" bestFit="1" customWidth="1"/>
    <col min="15" max="15" width="7.7109375" style="9" bestFit="1" customWidth="1"/>
    <col min="16" max="16" width="12.85546875" style="9" bestFit="1" customWidth="1"/>
    <col min="17" max="17" width="10.5703125" style="9" bestFit="1" customWidth="1"/>
    <col min="18" max="18" width="7.7109375" style="9" bestFit="1" customWidth="1"/>
    <col min="19" max="16384" width="9.140625" style="9"/>
  </cols>
  <sheetData>
    <row r="1" spans="1:9" ht="23.25">
      <c r="A1" s="59" t="s">
        <v>86</v>
      </c>
      <c r="B1" s="59"/>
      <c r="C1" s="59"/>
      <c r="D1" s="59"/>
      <c r="E1" s="59"/>
    </row>
    <row r="2" spans="1:9" ht="23.25">
      <c r="A2" s="59"/>
      <c r="B2" s="59"/>
      <c r="C2" s="59"/>
      <c r="D2" s="59"/>
      <c r="E2" s="59"/>
    </row>
    <row r="3" spans="1:9">
      <c r="A3" s="60"/>
      <c r="B3" s="60"/>
      <c r="C3" s="60"/>
      <c r="D3" s="60"/>
      <c r="E3" s="60"/>
    </row>
    <row r="5" spans="1:9">
      <c r="B5" s="101" t="s">
        <v>118</v>
      </c>
    </row>
    <row r="6" spans="1:9">
      <c r="A6" s="61" t="s">
        <v>15</v>
      </c>
      <c r="B6" s="61"/>
      <c r="C6" s="61"/>
      <c r="D6" s="61"/>
    </row>
    <row r="7" spans="1:9" ht="16.5" thickBot="1"/>
    <row r="8" spans="1:9" ht="16.5" thickBot="1">
      <c r="A8" s="3">
        <v>1</v>
      </c>
      <c r="B8" s="62" t="s">
        <v>16</v>
      </c>
      <c r="C8" s="63"/>
      <c r="D8" s="29" t="s">
        <v>17</v>
      </c>
    </row>
    <row r="9" spans="1:9" ht="16.5" thickBot="1">
      <c r="A9" s="5" t="s">
        <v>18</v>
      </c>
      <c r="B9" s="57" t="s">
        <v>19</v>
      </c>
      <c r="C9" s="58"/>
      <c r="D9" s="12"/>
    </row>
    <row r="10" spans="1:9" ht="16.5" thickBot="1">
      <c r="A10" s="5" t="s">
        <v>20</v>
      </c>
      <c r="B10" s="57" t="s">
        <v>21</v>
      </c>
      <c r="C10" s="58"/>
      <c r="D10" s="12"/>
      <c r="F10" s="83"/>
      <c r="G10" s="83"/>
      <c r="H10" s="83"/>
      <c r="I10" s="83"/>
    </row>
    <row r="11" spans="1:9" ht="16.5" thickBot="1">
      <c r="A11" s="5" t="s">
        <v>22</v>
      </c>
      <c r="B11" s="57" t="s">
        <v>23</v>
      </c>
      <c r="C11" s="58"/>
      <c r="D11" s="11"/>
      <c r="F11" s="82"/>
      <c r="G11" s="82"/>
      <c r="H11" s="83"/>
      <c r="I11" s="83"/>
    </row>
    <row r="12" spans="1:9" ht="16.5" thickBot="1">
      <c r="A12" s="5" t="s">
        <v>24</v>
      </c>
      <c r="B12" s="57" t="s">
        <v>0</v>
      </c>
      <c r="C12" s="58"/>
      <c r="D12" s="12"/>
      <c r="F12" s="82"/>
      <c r="G12" s="84"/>
      <c r="H12" s="83"/>
      <c r="I12" s="83"/>
    </row>
    <row r="13" spans="1:9" ht="16.5" thickBot="1">
      <c r="A13" s="5" t="s">
        <v>25</v>
      </c>
      <c r="B13" s="57" t="s">
        <v>26</v>
      </c>
      <c r="C13" s="58"/>
      <c r="D13" s="12"/>
      <c r="F13" s="82"/>
      <c r="G13" s="82"/>
      <c r="H13" s="83"/>
      <c r="I13" s="83"/>
    </row>
    <row r="14" spans="1:9" ht="16.5" thickBot="1">
      <c r="A14" s="5" t="s">
        <v>27</v>
      </c>
      <c r="B14" s="57" t="s">
        <v>88</v>
      </c>
      <c r="C14" s="58"/>
      <c r="D14" s="12"/>
      <c r="F14" s="82"/>
      <c r="G14" s="82"/>
      <c r="H14" s="83"/>
      <c r="I14" s="83"/>
    </row>
    <row r="15" spans="1:9" ht="16.5" thickBot="1">
      <c r="A15" s="5"/>
      <c r="B15" s="57"/>
      <c r="C15" s="58"/>
      <c r="D15" s="7"/>
      <c r="F15" s="83"/>
      <c r="G15" s="83"/>
      <c r="H15" s="83"/>
      <c r="I15" s="83"/>
    </row>
    <row r="16" spans="1:9" ht="16.5" thickBot="1">
      <c r="A16" s="5" t="s">
        <v>28</v>
      </c>
      <c r="B16" s="57" t="s">
        <v>29</v>
      </c>
      <c r="C16" s="58"/>
      <c r="D16" s="39"/>
    </row>
    <row r="17" spans="1:5" ht="16.5" thickBot="1">
      <c r="A17" s="64" t="s">
        <v>1</v>
      </c>
      <c r="B17" s="65"/>
      <c r="C17" s="66"/>
      <c r="D17" s="12"/>
    </row>
    <row r="20" spans="1:5">
      <c r="A20" s="67" t="s">
        <v>30</v>
      </c>
      <c r="B20" s="67"/>
      <c r="C20" s="67"/>
      <c r="D20" s="67"/>
    </row>
    <row r="21" spans="1:5">
      <c r="A21" s="2"/>
    </row>
    <row r="22" spans="1:5">
      <c r="A22" s="68" t="s">
        <v>31</v>
      </c>
      <c r="B22" s="68"/>
      <c r="C22" s="68"/>
      <c r="D22" s="68"/>
    </row>
    <row r="23" spans="1:5" ht="16.5" thickBot="1"/>
    <row r="24" spans="1:5" ht="16.5" thickBot="1">
      <c r="A24" s="3" t="s">
        <v>32</v>
      </c>
      <c r="B24" s="62" t="s">
        <v>33</v>
      </c>
      <c r="C24" s="63"/>
      <c r="D24" s="29" t="s">
        <v>17</v>
      </c>
    </row>
    <row r="25" spans="1:5" ht="16.5" thickBot="1">
      <c r="A25" s="5" t="s">
        <v>18</v>
      </c>
      <c r="B25" s="57" t="s">
        <v>34</v>
      </c>
      <c r="C25" s="58"/>
      <c r="D25" s="13">
        <f>D17*8.33%</f>
        <v>0</v>
      </c>
    </row>
    <row r="26" spans="1:5" ht="16.5" thickBot="1">
      <c r="A26" s="5" t="s">
        <v>20</v>
      </c>
      <c r="B26" s="57" t="s">
        <v>35</v>
      </c>
      <c r="C26" s="58"/>
      <c r="D26" s="13">
        <f>D17*8.33%+D17*33.33%*8.33%</f>
        <v>0</v>
      </c>
      <c r="E26" s="14"/>
    </row>
    <row r="27" spans="1:5" ht="16.5" thickBot="1">
      <c r="A27" s="64" t="s">
        <v>1</v>
      </c>
      <c r="B27" s="65"/>
      <c r="C27" s="66"/>
      <c r="D27" s="13">
        <f>D25+D26</f>
        <v>0</v>
      </c>
    </row>
    <row r="28" spans="1:5">
      <c r="D28" s="15">
        <f>D27+D17</f>
        <v>0</v>
      </c>
    </row>
    <row r="30" spans="1:5" ht="32.25" customHeight="1">
      <c r="A30" s="71" t="s">
        <v>36</v>
      </c>
      <c r="B30" s="71"/>
      <c r="C30" s="71"/>
      <c r="D30" s="71"/>
      <c r="E30" s="71"/>
    </row>
    <row r="31" spans="1:5" ht="16.5" thickBot="1"/>
    <row r="32" spans="1:5" ht="16.5" thickBot="1">
      <c r="A32" s="3" t="s">
        <v>37</v>
      </c>
      <c r="B32" s="29" t="s">
        <v>38</v>
      </c>
      <c r="C32" s="64" t="s">
        <v>39</v>
      </c>
      <c r="D32" s="66"/>
      <c r="E32" s="29" t="s">
        <v>17</v>
      </c>
    </row>
    <row r="33" spans="1:9" ht="16.5" thickBot="1">
      <c r="A33" s="5" t="s">
        <v>18</v>
      </c>
      <c r="B33" s="6" t="s">
        <v>40</v>
      </c>
      <c r="C33" s="69"/>
      <c r="D33" s="70"/>
      <c r="E33" s="12">
        <f t="shared" ref="E33:E41" si="0">$D$28*C33</f>
        <v>0</v>
      </c>
    </row>
    <row r="34" spans="1:9" ht="16.5" thickBot="1">
      <c r="A34" s="5" t="s">
        <v>20</v>
      </c>
      <c r="B34" s="6" t="s">
        <v>41</v>
      </c>
      <c r="C34" s="69"/>
      <c r="D34" s="70"/>
      <c r="E34" s="12">
        <f t="shared" si="0"/>
        <v>0</v>
      </c>
    </row>
    <row r="35" spans="1:9" ht="16.5" thickBot="1">
      <c r="A35" s="5" t="s">
        <v>22</v>
      </c>
      <c r="B35" s="6" t="s">
        <v>42</v>
      </c>
      <c r="C35" s="69"/>
      <c r="D35" s="70"/>
      <c r="E35" s="12">
        <f t="shared" si="0"/>
        <v>0</v>
      </c>
    </row>
    <row r="36" spans="1:9" ht="16.5" thickBot="1">
      <c r="A36" s="5" t="s">
        <v>24</v>
      </c>
      <c r="B36" s="6" t="s">
        <v>43</v>
      </c>
      <c r="C36" s="69"/>
      <c r="D36" s="70"/>
      <c r="E36" s="12">
        <f t="shared" si="0"/>
        <v>0</v>
      </c>
    </row>
    <row r="37" spans="1:9" ht="16.5" thickBot="1">
      <c r="A37" s="5" t="s">
        <v>25</v>
      </c>
      <c r="B37" s="6" t="s">
        <v>44</v>
      </c>
      <c r="C37" s="69"/>
      <c r="D37" s="70"/>
      <c r="E37" s="12">
        <f t="shared" si="0"/>
        <v>0</v>
      </c>
    </row>
    <row r="38" spans="1:9" ht="16.5" thickBot="1">
      <c r="A38" s="5" t="s">
        <v>27</v>
      </c>
      <c r="B38" s="6" t="s">
        <v>3</v>
      </c>
      <c r="C38" s="69"/>
      <c r="D38" s="70"/>
      <c r="E38" s="12">
        <f t="shared" si="0"/>
        <v>0</v>
      </c>
    </row>
    <row r="39" spans="1:9" ht="16.5" thickBot="1">
      <c r="A39" s="5" t="s">
        <v>28</v>
      </c>
      <c r="B39" s="6" t="s">
        <v>4</v>
      </c>
      <c r="C39" s="69"/>
      <c r="D39" s="70"/>
      <c r="E39" s="12">
        <f t="shared" si="0"/>
        <v>0</v>
      </c>
      <c r="F39" s="15">
        <f>SUM(E33:E39)</f>
        <v>0</v>
      </c>
    </row>
    <row r="40" spans="1:9" ht="16.5" thickBot="1">
      <c r="A40" s="5" t="s">
        <v>45</v>
      </c>
      <c r="B40" s="6" t="s">
        <v>5</v>
      </c>
      <c r="C40" s="69"/>
      <c r="D40" s="70"/>
      <c r="E40" s="12">
        <f t="shared" si="0"/>
        <v>0</v>
      </c>
    </row>
    <row r="41" spans="1:9" ht="16.5" thickBot="1">
      <c r="A41" s="64" t="s">
        <v>46</v>
      </c>
      <c r="B41" s="66"/>
      <c r="C41" s="69"/>
      <c r="D41" s="70"/>
      <c r="E41" s="12">
        <f t="shared" si="0"/>
        <v>0</v>
      </c>
    </row>
    <row r="44" spans="1:9">
      <c r="A44" s="68" t="s">
        <v>47</v>
      </c>
      <c r="B44" s="68"/>
      <c r="C44" s="68"/>
      <c r="D44" s="68"/>
    </row>
    <row r="45" spans="1:9" ht="16.5" thickBot="1">
      <c r="F45" s="83"/>
      <c r="G45" s="83"/>
      <c r="H45" s="83"/>
      <c r="I45" s="83"/>
    </row>
    <row r="46" spans="1:9" ht="17.25" thickBot="1">
      <c r="A46" s="3" t="s">
        <v>48</v>
      </c>
      <c r="B46" s="62" t="s">
        <v>49</v>
      </c>
      <c r="C46" s="63"/>
      <c r="D46" s="29" t="s">
        <v>17</v>
      </c>
      <c r="F46" s="85"/>
      <c r="G46" s="85"/>
      <c r="H46" s="83"/>
      <c r="I46" s="83"/>
    </row>
    <row r="47" spans="1:9" ht="17.25" thickBot="1">
      <c r="A47" s="5" t="s">
        <v>18</v>
      </c>
      <c r="B47" s="57" t="s">
        <v>50</v>
      </c>
      <c r="C47" s="58"/>
      <c r="D47" s="12"/>
      <c r="F47" s="85"/>
      <c r="G47" s="85"/>
      <c r="H47" s="83"/>
      <c r="I47" s="83"/>
    </row>
    <row r="48" spans="1:9" ht="17.25" thickBot="1">
      <c r="A48" s="5" t="s">
        <v>20</v>
      </c>
      <c r="B48" s="57" t="s">
        <v>51</v>
      </c>
      <c r="C48" s="58"/>
      <c r="D48" s="12"/>
      <c r="F48" s="85"/>
      <c r="G48" s="85"/>
      <c r="H48" s="83"/>
      <c r="I48" s="83"/>
    </row>
    <row r="49" spans="1:9" ht="17.25" thickBot="1">
      <c r="A49" s="5" t="s">
        <v>22</v>
      </c>
      <c r="B49" s="57" t="s">
        <v>52</v>
      </c>
      <c r="C49" s="58"/>
      <c r="D49" s="7"/>
      <c r="F49" s="85"/>
      <c r="G49" s="85"/>
      <c r="H49" s="83"/>
      <c r="I49" s="83"/>
    </row>
    <row r="50" spans="1:9" ht="16.5" thickBot="1">
      <c r="A50" s="5" t="s">
        <v>24</v>
      </c>
      <c r="B50" s="57" t="s">
        <v>89</v>
      </c>
      <c r="C50" s="58"/>
      <c r="D50" s="12"/>
      <c r="F50" s="83"/>
      <c r="G50" s="83"/>
      <c r="H50" s="83"/>
      <c r="I50" s="83"/>
    </row>
    <row r="51" spans="1:9" ht="16.5" thickBot="1">
      <c r="A51" s="64" t="s">
        <v>1</v>
      </c>
      <c r="B51" s="65"/>
      <c r="C51" s="66"/>
      <c r="D51" s="12"/>
      <c r="F51" s="83"/>
      <c r="G51" s="83"/>
      <c r="H51" s="83"/>
      <c r="I51" s="83"/>
    </row>
    <row r="52" spans="1:9">
      <c r="F52" s="83"/>
      <c r="G52" s="83"/>
      <c r="H52" s="83"/>
      <c r="I52" s="83"/>
    </row>
    <row r="54" spans="1:9">
      <c r="A54" s="68" t="s">
        <v>53</v>
      </c>
      <c r="B54" s="68"/>
      <c r="C54" s="68"/>
      <c r="D54" s="68"/>
    </row>
    <row r="55" spans="1:9" ht="16.5" thickBot="1"/>
    <row r="56" spans="1:9" ht="16.5" thickBot="1">
      <c r="A56" s="3">
        <v>2</v>
      </c>
      <c r="B56" s="62" t="s">
        <v>54</v>
      </c>
      <c r="C56" s="63"/>
      <c r="D56" s="29" t="s">
        <v>17</v>
      </c>
    </row>
    <row r="57" spans="1:9" ht="16.5" thickBot="1">
      <c r="A57" s="5" t="s">
        <v>32</v>
      </c>
      <c r="B57" s="57" t="s">
        <v>33</v>
      </c>
      <c r="C57" s="58"/>
      <c r="D57" s="13">
        <f>D27</f>
        <v>0</v>
      </c>
    </row>
    <row r="58" spans="1:9" ht="16.5" thickBot="1">
      <c r="A58" s="5" t="s">
        <v>37</v>
      </c>
      <c r="B58" s="57" t="s">
        <v>38</v>
      </c>
      <c r="C58" s="58"/>
      <c r="D58" s="12">
        <f>E41</f>
        <v>0</v>
      </c>
    </row>
    <row r="59" spans="1:9" ht="16.5" thickBot="1">
      <c r="A59" s="5" t="s">
        <v>48</v>
      </c>
      <c r="B59" s="57" t="s">
        <v>49</v>
      </c>
      <c r="C59" s="58"/>
      <c r="D59" s="12">
        <f>D51</f>
        <v>0</v>
      </c>
    </row>
    <row r="60" spans="1:9" ht="16.5" thickBot="1">
      <c r="A60" s="64" t="s">
        <v>1</v>
      </c>
      <c r="B60" s="65"/>
      <c r="C60" s="66"/>
      <c r="D60" s="12">
        <f>D57+D58+D59</f>
        <v>0</v>
      </c>
    </row>
    <row r="61" spans="1:9">
      <c r="A61" s="1"/>
    </row>
    <row r="63" spans="1:9">
      <c r="A63" s="67" t="s">
        <v>55</v>
      </c>
      <c r="B63" s="67"/>
      <c r="C63" s="67"/>
      <c r="D63" s="67"/>
    </row>
    <row r="64" spans="1:9" ht="16.5" thickBot="1"/>
    <row r="65" spans="1:4" ht="16.5" thickBot="1">
      <c r="A65" s="3">
        <v>3</v>
      </c>
      <c r="B65" s="30" t="s">
        <v>56</v>
      </c>
      <c r="C65" s="3" t="s">
        <v>39</v>
      </c>
      <c r="D65" s="29" t="s">
        <v>17</v>
      </c>
    </row>
    <row r="66" spans="1:4" ht="16.5" thickBot="1">
      <c r="A66" s="5" t="s">
        <v>18</v>
      </c>
      <c r="B66" s="32" t="s">
        <v>57</v>
      </c>
      <c r="C66" s="45"/>
      <c r="D66" s="31">
        <f>$D$17*C66</f>
        <v>0</v>
      </c>
    </row>
    <row r="67" spans="1:4" ht="16.5" thickBot="1">
      <c r="A67" s="5" t="s">
        <v>20</v>
      </c>
      <c r="B67" s="33" t="s">
        <v>58</v>
      </c>
      <c r="C67" s="45"/>
      <c r="D67" s="31">
        <f t="shared" ref="D67:D70" si="1">$D$17*C67</f>
        <v>0</v>
      </c>
    </row>
    <row r="68" spans="1:4" ht="16.5" thickBot="1">
      <c r="A68" s="5" t="s">
        <v>22</v>
      </c>
      <c r="B68" s="33" t="s">
        <v>59</v>
      </c>
      <c r="C68" s="46"/>
      <c r="D68" s="31">
        <f>D66*C68</f>
        <v>0</v>
      </c>
    </row>
    <row r="69" spans="1:4" ht="16.5" thickBot="1">
      <c r="A69" s="5" t="s">
        <v>24</v>
      </c>
      <c r="B69" s="33" t="s">
        <v>60</v>
      </c>
      <c r="C69" s="45"/>
      <c r="D69" s="31">
        <f t="shared" si="1"/>
        <v>0</v>
      </c>
    </row>
    <row r="70" spans="1:4" ht="16.5" thickBot="1">
      <c r="A70" s="5" t="s">
        <v>25</v>
      </c>
      <c r="B70" s="33" t="s">
        <v>61</v>
      </c>
      <c r="C70" s="45"/>
      <c r="D70" s="31">
        <f t="shared" si="1"/>
        <v>0</v>
      </c>
    </row>
    <row r="71" spans="1:4" ht="16.5" thickBot="1">
      <c r="A71" s="5" t="s">
        <v>27</v>
      </c>
      <c r="B71" s="32" t="s">
        <v>62</v>
      </c>
      <c r="C71" s="46"/>
      <c r="D71" s="31">
        <f>D69*C71</f>
        <v>0</v>
      </c>
    </row>
    <row r="72" spans="1:4" ht="16.5" thickBot="1">
      <c r="A72" s="64" t="s">
        <v>1</v>
      </c>
      <c r="B72" s="66"/>
      <c r="C72" s="34"/>
      <c r="D72" s="12">
        <f>SUM(D66:D71)</f>
        <v>0</v>
      </c>
    </row>
    <row r="75" spans="1:4">
      <c r="A75" s="67" t="s">
        <v>63</v>
      </c>
      <c r="B75" s="67"/>
      <c r="C75" s="67"/>
      <c r="D75" s="67"/>
    </row>
    <row r="78" spans="1:4">
      <c r="A78" s="68" t="s">
        <v>64</v>
      </c>
      <c r="B78" s="68"/>
      <c r="C78" s="68"/>
      <c r="D78" s="68"/>
    </row>
    <row r="79" spans="1:4" ht="16.5" thickBot="1">
      <c r="A79" s="2"/>
    </row>
    <row r="80" spans="1:4" ht="16.5" thickBot="1">
      <c r="A80" s="3" t="s">
        <v>65</v>
      </c>
      <c r="B80" s="30" t="s">
        <v>66</v>
      </c>
      <c r="C80" s="3" t="s">
        <v>39</v>
      </c>
      <c r="D80" s="29" t="s">
        <v>17</v>
      </c>
    </row>
    <row r="81" spans="1:4" ht="16.5" thickBot="1">
      <c r="A81" s="5" t="s">
        <v>18</v>
      </c>
      <c r="B81" s="6" t="s">
        <v>2</v>
      </c>
      <c r="C81" s="35"/>
      <c r="D81" s="31">
        <f>$D$17*C81</f>
        <v>0</v>
      </c>
    </row>
    <row r="82" spans="1:4" ht="16.5" thickBot="1">
      <c r="A82" s="5" t="s">
        <v>20</v>
      </c>
      <c r="B82" s="6" t="s">
        <v>66</v>
      </c>
      <c r="C82" s="35"/>
      <c r="D82" s="31">
        <f t="shared" ref="D82:D85" si="2">$D$17*C82</f>
        <v>0</v>
      </c>
    </row>
    <row r="83" spans="1:4" ht="16.5" thickBot="1">
      <c r="A83" s="5" t="s">
        <v>22</v>
      </c>
      <c r="B83" s="6" t="s">
        <v>67</v>
      </c>
      <c r="C83" s="35"/>
      <c r="D83" s="31">
        <f t="shared" si="2"/>
        <v>0</v>
      </c>
    </row>
    <row r="84" spans="1:4" ht="16.5" thickBot="1">
      <c r="A84" s="5" t="s">
        <v>24</v>
      </c>
      <c r="B84" s="6" t="s">
        <v>68</v>
      </c>
      <c r="C84" s="35"/>
      <c r="D84" s="31">
        <f t="shared" si="2"/>
        <v>0</v>
      </c>
    </row>
    <row r="85" spans="1:4" ht="16.5" thickBot="1">
      <c r="A85" s="5" t="s">
        <v>25</v>
      </c>
      <c r="B85" s="6" t="s">
        <v>69</v>
      </c>
      <c r="C85" s="35"/>
      <c r="D85" s="31">
        <f t="shared" si="2"/>
        <v>0</v>
      </c>
    </row>
    <row r="86" spans="1:4" ht="16.5" thickBot="1">
      <c r="A86" s="5" t="s">
        <v>27</v>
      </c>
      <c r="B86" s="6" t="s">
        <v>29</v>
      </c>
      <c r="C86" s="6"/>
      <c r="D86" s="7"/>
    </row>
    <row r="87" spans="1:4" ht="16.5" thickBot="1">
      <c r="A87" s="64" t="s">
        <v>46</v>
      </c>
      <c r="B87" s="65"/>
      <c r="C87" s="66"/>
      <c r="D87" s="12">
        <f>SUM(D81:D86)</f>
        <v>0</v>
      </c>
    </row>
    <row r="90" spans="1:4">
      <c r="A90" s="68" t="s">
        <v>70</v>
      </c>
      <c r="B90" s="68"/>
      <c r="C90" s="68"/>
      <c r="D90" s="68"/>
    </row>
    <row r="91" spans="1:4" ht="16.5" thickBot="1">
      <c r="A91" s="2"/>
    </row>
    <row r="92" spans="1:4" ht="16.5" thickBot="1">
      <c r="A92" s="3" t="s">
        <v>71</v>
      </c>
      <c r="B92" s="62" t="s">
        <v>72</v>
      </c>
      <c r="C92" s="63"/>
      <c r="D92" s="29" t="s">
        <v>17</v>
      </c>
    </row>
    <row r="93" spans="1:4" ht="16.5" thickBot="1">
      <c r="A93" s="5" t="s">
        <v>18</v>
      </c>
      <c r="B93" s="57" t="s">
        <v>87</v>
      </c>
      <c r="C93" s="58"/>
      <c r="D93" s="36">
        <v>0</v>
      </c>
    </row>
    <row r="94" spans="1:4" ht="16.5" thickBot="1">
      <c r="A94" s="64" t="s">
        <v>1</v>
      </c>
      <c r="B94" s="65"/>
      <c r="C94" s="66"/>
      <c r="D94" s="36">
        <f>D93</f>
        <v>0</v>
      </c>
    </row>
    <row r="97" spans="1:22">
      <c r="A97" s="68" t="s">
        <v>73</v>
      </c>
      <c r="B97" s="68"/>
      <c r="C97" s="68"/>
      <c r="D97" s="68"/>
    </row>
    <row r="98" spans="1:22" ht="16.5" thickBot="1">
      <c r="A98" s="2"/>
    </row>
    <row r="99" spans="1:22" ht="16.5" thickBot="1">
      <c r="A99" s="3">
        <v>4</v>
      </c>
      <c r="B99" s="62" t="s">
        <v>74</v>
      </c>
      <c r="C99" s="63"/>
      <c r="D99" s="29" t="s">
        <v>17</v>
      </c>
    </row>
    <row r="100" spans="1:22" ht="16.5" thickBot="1">
      <c r="A100" s="5" t="s">
        <v>65</v>
      </c>
      <c r="B100" s="57" t="s">
        <v>66</v>
      </c>
      <c r="C100" s="58"/>
      <c r="D100" s="12">
        <f>D87</f>
        <v>0</v>
      </c>
    </row>
    <row r="101" spans="1:22" ht="16.5" thickBot="1">
      <c r="A101" s="5" t="s">
        <v>71</v>
      </c>
      <c r="B101" s="57" t="s">
        <v>72</v>
      </c>
      <c r="C101" s="58"/>
      <c r="D101" s="36">
        <f>D94</f>
        <v>0</v>
      </c>
    </row>
    <row r="102" spans="1:22" ht="16.5" thickBot="1">
      <c r="A102" s="64" t="s">
        <v>1</v>
      </c>
      <c r="B102" s="65"/>
      <c r="C102" s="66"/>
      <c r="D102" s="12">
        <f>D100+D101</f>
        <v>0</v>
      </c>
    </row>
    <row r="105" spans="1:22">
      <c r="A105" s="67" t="s">
        <v>75</v>
      </c>
      <c r="B105" s="67"/>
      <c r="C105" s="67"/>
      <c r="D105" s="67"/>
      <c r="G105" s="91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83"/>
      <c r="T105" s="83"/>
      <c r="U105" s="83"/>
      <c r="V105" s="83"/>
    </row>
    <row r="106" spans="1:22" ht="17.25" thickBot="1">
      <c r="G106" s="91"/>
      <c r="H106" s="92"/>
      <c r="I106" s="92"/>
      <c r="J106" s="92"/>
      <c r="K106" s="92"/>
      <c r="L106" s="93"/>
      <c r="M106" s="93"/>
      <c r="N106" s="81"/>
      <c r="O106" s="81"/>
      <c r="P106" s="81"/>
      <c r="Q106" s="81"/>
      <c r="R106" s="81"/>
      <c r="S106" s="83"/>
      <c r="T106" s="94"/>
      <c r="U106" s="94"/>
      <c r="V106" s="83"/>
    </row>
    <row r="107" spans="1:22" ht="20.25" customHeight="1" thickBot="1">
      <c r="A107" s="3">
        <v>5</v>
      </c>
      <c r="B107" s="62" t="s">
        <v>8</v>
      </c>
      <c r="C107" s="63"/>
      <c r="D107" s="29" t="s">
        <v>17</v>
      </c>
      <c r="G107" s="91"/>
      <c r="H107" s="93"/>
      <c r="I107" s="93"/>
      <c r="J107" s="93"/>
      <c r="K107" s="93"/>
      <c r="L107" s="93"/>
      <c r="M107" s="93"/>
      <c r="N107" s="50"/>
      <c r="O107" s="50"/>
      <c r="P107" s="50"/>
      <c r="Q107" s="50"/>
      <c r="R107" s="50"/>
      <c r="S107" s="83"/>
      <c r="T107" s="95"/>
      <c r="U107" s="96"/>
      <c r="V107" s="83"/>
    </row>
    <row r="108" spans="1:22" ht="17.25" thickBot="1">
      <c r="A108" s="5" t="s">
        <v>18</v>
      </c>
      <c r="B108" s="57" t="s">
        <v>76</v>
      </c>
      <c r="C108" s="58"/>
      <c r="D108" s="12"/>
      <c r="G108" s="91"/>
      <c r="H108" s="97"/>
      <c r="I108" s="97"/>
      <c r="J108" s="97"/>
      <c r="K108" s="97"/>
      <c r="L108" s="97"/>
      <c r="M108" s="93"/>
      <c r="N108" s="51"/>
      <c r="O108" s="51"/>
      <c r="P108" s="52"/>
      <c r="Q108" s="51"/>
      <c r="R108" s="50"/>
      <c r="S108" s="83"/>
      <c r="T108" s="96"/>
      <c r="U108" s="96"/>
      <c r="V108" s="83"/>
    </row>
    <row r="109" spans="1:22" ht="17.25" thickBot="1">
      <c r="A109" s="5" t="s">
        <v>20</v>
      </c>
      <c r="B109" s="57" t="s">
        <v>77</v>
      </c>
      <c r="C109" s="58"/>
      <c r="D109" s="12"/>
      <c r="G109" s="91"/>
      <c r="H109" s="97"/>
      <c r="I109" s="97"/>
      <c r="J109" s="97"/>
      <c r="K109" s="97"/>
      <c r="L109" s="97"/>
      <c r="M109" s="93"/>
      <c r="N109" s="51"/>
      <c r="O109" s="53"/>
      <c r="P109" s="52"/>
      <c r="Q109" s="51"/>
      <c r="R109" s="50"/>
      <c r="S109" s="83"/>
      <c r="T109" s="96"/>
      <c r="U109" s="96"/>
      <c r="V109" s="83"/>
    </row>
    <row r="110" spans="1:22" ht="17.25" thickBot="1">
      <c r="A110" s="5" t="s">
        <v>22</v>
      </c>
      <c r="B110" s="57" t="s">
        <v>78</v>
      </c>
      <c r="C110" s="58"/>
      <c r="D110" s="12"/>
      <c r="G110" s="91"/>
      <c r="H110" s="97"/>
      <c r="I110" s="97"/>
      <c r="J110" s="97"/>
      <c r="K110" s="97"/>
      <c r="L110" s="97"/>
      <c r="M110" s="93"/>
      <c r="N110" s="51"/>
      <c r="O110" s="51"/>
      <c r="P110" s="54"/>
      <c r="Q110" s="51"/>
      <c r="R110" s="50"/>
      <c r="S110" s="83"/>
      <c r="T110" s="98"/>
      <c r="U110" s="93"/>
      <c r="V110" s="83"/>
    </row>
    <row r="111" spans="1:22" ht="17.25" customHeight="1" thickBot="1">
      <c r="A111" s="5" t="s">
        <v>24</v>
      </c>
      <c r="B111" s="57" t="s">
        <v>29</v>
      </c>
      <c r="C111" s="58"/>
      <c r="D111" s="12"/>
      <c r="G111" s="91"/>
      <c r="H111" s="97"/>
      <c r="I111" s="97"/>
      <c r="J111" s="97"/>
      <c r="K111" s="97"/>
      <c r="L111" s="97"/>
      <c r="M111" s="93"/>
      <c r="N111" s="51"/>
      <c r="O111" s="51"/>
      <c r="P111" s="52"/>
      <c r="Q111" s="51"/>
      <c r="R111" s="50"/>
      <c r="S111" s="83"/>
      <c r="T111" s="99"/>
      <c r="U111" s="96"/>
      <c r="V111" s="83"/>
    </row>
    <row r="112" spans="1:22" ht="17.25" thickBot="1">
      <c r="A112" s="64" t="s">
        <v>46</v>
      </c>
      <c r="B112" s="65"/>
      <c r="C112" s="66"/>
      <c r="D112" s="12"/>
      <c r="G112" s="91"/>
      <c r="H112" s="97"/>
      <c r="I112" s="97"/>
      <c r="J112" s="97"/>
      <c r="K112" s="97"/>
      <c r="L112" s="97"/>
      <c r="M112" s="93"/>
      <c r="N112" s="51"/>
      <c r="O112" s="51"/>
      <c r="P112" s="52"/>
      <c r="Q112" s="51"/>
      <c r="R112" s="50"/>
      <c r="S112" s="83"/>
      <c r="T112" s="93"/>
      <c r="U112" s="93"/>
      <c r="V112" s="83"/>
    </row>
    <row r="113" spans="1:22" ht="16.5">
      <c r="G113" s="91"/>
      <c r="H113" s="97"/>
      <c r="I113" s="97"/>
      <c r="J113" s="97"/>
      <c r="K113" s="97"/>
      <c r="L113" s="97"/>
      <c r="M113" s="93"/>
      <c r="N113" s="51"/>
      <c r="O113" s="51"/>
      <c r="P113" s="52"/>
      <c r="Q113" s="51"/>
      <c r="R113" s="50"/>
      <c r="S113" s="83"/>
      <c r="T113" s="100"/>
      <c r="U113" s="100"/>
      <c r="V113" s="83"/>
    </row>
    <row r="114" spans="1:22" ht="16.5">
      <c r="G114" s="91"/>
      <c r="H114" s="97"/>
      <c r="I114" s="97"/>
      <c r="J114" s="97"/>
      <c r="K114" s="97"/>
      <c r="L114" s="97"/>
      <c r="M114" s="93"/>
      <c r="N114" s="51"/>
      <c r="O114" s="51"/>
      <c r="P114" s="52"/>
      <c r="Q114" s="51"/>
      <c r="R114" s="50"/>
      <c r="S114" s="83"/>
      <c r="T114" s="100"/>
      <c r="U114" s="100"/>
      <c r="V114" s="83"/>
    </row>
    <row r="115" spans="1:22" ht="16.5">
      <c r="A115" s="67" t="s">
        <v>79</v>
      </c>
      <c r="B115" s="67"/>
      <c r="C115" s="67"/>
      <c r="D115" s="67"/>
      <c r="G115" s="91"/>
      <c r="H115" s="97"/>
      <c r="I115" s="97"/>
      <c r="J115" s="97"/>
      <c r="K115" s="97"/>
      <c r="L115" s="97"/>
      <c r="M115" s="93"/>
      <c r="N115" s="51"/>
      <c r="O115" s="51"/>
      <c r="P115" s="52"/>
      <c r="Q115" s="51"/>
      <c r="R115" s="50"/>
      <c r="S115" s="83"/>
      <c r="T115" s="93"/>
      <c r="U115" s="93"/>
      <c r="V115" s="83"/>
    </row>
    <row r="116" spans="1:22" ht="17.25" thickBot="1">
      <c r="D116" s="15">
        <f>D17+D60+D72+D102+D112</f>
        <v>0</v>
      </c>
      <c r="G116" s="91"/>
      <c r="H116" s="97"/>
      <c r="I116" s="97"/>
      <c r="J116" s="97"/>
      <c r="K116" s="97"/>
      <c r="L116" s="97"/>
      <c r="M116" s="93"/>
      <c r="N116" s="51"/>
      <c r="O116" s="51"/>
      <c r="P116" s="52"/>
      <c r="Q116" s="51"/>
      <c r="R116" s="50"/>
      <c r="S116" s="83"/>
      <c r="T116" s="96"/>
      <c r="U116" s="96"/>
      <c r="V116" s="83"/>
    </row>
    <row r="117" spans="1:22" ht="17.25" thickBot="1">
      <c r="A117" s="3">
        <v>6</v>
      </c>
      <c r="B117" s="8" t="s">
        <v>9</v>
      </c>
      <c r="C117" s="64" t="s">
        <v>39</v>
      </c>
      <c r="D117" s="66"/>
      <c r="E117" s="29" t="s">
        <v>17</v>
      </c>
      <c r="G117" s="91"/>
      <c r="H117" s="97"/>
      <c r="I117" s="97"/>
      <c r="J117" s="97"/>
      <c r="K117" s="97"/>
      <c r="L117" s="97"/>
      <c r="M117" s="93"/>
      <c r="N117" s="51"/>
      <c r="O117" s="51"/>
      <c r="P117" s="52"/>
      <c r="Q117" s="51"/>
      <c r="R117" s="50"/>
      <c r="S117" s="83"/>
      <c r="T117" s="96"/>
      <c r="U117" s="96"/>
      <c r="V117" s="83"/>
    </row>
    <row r="118" spans="1:22" ht="17.25" thickBot="1">
      <c r="A118" s="5" t="s">
        <v>18</v>
      </c>
      <c r="B118" s="6" t="s">
        <v>10</v>
      </c>
      <c r="C118" s="77"/>
      <c r="D118" s="78"/>
      <c r="E118" s="12"/>
      <c r="G118" s="91"/>
      <c r="H118" s="97"/>
      <c r="I118" s="97"/>
      <c r="J118" s="97"/>
      <c r="K118" s="97"/>
      <c r="L118" s="97"/>
      <c r="M118" s="49"/>
      <c r="N118" s="51"/>
      <c r="O118" s="51"/>
      <c r="P118" s="54"/>
      <c r="Q118" s="51"/>
      <c r="R118" s="50"/>
      <c r="S118" s="83"/>
      <c r="T118" s="83"/>
      <c r="U118" s="83"/>
      <c r="V118" s="83"/>
    </row>
    <row r="119" spans="1:22" ht="17.25" thickBot="1">
      <c r="A119" s="5" t="s">
        <v>20</v>
      </c>
      <c r="B119" s="6" t="s">
        <v>12</v>
      </c>
      <c r="C119" s="69"/>
      <c r="D119" s="78"/>
      <c r="E119" s="12"/>
      <c r="G119" s="91"/>
      <c r="H119" s="97"/>
      <c r="I119" s="97"/>
      <c r="J119" s="97"/>
      <c r="K119" s="97"/>
      <c r="L119" s="97"/>
      <c r="M119" s="93"/>
      <c r="N119" s="51"/>
      <c r="O119" s="53"/>
      <c r="P119" s="54"/>
      <c r="Q119" s="51"/>
      <c r="R119" s="50"/>
      <c r="S119" s="83"/>
      <c r="T119" s="83"/>
      <c r="U119" s="83"/>
      <c r="V119" s="83"/>
    </row>
    <row r="120" spans="1:22" ht="17.25" thickBot="1">
      <c r="A120" s="5" t="s">
        <v>22</v>
      </c>
      <c r="B120" s="57" t="s">
        <v>11</v>
      </c>
      <c r="C120" s="79"/>
      <c r="D120" s="79"/>
      <c r="E120" s="58"/>
      <c r="G120" s="91"/>
      <c r="H120" s="93"/>
      <c r="I120" s="93"/>
      <c r="J120" s="93"/>
      <c r="K120" s="93"/>
      <c r="L120" s="93"/>
      <c r="M120" s="93"/>
      <c r="N120" s="51"/>
      <c r="O120" s="51"/>
      <c r="P120" s="54"/>
      <c r="Q120" s="51"/>
      <c r="R120" s="50"/>
      <c r="S120" s="83"/>
      <c r="T120" s="83"/>
      <c r="U120" s="83"/>
      <c r="V120" s="83"/>
    </row>
    <row r="121" spans="1:22" ht="17.25" thickBot="1">
      <c r="A121" s="5"/>
      <c r="B121" s="6" t="s">
        <v>113</v>
      </c>
      <c r="C121" s="69"/>
      <c r="D121" s="78"/>
      <c r="E121" s="12"/>
      <c r="G121" s="91"/>
      <c r="H121" s="93"/>
      <c r="I121" s="93"/>
      <c r="J121" s="93"/>
      <c r="K121" s="93"/>
      <c r="L121" s="93"/>
      <c r="M121" s="93"/>
      <c r="N121" s="51"/>
      <c r="O121" s="51"/>
      <c r="P121" s="54"/>
      <c r="Q121" s="51"/>
      <c r="R121" s="50"/>
      <c r="S121" s="83"/>
      <c r="T121" s="83"/>
      <c r="U121" s="83"/>
      <c r="V121" s="83"/>
    </row>
    <row r="122" spans="1:22" ht="17.25" thickBot="1">
      <c r="A122" s="5"/>
      <c r="B122" s="6" t="s">
        <v>114</v>
      </c>
      <c r="C122" s="77"/>
      <c r="D122" s="78"/>
      <c r="E122" s="12"/>
      <c r="G122" s="49"/>
      <c r="H122" s="93"/>
      <c r="I122" s="93"/>
      <c r="J122" s="93"/>
      <c r="K122" s="93"/>
      <c r="L122" s="93"/>
      <c r="M122" s="93"/>
      <c r="N122" s="50"/>
      <c r="O122" s="50"/>
      <c r="P122" s="50"/>
      <c r="Q122" s="50"/>
      <c r="R122" s="50"/>
      <c r="S122" s="83"/>
      <c r="T122" s="83"/>
      <c r="U122" s="83"/>
      <c r="V122" s="83"/>
    </row>
    <row r="123" spans="1:22" ht="16.5" thickBot="1">
      <c r="A123" s="5"/>
      <c r="B123" s="6" t="s">
        <v>80</v>
      </c>
      <c r="C123" s="77"/>
      <c r="D123" s="78"/>
      <c r="E123" s="7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</row>
    <row r="124" spans="1:22" ht="16.5" thickBot="1">
      <c r="A124" s="64" t="s">
        <v>46</v>
      </c>
      <c r="B124" s="66"/>
      <c r="C124" s="80"/>
      <c r="D124" s="66"/>
      <c r="E124" s="12">
        <f>E118+E119+E121+E122</f>
        <v>0</v>
      </c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</row>
    <row r="125" spans="1:22"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</row>
    <row r="126" spans="1:22"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</row>
    <row r="127" spans="1:22">
      <c r="A127" s="67" t="s">
        <v>81</v>
      </c>
      <c r="B127" s="67"/>
      <c r="C127" s="67"/>
      <c r="D127" s="67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</row>
    <row r="128" spans="1:22" ht="16.5" thickBot="1"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</row>
    <row r="129" spans="1:4" ht="16.5" thickBot="1">
      <c r="A129" s="3"/>
      <c r="B129" s="29" t="s">
        <v>82</v>
      </c>
      <c r="C129" s="29"/>
      <c r="D129" s="29" t="s">
        <v>17</v>
      </c>
    </row>
    <row r="130" spans="1:4" ht="16.5" thickBot="1">
      <c r="A130" s="10" t="s">
        <v>18</v>
      </c>
      <c r="B130" s="6" t="s">
        <v>15</v>
      </c>
      <c r="C130" s="6"/>
      <c r="D130" s="37">
        <f>D17</f>
        <v>0</v>
      </c>
    </row>
    <row r="131" spans="1:4" ht="16.5" thickBot="1">
      <c r="A131" s="10" t="s">
        <v>20</v>
      </c>
      <c r="B131" s="6" t="s">
        <v>30</v>
      </c>
      <c r="C131" s="6"/>
      <c r="D131" s="37">
        <f>D60</f>
        <v>0</v>
      </c>
    </row>
    <row r="132" spans="1:4" ht="16.5" thickBot="1">
      <c r="A132" s="10" t="s">
        <v>22</v>
      </c>
      <c r="B132" s="6" t="s">
        <v>55</v>
      </c>
      <c r="C132" s="6"/>
      <c r="D132" s="37">
        <f>D72</f>
        <v>0</v>
      </c>
    </row>
    <row r="133" spans="1:4" ht="16.5" thickBot="1">
      <c r="A133" s="10" t="s">
        <v>24</v>
      </c>
      <c r="B133" s="6" t="s">
        <v>63</v>
      </c>
      <c r="C133" s="6"/>
      <c r="D133" s="37">
        <f>D102</f>
        <v>0</v>
      </c>
    </row>
    <row r="134" spans="1:4" ht="16.5" thickBot="1">
      <c r="A134" s="10" t="s">
        <v>25</v>
      </c>
      <c r="B134" s="6" t="s">
        <v>75</v>
      </c>
      <c r="C134" s="6"/>
      <c r="D134" s="37"/>
    </row>
    <row r="135" spans="1:4" ht="16.5" thickBot="1">
      <c r="A135" s="64" t="s">
        <v>83</v>
      </c>
      <c r="B135" s="66"/>
      <c r="C135" s="27"/>
      <c r="D135" s="6"/>
    </row>
    <row r="136" spans="1:4" ht="16.5" thickBot="1">
      <c r="A136" s="10" t="s">
        <v>27</v>
      </c>
      <c r="B136" s="6" t="s">
        <v>84</v>
      </c>
      <c r="C136" s="6"/>
      <c r="D136" s="37">
        <f>E124</f>
        <v>0</v>
      </c>
    </row>
    <row r="137" spans="1:4" ht="16.5" thickBot="1">
      <c r="A137" s="64" t="s">
        <v>85</v>
      </c>
      <c r="B137" s="66"/>
      <c r="C137" s="27"/>
      <c r="D137" s="38">
        <f>SUM(D130:D136)</f>
        <v>0</v>
      </c>
    </row>
  </sheetData>
  <mergeCells count="84">
    <mergeCell ref="A137:B137"/>
    <mergeCell ref="C117:D117"/>
    <mergeCell ref="C118:D118"/>
    <mergeCell ref="C119:D119"/>
    <mergeCell ref="B120:E120"/>
    <mergeCell ref="C121:D121"/>
    <mergeCell ref="C122:D122"/>
    <mergeCell ref="C123:D123"/>
    <mergeCell ref="A124:B124"/>
    <mergeCell ref="C124:D124"/>
    <mergeCell ref="A127:D127"/>
    <mergeCell ref="A135:B135"/>
    <mergeCell ref="A115:D115"/>
    <mergeCell ref="H106:K106"/>
    <mergeCell ref="N106:R106"/>
    <mergeCell ref="T106:U106"/>
    <mergeCell ref="B107:C107"/>
    <mergeCell ref="B108:C108"/>
    <mergeCell ref="B109:C109"/>
    <mergeCell ref="B110:C110"/>
    <mergeCell ref="B111:C111"/>
    <mergeCell ref="A112:C112"/>
    <mergeCell ref="T113:U113"/>
    <mergeCell ref="T114:U114"/>
    <mergeCell ref="A105:D105"/>
    <mergeCell ref="A78:D78"/>
    <mergeCell ref="A87:C87"/>
    <mergeCell ref="A90:D90"/>
    <mergeCell ref="B92:C92"/>
    <mergeCell ref="B93:C93"/>
    <mergeCell ref="A94:C94"/>
    <mergeCell ref="A97:D97"/>
    <mergeCell ref="B99:C99"/>
    <mergeCell ref="B100:C100"/>
    <mergeCell ref="B101:C101"/>
    <mergeCell ref="A102:C102"/>
    <mergeCell ref="A75:D75"/>
    <mergeCell ref="B49:C49"/>
    <mergeCell ref="B50:C50"/>
    <mergeCell ref="A51:C51"/>
    <mergeCell ref="A54:D54"/>
    <mergeCell ref="B56:C56"/>
    <mergeCell ref="B57:C57"/>
    <mergeCell ref="B58:C58"/>
    <mergeCell ref="B59:C59"/>
    <mergeCell ref="A60:C60"/>
    <mergeCell ref="A63:D63"/>
    <mergeCell ref="A72:B72"/>
    <mergeCell ref="B48:C48"/>
    <mergeCell ref="C35:D35"/>
    <mergeCell ref="C36:D36"/>
    <mergeCell ref="C37:D37"/>
    <mergeCell ref="C38:D38"/>
    <mergeCell ref="C39:D39"/>
    <mergeCell ref="C40:D40"/>
    <mergeCell ref="A41:B41"/>
    <mergeCell ref="C41:D41"/>
    <mergeCell ref="A44:D44"/>
    <mergeCell ref="B46:C46"/>
    <mergeCell ref="B47:C47"/>
    <mergeCell ref="C34:D34"/>
    <mergeCell ref="B16:C16"/>
    <mergeCell ref="A17:C17"/>
    <mergeCell ref="A20:D20"/>
    <mergeCell ref="A22:D22"/>
    <mergeCell ref="B24:C24"/>
    <mergeCell ref="B25:C25"/>
    <mergeCell ref="B26:C26"/>
    <mergeCell ref="A27:C27"/>
    <mergeCell ref="A30:E30"/>
    <mergeCell ref="C32:D32"/>
    <mergeCell ref="C33:D33"/>
    <mergeCell ref="B15:C15"/>
    <mergeCell ref="A1:E1"/>
    <mergeCell ref="A2:E2"/>
    <mergeCell ref="A3:E3"/>
    <mergeCell ref="A6:D6"/>
    <mergeCell ref="B8:C8"/>
    <mergeCell ref="B9:C9"/>
    <mergeCell ref="B10:C10"/>
    <mergeCell ref="B11:C11"/>
    <mergeCell ref="B12:C12"/>
    <mergeCell ref="B13:C13"/>
    <mergeCell ref="B14:C14"/>
  </mergeCells>
  <pageMargins left="0.511811024" right="0.511811024" top="0.78740157499999996" bottom="0.78740157499999996" header="0.31496062000000002" footer="0.31496062000000002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12X36 NOTURNO ARMADO</vt:lpstr>
      <vt:lpstr>12X36 DIURNO ARMADO</vt:lpstr>
      <vt:lpstr>44H SEMANAIS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elton elysson raimundo de souza</cp:lastModifiedBy>
  <cp:lastPrinted>2022-07-15T15:20:05Z</cp:lastPrinted>
  <dcterms:created xsi:type="dcterms:W3CDTF">2018-01-23T19:35:16Z</dcterms:created>
  <dcterms:modified xsi:type="dcterms:W3CDTF">2024-05-23T16:15:41Z</dcterms:modified>
</cp:coreProperties>
</file>