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J:\3 - Processos de Compras, Termos de Referência e Contratações\1 - Termos de Referência\2025\03. Limpeza\"/>
    </mc:Choice>
  </mc:AlternateContent>
  <bookViews>
    <workbookView xWindow="0" yWindow="0" windowWidth="28800" windowHeight="12435"/>
  </bookViews>
  <sheets>
    <sheet name="Modelo de Proposta" sheetId="2" r:id="rId1"/>
    <sheet name="Proposta - Materiais" sheetId="3" r:id="rId2"/>
    <sheet name="Encarregado" sheetId="4" r:id="rId3"/>
    <sheet name="Servente" sheetId="5" r:id="rId4"/>
    <sheet name="Servente Fachadas" sheetId="7" r:id="rId5"/>
    <sheet name="Jardineiro" sheetId="6" r:id="rId6"/>
  </sheets>
  <definedNames>
    <definedName name="_xlnm.Print_Area" localSheetId="2">Encarregado!$A$1:$D$137</definedName>
    <definedName name="_xlnm.Print_Area" localSheetId="5">Jardineiro!$A$1:$D$137</definedName>
    <definedName name="_xlnm.Print_Area" localSheetId="0">'Modelo de Proposta'!$A$1:$K$65</definedName>
    <definedName name="_xlnm.Print_Area" localSheetId="1">'Proposta - Materiais'!$A$1:$J$163</definedName>
    <definedName name="_xlnm.Print_Area" localSheetId="3">Servente!$A$1:$D$137</definedName>
    <definedName name="_xlnm.Print_Area" localSheetId="4">'Servente Fachadas'!$A$1:$D$137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3" l="1"/>
  <c r="J87" i="3"/>
  <c r="B88" i="3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I19" i="3"/>
  <c r="I6" i="3"/>
  <c r="I39" i="3" l="1"/>
  <c r="I28" i="3"/>
  <c r="C16" i="7" l="1"/>
  <c r="C26" i="7" l="1"/>
  <c r="I56" i="3" l="1"/>
  <c r="I57" i="3"/>
  <c r="I58" i="3"/>
  <c r="I29" i="3"/>
  <c r="I30" i="3"/>
  <c r="I31" i="3"/>
  <c r="I32" i="3"/>
  <c r="I44" i="3"/>
  <c r="I43" i="3"/>
  <c r="I55" i="3"/>
  <c r="I54" i="3"/>
  <c r="I53" i="3"/>
  <c r="I52" i="3"/>
  <c r="I45" i="3"/>
  <c r="I42" i="3"/>
  <c r="I41" i="3"/>
  <c r="I40" i="3"/>
  <c r="I7" i="3"/>
  <c r="H60" i="3" l="1"/>
  <c r="H61" i="3" s="1"/>
  <c r="H47" i="3"/>
  <c r="H48" i="3" s="1"/>
  <c r="H34" i="3"/>
  <c r="H35" i="3" s="1"/>
  <c r="J143" i="3" l="1"/>
  <c r="J144" i="3"/>
  <c r="I67" i="3"/>
  <c r="I66" i="3" l="1"/>
  <c r="I68" i="3"/>
  <c r="I69" i="3"/>
  <c r="I70" i="3"/>
  <c r="I71" i="3"/>
  <c r="I72" i="3"/>
  <c r="I73" i="3"/>
  <c r="I74" i="3"/>
  <c r="I75" i="3"/>
  <c r="I76" i="3"/>
  <c r="I77" i="3"/>
  <c r="I78" i="3"/>
  <c r="I8" i="3"/>
  <c r="I9" i="3"/>
  <c r="I10" i="3"/>
  <c r="I11" i="3"/>
  <c r="I12" i="3"/>
  <c r="I13" i="3"/>
  <c r="I14" i="3"/>
  <c r="I15" i="3"/>
  <c r="I16" i="3"/>
  <c r="I17" i="3"/>
  <c r="I18" i="3"/>
  <c r="I20" i="3"/>
  <c r="H22" i="3" l="1"/>
  <c r="H23" i="3" s="1"/>
  <c r="H24" i="3" s="1"/>
  <c r="J151" i="3" l="1"/>
  <c r="I153" i="3" s="1"/>
  <c r="I154" i="3" s="1"/>
  <c r="I65" i="3"/>
  <c r="H80" i="3" s="1"/>
  <c r="H81" i="3" s="1"/>
  <c r="H82" i="3" s="1"/>
  <c r="C16" i="5" l="1"/>
  <c r="I146" i="3" l="1"/>
  <c r="I147" i="3" s="1"/>
  <c r="C112" i="4" l="1"/>
  <c r="B143" i="3" l="1"/>
  <c r="B144" i="3" s="1"/>
  <c r="B151" i="3" s="1"/>
  <c r="I64" i="2" l="1"/>
  <c r="I65" i="2"/>
</calcChain>
</file>

<file path=xl/sharedStrings.xml><?xml version="1.0" encoding="utf-8"?>
<sst xmlns="http://schemas.openxmlformats.org/spreadsheetml/2006/main" count="1175" uniqueCount="296">
  <si>
    <t>TOTAL 12 MESES</t>
  </si>
  <si>
    <t>TOTAL MENSAL</t>
  </si>
  <si>
    <t>Serviço de Jardinagem</t>
  </si>
  <si>
    <t>Esquadrias externas</t>
  </si>
  <si>
    <t>Composições ferroviárias</t>
  </si>
  <si>
    <t>Área Externa</t>
  </si>
  <si>
    <t>Área Interna</t>
  </si>
  <si>
    <t>Subtotal (R$)</t>
  </si>
  <si>
    <t>Área (m²)</t>
  </si>
  <si>
    <t>Valor mensal Unitário (R$ / m²)</t>
  </si>
  <si>
    <t>TIPO DE ÁREA</t>
  </si>
  <si>
    <t>II - VALOR MENSAL DOS SERVIÇOS</t>
  </si>
  <si>
    <t>TOTAL</t>
  </si>
  <si>
    <t>1 /800</t>
  </si>
  <si>
    <t>Servente</t>
  </si>
  <si>
    <t>1/(30*800)</t>
  </si>
  <si>
    <t>Encarregado</t>
  </si>
  <si>
    <t>(R$)</t>
  </si>
  <si>
    <t>Sub Total</t>
  </si>
  <si>
    <t>Preço Homem</t>
  </si>
  <si>
    <t>Produtividade</t>
  </si>
  <si>
    <t>1 x 2</t>
  </si>
  <si>
    <t>Mão de Obra</t>
  </si>
  <si>
    <t>COMPOSIÇÕES FERROVIÁRIAS</t>
  </si>
  <si>
    <t>1/188,76</t>
  </si>
  <si>
    <t>1/300</t>
  </si>
  <si>
    <t>1/(30*300)</t>
  </si>
  <si>
    <t>(Horas)</t>
  </si>
  <si>
    <t>Preço homem-mês</t>
  </si>
  <si>
    <t>Ki (1 x 2 x 3)</t>
  </si>
  <si>
    <t>Frequencia no mês</t>
  </si>
  <si>
    <t>ESQUADRIAS EXTERNAS</t>
  </si>
  <si>
    <t>1/1132,6</t>
  </si>
  <si>
    <t>1/130</t>
  </si>
  <si>
    <t>1/(4*130)</t>
  </si>
  <si>
    <t>FACHADA ENVIDRAÇADA FACE INTERNA E EXTERNA COM RISCO</t>
  </si>
  <si>
    <t>1 / 1800</t>
  </si>
  <si>
    <t>1 / (30 x 1800)</t>
  </si>
  <si>
    <t>ÁREA EXTERNA</t>
  </si>
  <si>
    <t>1 / 800</t>
  </si>
  <si>
    <t>1 / (30 x 800)</t>
  </si>
  <si>
    <t>ÁREA INTERNA</t>
  </si>
  <si>
    <r>
      <rPr>
        <b/>
        <sz val="11"/>
        <color rgb="FF000000"/>
        <rFont val="Calibri"/>
        <family val="2"/>
        <charset val="1"/>
      </rPr>
      <t>I - PREÇO MENSAL UNITÁRIO POR M</t>
    </r>
    <r>
      <rPr>
        <b/>
        <vertAlign val="superscript"/>
        <sz val="11"/>
        <color rgb="FF000000"/>
        <rFont val="Calibri"/>
        <family val="2"/>
        <charset val="1"/>
      </rPr>
      <t>2</t>
    </r>
    <r>
      <rPr>
        <b/>
        <sz val="11"/>
        <color rgb="FF000000"/>
        <rFont val="Calibri"/>
        <family val="2"/>
        <charset val="1"/>
      </rPr>
      <t xml:space="preserve"> (metro quadrado)</t>
    </r>
  </si>
  <si>
    <t>ANEXO VIII - Modelo de Planilha de Custos e Formação de Preços</t>
  </si>
  <si>
    <t>SUPERINTENDÊNCIA DE TRENS URBANOS DE JOÃO PESSOA</t>
  </si>
  <si>
    <t>COMPANHIA BRASILEIRA DE TRENS URBANOS -  CBTU</t>
  </si>
  <si>
    <t xml:space="preserve"> TOTAL MATERIAIS DE CONSUMO</t>
  </si>
  <si>
    <t>SACO (60KG)</t>
  </si>
  <si>
    <t>ESTRUME (MATERIAL ORGÂNICO)</t>
  </si>
  <si>
    <t>RODO LIMPA VIDRO COM CABO EXTENSOR 9 METROS</t>
  </si>
  <si>
    <t>UN</t>
  </si>
  <si>
    <t>RODO LIMPA VIDRO</t>
  </si>
  <si>
    <t>ESPÁTULA DE RASPAGEM DE PISO</t>
  </si>
  <si>
    <t>DESENTUPIDOR DE VASO SANITÁRIO</t>
  </si>
  <si>
    <t>DESENTUPIDOR DE PIA</t>
  </si>
  <si>
    <t>MASSA PARA POLIR Nº 2</t>
  </si>
  <si>
    <t>VASSOURA PARA LIMPEZA DE TETO COM CERDAS EM NYLON.</t>
  </si>
  <si>
    <t>VASSOURA PIAÇAVA</t>
  </si>
  <si>
    <t>VASSOURA 60 CM</t>
  </si>
  <si>
    <t>VASSOURA GARI</t>
  </si>
  <si>
    <t>PÁ DE LIXO COM TAMPA</t>
  </si>
  <si>
    <t>PÁ DE LIXO COM CABO</t>
  </si>
  <si>
    <t>MOP SECO (60CM)</t>
  </si>
  <si>
    <t>MOP SECO (40CM)</t>
  </si>
  <si>
    <t>MOP MOLHADO</t>
  </si>
  <si>
    <t>ESPANADOR COM CABO EXTENSOR 9 METROS</t>
  </si>
  <si>
    <t>ESPANADOR</t>
  </si>
  <si>
    <t>ESCOVA SANITÁRIA (EM NYLON)</t>
  </si>
  <si>
    <t>ESCOVA DE NYLON</t>
  </si>
  <si>
    <t>VASSOURA DE 30 cm</t>
  </si>
  <si>
    <t>SAPÓLIO</t>
  </si>
  <si>
    <t>SACO DE LIXO 200 litros verde</t>
  </si>
  <si>
    <t>SACO DE LIXO 40 litros verde</t>
  </si>
  <si>
    <t xml:space="preserve">SACO DE LIXO 40 litros </t>
  </si>
  <si>
    <t>SACO DE LIXO 100 litros verde</t>
  </si>
  <si>
    <t>SACO DE LIXO 100 litros preto</t>
  </si>
  <si>
    <t>SABONETE LÍQUIDO</t>
  </si>
  <si>
    <t>SABÃO NEUTRO LÍQUIDO</t>
  </si>
  <si>
    <t>SABÃO NEUTRO EM PEDRA</t>
  </si>
  <si>
    <t>KG</t>
  </si>
  <si>
    <t>SABÃO EM PÓ</t>
  </si>
  <si>
    <t>RODO DE 60 CM</t>
  </si>
  <si>
    <t>RODO DE 40 CM</t>
  </si>
  <si>
    <t>REMOVEDOR DE CERA</t>
  </si>
  <si>
    <t>REFIL MOP – SECO (60CM)</t>
  </si>
  <si>
    <t>REFIL MOP – SECO (40CM)</t>
  </si>
  <si>
    <t>REFIL MOP – MOLHADO</t>
  </si>
  <si>
    <t>REFIL MOP – BALDE ESPREMEDOR</t>
  </si>
  <si>
    <t>PASTILHAS SANITÁRIAS (LAVANDA GLEID CONCENTRADO)</t>
  </si>
  <si>
    <t>PASTA PARA LIMPEZA (LIMPTEK)</t>
  </si>
  <si>
    <t>PAPEL TOALHA INTER-FOLHADO C/ Papel Não Reciclado</t>
  </si>
  <si>
    <t>ROLO</t>
  </si>
  <si>
    <t>PAPEL HIGIÊNICO (30 metros) em papel não reciclado</t>
  </si>
  <si>
    <t>PANO DE CHÃO (algodão)</t>
  </si>
  <si>
    <t>ODORIZADOR DE AMBIENTE SPRAY 360ml</t>
  </si>
  <si>
    <t>MULTI INSETOS 300ml</t>
  </si>
  <si>
    <t>MULT USO 500ml</t>
  </si>
  <si>
    <t xml:space="preserve">UN </t>
  </si>
  <si>
    <t>LUSTRA MÓVEIS 200ml</t>
  </si>
  <si>
    <t>LIMPA VIDRO 500ml</t>
  </si>
  <si>
    <t>LIMPA ALUMÍNIO OU “LIMPA – BAÚ”</t>
  </si>
  <si>
    <t>Pacote c/8</t>
  </si>
  <si>
    <t>LÃ DE AÇO</t>
  </si>
  <si>
    <t>FLANELAS</t>
  </si>
  <si>
    <t>ESSENCIA DE TALCO CONCENTRADO</t>
  </si>
  <si>
    <t>LITRO</t>
  </si>
  <si>
    <t>DESINFETANTE CONCENTRADO</t>
  </si>
  <si>
    <t>DETERGENTE NEUTRO 500ml</t>
  </si>
  <si>
    <t>DESENGRAXANTE CONCENTRADO</t>
  </si>
  <si>
    <t>CERA ACRILICA (cera auto trafego- UHS04)</t>
  </si>
  <si>
    <t>BUCHA DUPLA FACE</t>
  </si>
  <si>
    <t>AGUA SANITARIA</t>
  </si>
  <si>
    <t>R$ ANUAL</t>
  </si>
  <si>
    <t>R$  UNIT.</t>
  </si>
  <si>
    <t>QTD. MENSAL</t>
  </si>
  <si>
    <t>UNIDADE</t>
  </si>
  <si>
    <t>DESCRIÇÃO DETALHADA</t>
  </si>
  <si>
    <t>ITEM</t>
  </si>
  <si>
    <t>MATERIAIS DE CONSUMO</t>
  </si>
  <si>
    <t>TOTAL EQUIPAMENTOS DE JARDINAGEM</t>
  </si>
  <si>
    <t>12 MESES</t>
  </si>
  <si>
    <t>TESOURA PROFISSIONAL DE PODA PARA GRAMA</t>
  </si>
  <si>
    <t>TESOURA PROFISSIONAL DE PODA</t>
  </si>
  <si>
    <t>RASTELO METÁLICO COM CABO</t>
  </si>
  <si>
    <t>PÁ PARA JARDIM GRANDE COM CABO</t>
  </si>
  <si>
    <t>PÁ DE BICO COM CABO</t>
  </si>
  <si>
    <t>MANGUEIRA DE ½, peça c/ 50m</t>
  </si>
  <si>
    <t>LIMA</t>
  </si>
  <si>
    <t>FACÃO PARA PODAS</t>
  </si>
  <si>
    <t>ENXADA COM CABO DE MADEIRA</t>
  </si>
  <si>
    <t>CULTIVADOR 3 DENTES</t>
  </si>
  <si>
    <t>30 MESES</t>
  </si>
  <si>
    <t>CORTADOR DE GRAMA ELÉTRICO</t>
  </si>
  <si>
    <t>CHIBANCA COM CABO</t>
  </si>
  <si>
    <t>CARRINHO DE MÃO DE 90L</t>
  </si>
  <si>
    <t xml:space="preserve">QTD. </t>
  </si>
  <si>
    <t>VIDA ÚTIL (meses)</t>
  </si>
  <si>
    <t>EQUIPAMENTOS DE JARDINAGEM</t>
  </si>
  <si>
    <t>CAPA DE CHUVA EM PVC</t>
  </si>
  <si>
    <t>PAR</t>
  </si>
  <si>
    <t>BOTA BORRACHA CANO LONGO</t>
  </si>
  <si>
    <t>BOTA BORRACHA CANO CURTO</t>
  </si>
  <si>
    <t>CAMISETA (MALHA FINA 100% ALGODÃO)</t>
  </si>
  <si>
    <t>CALÇA EM BRIM COM BOLSOS LATERAIS E TRASEIROS</t>
  </si>
  <si>
    <t>SAPATO DE SEGURANÇA</t>
  </si>
  <si>
    <t>CAMISA MANGA CURTA</t>
  </si>
  <si>
    <t>CALÇA SOCIAL</t>
  </si>
  <si>
    <t xml:space="preserve"> TOTAL EQUIPAMENTOS DE LIMPEZA</t>
  </si>
  <si>
    <t>Placas de Sinalização de Piso Acidentado/Molhado, tipo cavalete, não metálico</t>
  </si>
  <si>
    <t>EXTENSÃO 2,5 milímetros – 10A</t>
  </si>
  <si>
    <t>Dispenser para SABONETEIRA P/ SAB LIQUIDO*</t>
  </si>
  <si>
    <t>Dispenser para PAPEL HIGIÊNICO*</t>
  </si>
  <si>
    <t>Dispenser para PAPEL TOALHA*</t>
  </si>
  <si>
    <t>MANGUEIRA ¾ polegadas, revestida em nylon, peça c/ 100m</t>
  </si>
  <si>
    <t>ESCADA EXTENSÍVEL, 2X9 DEGRAUS</t>
  </si>
  <si>
    <t xml:space="preserve">ESCADA ALUMÍNIO, tipo cavalete, com 8 degraus </t>
  </si>
  <si>
    <t xml:space="preserve">ESCADA ALUMÍNIO, tipo cavalete, com 6 degraus </t>
  </si>
  <si>
    <t xml:space="preserve">Coletores de Lixo - com 2 rodas- 120 L </t>
  </si>
  <si>
    <t xml:space="preserve">CARRO MOP-MOLHADO </t>
  </si>
  <si>
    <t>BALDE ESPREMEDOR</t>
  </si>
  <si>
    <t>BALDE PLASTICO 20 LITROS</t>
  </si>
  <si>
    <t xml:space="preserve">R$  UNIT. </t>
  </si>
  <si>
    <t>UNID.</t>
  </si>
  <si>
    <t>EQUIPAMENTOS DE LIMPEZA</t>
  </si>
  <si>
    <t xml:space="preserve">Valor Total por Empregado </t>
  </si>
  <si>
    <t>Módulo 6 – Custos Indiretos, Tributos e Lucro</t>
  </si>
  <si>
    <t>F</t>
  </si>
  <si>
    <t>Subtotal (A + B +C+ D+E)</t>
  </si>
  <si>
    <t>Módulo 5 - Insumos Diversos</t>
  </si>
  <si>
    <t>E</t>
  </si>
  <si>
    <t>Módulo 4 - Custo de Reposição do Profissional Ausente</t>
  </si>
  <si>
    <t>D</t>
  </si>
  <si>
    <t>Módulo 3 - Provisão para Rescisão</t>
  </si>
  <si>
    <t>C</t>
  </si>
  <si>
    <t>Módulo 2 - Encargos e Benefícios Anuais, Mensais e Diários</t>
  </si>
  <si>
    <t>B</t>
  </si>
  <si>
    <t>Módulo 1 - Composição da Remuneração</t>
  </si>
  <si>
    <t>A</t>
  </si>
  <si>
    <t>Valor (R$)</t>
  </si>
  <si>
    <t>Mão de obra vinculada à execução contratual (valor por empregado)</t>
  </si>
  <si>
    <t>2. QUADRO-RESUMO DO CUSTO POR EMPREGADO</t>
  </si>
  <si>
    <t xml:space="preserve">Total </t>
  </si>
  <si>
    <t>C.3. Tributos Municipais (especificar)</t>
  </si>
  <si>
    <t>C.2. Tributos Estaduais (especificar)</t>
  </si>
  <si>
    <t>Tributos</t>
  </si>
  <si>
    <t>Lucro</t>
  </si>
  <si>
    <t>Custos Indiretos</t>
  </si>
  <si>
    <t>Percentual (%)</t>
  </si>
  <si>
    <t>Custos Indiretos, Tributos e Lucro</t>
  </si>
  <si>
    <t>Módulo 6 - Custos Indiretos, Tributos e Lucro</t>
  </si>
  <si>
    <t>Outros (especificar)</t>
  </si>
  <si>
    <t>Equipamentos</t>
  </si>
  <si>
    <t>Materiais</t>
  </si>
  <si>
    <t>Uniformes</t>
  </si>
  <si>
    <t>Insumos Diversos</t>
  </si>
  <si>
    <t>Total</t>
  </si>
  <si>
    <t>Intrajornada</t>
  </si>
  <si>
    <t>4.2</t>
  </si>
  <si>
    <t>Ausências Legais</t>
  </si>
  <si>
    <t>4.1</t>
  </si>
  <si>
    <t>Custo de Reposição do Profissional Ausente</t>
  </si>
  <si>
    <t>Quadro-Resumo do Módulo 4 - Custo de Reposição do Profissional Ausente</t>
  </si>
  <si>
    <t>Intervalo para repouso e alimentação</t>
  </si>
  <si>
    <t>Submódulo 4.2 - Intrajornada</t>
  </si>
  <si>
    <t>Afastamento Maternidade</t>
  </si>
  <si>
    <t>Ausência por acidente de trabalho</t>
  </si>
  <si>
    <t>Licença-Paternidade</t>
  </si>
  <si>
    <t>Férias</t>
  </si>
  <si>
    <t>Submódulo 4.1 - Ausências Legais</t>
  </si>
  <si>
    <t>Multa do FGTS e contribuição social sobre o Aviso Prévio Trabalhado</t>
  </si>
  <si>
    <t>Incidência dos encargos do submódulo 2.2 sobre o Aviso Prévio Trabalhado</t>
  </si>
  <si>
    <t>Aviso Prévio Trabalhado</t>
  </si>
  <si>
    <t>Multa do FGTS e contribuição social sobre o Aviso Prévio Indenizado</t>
  </si>
  <si>
    <t>Incidência do FGTS sobre o Aviso Prévio Indenizado</t>
  </si>
  <si>
    <t>Aviso Prévio Indenizado</t>
  </si>
  <si>
    <t>Provisão para Rescisão</t>
  </si>
  <si>
    <t>Benefícios Mensais e Diários</t>
  </si>
  <si>
    <t>2.3</t>
  </si>
  <si>
    <t>GPS, FGTS e outras contribuições</t>
  </si>
  <si>
    <t>2.2</t>
  </si>
  <si>
    <t>13º (décimo terceiro) Salário, Férias e Adicional de Férias</t>
  </si>
  <si>
    <t>2.1</t>
  </si>
  <si>
    <t>Encargos e Benefícios Anuais, Mensais e Diários</t>
  </si>
  <si>
    <t>Quadro-Resumo do Módulo 2 - Encargos e Benefícios anuais, mensais e diários</t>
  </si>
  <si>
    <t>Auxílio-Refeição/Alimentação</t>
  </si>
  <si>
    <t>Transporte</t>
  </si>
  <si>
    <t>Submódulo 2.3 - Benefícios Mensais e Diários.</t>
  </si>
  <si>
    <t>FGTS</t>
  </si>
  <si>
    <t>H</t>
  </si>
  <si>
    <t>INCRA</t>
  </si>
  <si>
    <t>G</t>
  </si>
  <si>
    <t>SEBRAE</t>
  </si>
  <si>
    <t>SENAI - SENAC</t>
  </si>
  <si>
    <t>SESC ou SESI</t>
  </si>
  <si>
    <t>SAT</t>
  </si>
  <si>
    <t>Salário Educação</t>
  </si>
  <si>
    <t>INSS</t>
  </si>
  <si>
    <t>Submódulo 2.2 - Encargos Previdenciários (GPS), Fundo de Garantia por Tempo de Serviço (FGTS) e outras contribuições.</t>
  </si>
  <si>
    <t>Férias e Adicional de Férias</t>
  </si>
  <si>
    <t>13º (décimo terceiro) Salário</t>
  </si>
  <si>
    <t>Submódulo 2.1 - 13º (décimo terceiro) Salário, Férias e Adicional de Férias</t>
  </si>
  <si>
    <t>Adicional de Hora Noturna Reduzida</t>
  </si>
  <si>
    <t>Adicional Noturno</t>
  </si>
  <si>
    <t>Adicional de Insalubridade</t>
  </si>
  <si>
    <t>Adicional de Periculosidade</t>
  </si>
  <si>
    <t>Salário-Base</t>
  </si>
  <si>
    <t>Composição da Remuneração</t>
  </si>
  <si>
    <t>MODELO PARA APRESENTAÇÃO DE PROPOSTAS</t>
  </si>
  <si>
    <t>PLANILHA DE CUSTOS E FORMAÇÃO DE PREÇOS</t>
  </si>
  <si>
    <t>ANEXO VIII - UTENSÍLIOS E MATERIAIS DE CONSUMO</t>
  </si>
  <si>
    <t>Jornada de trabalho no semestre (horas)</t>
  </si>
  <si>
    <t>Jornada de trabalho no mês (horas)</t>
  </si>
  <si>
    <t>ENCARREGADO</t>
  </si>
  <si>
    <t>Gratificação de função</t>
  </si>
  <si>
    <t>Benefício Odontológico</t>
  </si>
  <si>
    <t>Outros (especificar) |Auxilio Funeral</t>
  </si>
  <si>
    <t>C.1. Tributos Federais (especificar) PIS = 0,65%; CONFIS = 3,00%</t>
  </si>
  <si>
    <t>https://www.google.com/aclk?sa=L&amp;ai=DChcSEwih8t68gO_1AhVWBJEKHcQgCwgYABADGgJjZQ&amp;sig=AOD64_1yCXdV6-wI2zXwKSMIQtMHNIfWBg&amp;ctype=5&amp;q=&amp;ved=0ahUKEwiHk9m8gO_1AhUJD7kGHQtHD9EQg-UECIgJ&amp;adurl=</t>
  </si>
  <si>
    <t>SERVENTE</t>
  </si>
  <si>
    <t>JARDINEIRO</t>
  </si>
  <si>
    <t>R$ TOTAL</t>
  </si>
  <si>
    <t>PAPEL HIGIÊNICO com folha dupla pré-cortadas, rolo de 300 m</t>
  </si>
  <si>
    <t>R$ Anual</t>
  </si>
  <si>
    <t>VALOR DA DEPRECIAÇÃO ANUAL (RESIDUAL DE 20%)</t>
  </si>
  <si>
    <t xml:space="preserve"> VALOR MENSAL POR FUNCIONÁRIO</t>
  </si>
  <si>
    <t>6 MESES</t>
  </si>
  <si>
    <t>3 MESES</t>
  </si>
  <si>
    <t>1 MÊS</t>
  </si>
  <si>
    <t>MATERIAL DE JARDINAGEM</t>
  </si>
  <si>
    <t>ALCOOL  70%</t>
  </si>
  <si>
    <t>Segiro de Vida em grupo</t>
  </si>
  <si>
    <t>FARDAMENTO - ENCARREGADO</t>
  </si>
  <si>
    <t>DURAÇÃO</t>
  </si>
  <si>
    <t>QUANT.</t>
  </si>
  <si>
    <t>CINTO</t>
  </si>
  <si>
    <t>MEIAS</t>
  </si>
  <si>
    <t>TOTAL ANUAL POR ENCARREGADO</t>
  </si>
  <si>
    <t>TOTAL MENSAL POR ENCARREGADO</t>
  </si>
  <si>
    <t>FARDAMENTO - JARDINEIRO</t>
  </si>
  <si>
    <t>TOTAL ANUAL POR JARDINEIRO</t>
  </si>
  <si>
    <t>TOTAL MENSAL POR JARDINEIRO</t>
  </si>
  <si>
    <t>FARDAMENTO - SERVENTE</t>
  </si>
  <si>
    <t>TOTAL ANUAL POR SERVENTE</t>
  </si>
  <si>
    <t>TOTAL MENSAL POR SERVENTE</t>
  </si>
  <si>
    <t>Adicional de Periculosidade 30,00%</t>
  </si>
  <si>
    <t>ÁREA INTERNA  OFICINAS</t>
  </si>
  <si>
    <t>Percentual  (%)</t>
  </si>
  <si>
    <r>
      <t>(R$/M</t>
    </r>
    <r>
      <rPr>
        <b/>
        <vertAlign val="superscript"/>
        <sz val="9"/>
        <color rgb="FF000000"/>
        <rFont val="Calibri"/>
        <family val="2"/>
        <charset val="1"/>
      </rPr>
      <t>2</t>
    </r>
    <r>
      <rPr>
        <b/>
        <sz val="9"/>
        <color rgb="FF000000"/>
        <rFont val="Calibri"/>
        <family val="2"/>
        <charset val="1"/>
      </rPr>
      <t>)</t>
    </r>
  </si>
  <si>
    <r>
      <t>(R$/M</t>
    </r>
    <r>
      <rPr>
        <b/>
        <vertAlign val="superscript"/>
        <sz val="9"/>
        <color rgb="FF000000"/>
        <rFont val="Calibri"/>
        <family val="2"/>
      </rPr>
      <t>2</t>
    </r>
    <r>
      <rPr>
        <b/>
        <sz val="9"/>
        <color rgb="FF000000"/>
        <rFont val="Calibri"/>
        <family val="2"/>
      </rPr>
      <t>)</t>
    </r>
  </si>
  <si>
    <r>
      <t>(1/M</t>
    </r>
    <r>
      <rPr>
        <b/>
        <vertAlign val="superscript"/>
        <sz val="9"/>
        <color rgb="FF000000"/>
        <rFont val="Calibri"/>
        <family val="2"/>
        <charset val="1"/>
      </rPr>
      <t>2</t>
    </r>
    <r>
      <rPr>
        <b/>
        <sz val="9"/>
        <color rgb="FF000000"/>
        <rFont val="Calibri"/>
        <family val="2"/>
        <charset val="1"/>
      </rPr>
      <t>)</t>
    </r>
  </si>
  <si>
    <r>
      <t>(1/m</t>
    </r>
    <r>
      <rPr>
        <b/>
        <vertAlign val="superscript"/>
        <sz val="9"/>
        <color rgb="FF000000"/>
        <rFont val="Calibri"/>
        <family val="2"/>
        <charset val="1"/>
      </rPr>
      <t>2</t>
    </r>
    <r>
      <rPr>
        <b/>
        <sz val="9"/>
        <color rgb="FF000000"/>
        <rFont val="Calibri"/>
        <family val="2"/>
        <charset val="1"/>
      </rPr>
      <t>)</t>
    </r>
  </si>
  <si>
    <t>Fachada envid. face externa/interna c/ risco</t>
  </si>
  <si>
    <r>
      <t xml:space="preserve">MÁQUINA JATO D’ÁGUA PROFISSIONAL (especificação mínima: </t>
    </r>
    <r>
      <rPr>
        <sz val="9"/>
        <color theme="1"/>
        <rFont val="Times New Roman"/>
        <family val="1"/>
      </rPr>
      <t>Potência (W) 1900W, Pressão 2000 libras, Vazão 420 L/h)</t>
    </r>
  </si>
  <si>
    <r>
      <t>EXTENSÃO COMPLETA, COM TOMADA MACHO E FÊMEA, FIO FLEXÍVEL 4mm</t>
    </r>
    <r>
      <rPr>
        <vertAlign val="superscript"/>
        <sz val="9"/>
        <color rgb="FF0D0D0D"/>
        <rFont val="Times New Roman"/>
        <family val="1"/>
      </rPr>
      <t>2</t>
    </r>
    <r>
      <rPr>
        <sz val="9"/>
        <color rgb="FF0D0D0D"/>
        <rFont val="Times New Roman"/>
        <family val="1"/>
      </rPr>
      <t>, COM 50 METROS</t>
    </r>
  </si>
  <si>
    <t>Seguro de Vida em grupo</t>
  </si>
  <si>
    <t>SERVENTE FACHADAS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</si>
</sst>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&quot;R$ &quot;* #,##0.00_-;&quot;-R$ &quot;* #,##0.00_-;_-&quot;R$ &quot;* \-??_-;_-@_-"/>
    <numFmt numFmtId="166" formatCode="0.0000E+00"/>
    <numFmt numFmtId="167" formatCode="0.0000000"/>
    <numFmt numFmtId="168" formatCode="_(* #,##0.00_);_(* \(#,##0.00\);_(* &quot;-&quot;??_);_(@_)"/>
    <numFmt numFmtId="169" formatCode="&quot;R$&quot;\ #,##0.00"/>
    <numFmt numFmtId="170" formatCode="#,##0.0000000_ ;\-#,##0.0000000\ 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4"/>
      <color rgb="FF000000"/>
      <name val="Calibri"/>
      <family val="2"/>
    </font>
    <font>
      <sz val="10"/>
      <color rgb="FF0D0D0D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8"/>
      <color theme="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9"/>
      <color rgb="FF000000"/>
      <name val="Calibri"/>
      <family val="2"/>
      <charset val="1"/>
    </font>
    <font>
      <b/>
      <sz val="9"/>
      <color theme="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0" tint="-0.499984740745262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8"/>
      <color indexed="8"/>
      <name val="Times New Roman"/>
      <family val="1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charset val="1"/>
    </font>
    <font>
      <b/>
      <vertAlign val="superscript"/>
      <sz val="9"/>
      <color rgb="FF000000"/>
      <name val="Calibri"/>
      <family val="2"/>
      <charset val="1"/>
    </font>
    <font>
      <b/>
      <vertAlign val="superscript"/>
      <sz val="9"/>
      <color rgb="FF000000"/>
      <name val="Calibri"/>
      <family val="2"/>
    </font>
    <font>
      <b/>
      <sz val="9"/>
      <name val="Calibri"/>
      <family val="2"/>
      <scheme val="minor"/>
    </font>
    <font>
      <sz val="6"/>
      <color rgb="FF000000"/>
      <name val="Calibri"/>
      <family val="2"/>
      <charset val="1"/>
    </font>
    <font>
      <sz val="8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color rgb="FF0D0D0D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D0D0D"/>
      <name val="Calibri"/>
      <family val="2"/>
      <scheme val="minor"/>
    </font>
    <font>
      <b/>
      <sz val="9"/>
      <color rgb="FF0D0D0D"/>
      <name val="Times New Roman"/>
      <family val="1"/>
    </font>
    <font>
      <vertAlign val="superscript"/>
      <sz val="9"/>
      <color rgb="FF0D0D0D"/>
      <name val="Times New Roman"/>
      <family val="1"/>
    </font>
    <font>
      <sz val="5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7"/>
      <color theme="1"/>
      <name val="Times New Roman"/>
      <family val="1"/>
    </font>
    <font>
      <sz val="9"/>
      <name val="Times New Roman"/>
      <family val="1"/>
    </font>
    <font>
      <b/>
      <sz val="7"/>
      <color rgb="FF000000"/>
      <name val="Calibri"/>
      <family val="2"/>
      <charset val="1"/>
    </font>
    <font>
      <b/>
      <sz val="8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5" fontId="3" fillId="0" borderId="0" applyBorder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20" applyNumberFormat="0" applyFont="0" applyAlignment="0" applyProtection="0"/>
    <xf numFmtId="0" fontId="23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27" fillId="0" borderId="0"/>
  </cellStyleXfs>
  <cellXfs count="264">
    <xf numFmtId="0" fontId="0" fillId="0" borderId="0" xfId="0"/>
    <xf numFmtId="0" fontId="3" fillId="0" borderId="0" xfId="1"/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5" fillId="0" borderId="0" xfId="1" applyFont="1"/>
    <xf numFmtId="0" fontId="7" fillId="0" borderId="0" xfId="1" applyFont="1" applyAlignment="1">
      <alignment wrapText="1"/>
    </xf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3" fontId="2" fillId="0" borderId="0" xfId="4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8" fillId="0" borderId="0" xfId="0" applyFont="1"/>
    <xf numFmtId="0" fontId="18" fillId="0" borderId="15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8" fillId="0" borderId="15" xfId="0" applyFont="1" applyBorder="1" applyAlignment="1">
      <alignment horizontal="justify" vertical="center" wrapText="1"/>
    </xf>
    <xf numFmtId="0" fontId="5" fillId="6" borderId="13" xfId="1" applyFont="1" applyFill="1" applyBorder="1"/>
    <xf numFmtId="0" fontId="5" fillId="6" borderId="0" xfId="1" applyFont="1" applyFill="1"/>
    <xf numFmtId="0" fontId="18" fillId="6" borderId="0" xfId="0" applyFont="1" applyFill="1"/>
    <xf numFmtId="0" fontId="19" fillId="6" borderId="0" xfId="0" applyFont="1" applyFill="1" applyAlignment="1">
      <alignment vertical="center"/>
    </xf>
    <xf numFmtId="0" fontId="25" fillId="0" borderId="16" xfId="0" applyFont="1" applyBorder="1" applyAlignment="1">
      <alignment horizontal="center" vertical="center" wrapText="1"/>
    </xf>
    <xf numFmtId="0" fontId="18" fillId="6" borderId="0" xfId="0" applyFont="1" applyFill="1" applyAlignment="1">
      <alignment vertical="center"/>
    </xf>
    <xf numFmtId="0" fontId="5" fillId="6" borderId="0" xfId="1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/>
    </xf>
    <xf numFmtId="43" fontId="2" fillId="6" borderId="0" xfId="4" applyNumberFormat="1" applyFont="1" applyFill="1" applyBorder="1" applyAlignment="1">
      <alignment vertical="center"/>
    </xf>
    <xf numFmtId="0" fontId="2" fillId="6" borderId="0" xfId="0" applyFont="1" applyFill="1"/>
    <xf numFmtId="0" fontId="16" fillId="6" borderId="1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right" vertical="center"/>
    </xf>
    <xf numFmtId="169" fontId="2" fillId="6" borderId="0" xfId="0" applyNumberFormat="1" applyFont="1" applyFill="1" applyAlignment="1">
      <alignment horizontal="right"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3" fontId="9" fillId="6" borderId="0" xfId="0" applyNumberFormat="1" applyFont="1" applyFill="1" applyAlignment="1">
      <alignment horizontal="center" vertical="center"/>
    </xf>
    <xf numFmtId="4" fontId="9" fillId="6" borderId="0" xfId="4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vertical="center"/>
    </xf>
    <xf numFmtId="8" fontId="3" fillId="0" borderId="0" xfId="1" applyNumberFormat="1"/>
    <xf numFmtId="8" fontId="28" fillId="0" borderId="0" xfId="1" applyNumberFormat="1" applyFont="1"/>
    <xf numFmtId="43" fontId="3" fillId="0" borderId="0" xfId="1" applyNumberFormat="1"/>
    <xf numFmtId="0" fontId="28" fillId="0" borderId="1" xfId="1" applyFont="1" applyBorder="1" applyAlignment="1">
      <alignment horizontal="center"/>
    </xf>
    <xf numFmtId="0" fontId="30" fillId="0" borderId="16" xfId="0" applyFont="1" applyBorder="1" applyAlignment="1">
      <alignment horizontal="center" vertical="center" wrapText="1"/>
    </xf>
    <xf numFmtId="0" fontId="15" fillId="6" borderId="0" xfId="0" applyFont="1" applyFill="1"/>
    <xf numFmtId="0" fontId="15" fillId="0" borderId="0" xfId="0" applyFont="1"/>
    <xf numFmtId="0" fontId="31" fillId="6" borderId="0" xfId="0" applyFont="1" applyFill="1"/>
    <xf numFmtId="43" fontId="31" fillId="0" borderId="15" xfId="5" applyFont="1" applyBorder="1" applyAlignment="1">
      <alignment horizontal="center" vertical="center" wrapText="1"/>
    </xf>
    <xf numFmtId="43" fontId="30" fillId="0" borderId="15" xfId="5" applyFont="1" applyBorder="1" applyAlignment="1">
      <alignment horizontal="center" vertical="center" wrapText="1"/>
    </xf>
    <xf numFmtId="10" fontId="31" fillId="0" borderId="15" xfId="0" applyNumberFormat="1" applyFont="1" applyBorder="1" applyAlignment="1">
      <alignment horizontal="center" vertical="center" wrapText="1"/>
    </xf>
    <xf numFmtId="10" fontId="31" fillId="7" borderId="15" xfId="7" applyNumberFormat="1" applyFont="1" applyFill="1" applyBorder="1" applyAlignment="1">
      <alignment horizontal="center" vertical="center" wrapText="1"/>
    </xf>
    <xf numFmtId="10" fontId="30" fillId="0" borderId="15" xfId="0" applyNumberFormat="1" applyFont="1" applyBorder="1" applyAlignment="1">
      <alignment horizontal="center" vertical="center" wrapText="1"/>
    </xf>
    <xf numFmtId="43" fontId="30" fillId="0" borderId="15" xfId="0" applyNumberFormat="1" applyFont="1" applyBorder="1" applyAlignment="1">
      <alignment horizontal="center" vertical="center" wrapText="1"/>
    </xf>
    <xf numFmtId="43" fontId="31" fillId="0" borderId="15" xfId="0" applyNumberFormat="1" applyFont="1" applyBorder="1" applyAlignment="1">
      <alignment horizontal="center" vertical="center" wrapText="1"/>
    </xf>
    <xf numFmtId="10" fontId="31" fillId="0" borderId="15" xfId="7" applyNumberFormat="1" applyFont="1" applyBorder="1" applyAlignment="1">
      <alignment horizontal="center" vertical="center" wrapText="1"/>
    </xf>
    <xf numFmtId="10" fontId="32" fillId="0" borderId="15" xfId="5" applyNumberFormat="1" applyFont="1" applyBorder="1" applyAlignment="1">
      <alignment horizontal="center" vertical="center" wrapText="1"/>
    </xf>
    <xf numFmtId="43" fontId="32" fillId="0" borderId="15" xfId="5" applyFont="1" applyBorder="1" applyAlignment="1">
      <alignment horizontal="center" vertical="center" wrapText="1"/>
    </xf>
    <xf numFmtId="10" fontId="30" fillId="0" borderId="15" xfId="7" applyNumberFormat="1" applyFont="1" applyBorder="1" applyAlignment="1">
      <alignment horizontal="center" vertical="center" wrapText="1"/>
    </xf>
    <xf numFmtId="43" fontId="31" fillId="0" borderId="15" xfId="5" applyFont="1" applyBorder="1" applyAlignment="1">
      <alignment vertical="center" wrapText="1"/>
    </xf>
    <xf numFmtId="43" fontId="30" fillId="0" borderId="15" xfId="5" applyFont="1" applyBorder="1" applyAlignment="1">
      <alignment vertical="center" wrapText="1"/>
    </xf>
    <xf numFmtId="0" fontId="31" fillId="0" borderId="0" xfId="0" applyFont="1"/>
    <xf numFmtId="0" fontId="25" fillId="5" borderId="0" xfId="0" applyFont="1" applyFill="1" applyAlignment="1">
      <alignment vertical="center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justify" vertical="center" wrapText="1"/>
    </xf>
    <xf numFmtId="0" fontId="25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0" fillId="5" borderId="0" xfId="0" applyFont="1" applyFill="1" applyAlignment="1">
      <alignment vertical="center"/>
    </xf>
    <xf numFmtId="43" fontId="30" fillId="0" borderId="15" xfId="7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/>
    </xf>
    <xf numFmtId="0" fontId="9" fillId="6" borderId="0" xfId="1" applyFont="1" applyFill="1"/>
    <xf numFmtId="0" fontId="28" fillId="0" borderId="1" xfId="1" applyFont="1" applyBorder="1" applyAlignment="1">
      <alignment horizontal="center" vertical="center"/>
    </xf>
    <xf numFmtId="167" fontId="41" fillId="0" borderId="1" xfId="1" applyNumberFormat="1" applyFont="1" applyBorder="1" applyAlignment="1">
      <alignment horizontal="center" vertical="center"/>
    </xf>
    <xf numFmtId="170" fontId="41" fillId="0" borderId="1" xfId="1" applyNumberFormat="1" applyFont="1" applyBorder="1"/>
    <xf numFmtId="0" fontId="14" fillId="6" borderId="0" xfId="0" applyFont="1" applyFill="1"/>
    <xf numFmtId="0" fontId="43" fillId="3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3" fillId="6" borderId="3" xfId="0" applyFont="1" applyFill="1" applyBorder="1" applyAlignment="1">
      <alignment horizontal="center" vertical="center"/>
    </xf>
    <xf numFmtId="0" fontId="45" fillId="6" borderId="1" xfId="0" applyFont="1" applyFill="1" applyBorder="1" applyAlignment="1">
      <alignment horizontal="center" vertical="center" wrapText="1"/>
    </xf>
    <xf numFmtId="44" fontId="45" fillId="2" borderId="1" xfId="6" applyFont="1" applyFill="1" applyBorder="1" applyAlignment="1">
      <alignment horizontal="center" vertical="center" wrapText="1"/>
    </xf>
    <xf numFmtId="44" fontId="14" fillId="2" borderId="1" xfId="6" applyFont="1" applyFill="1" applyBorder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horizontal="center"/>
    </xf>
    <xf numFmtId="43" fontId="46" fillId="6" borderId="0" xfId="4" applyNumberFormat="1" applyFont="1" applyFill="1" applyBorder="1" applyAlignment="1">
      <alignment vertical="center"/>
    </xf>
    <xf numFmtId="0" fontId="46" fillId="6" borderId="0" xfId="0" applyFont="1" applyFill="1"/>
    <xf numFmtId="0" fontId="43" fillId="6" borderId="0" xfId="0" applyFont="1" applyFill="1" applyAlignment="1">
      <alignment horizontal="center" vertical="center" wrapText="1"/>
    </xf>
    <xf numFmtId="0" fontId="43" fillId="3" borderId="8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/>
    </xf>
    <xf numFmtId="0" fontId="47" fillId="6" borderId="1" xfId="0" applyFont="1" applyFill="1" applyBorder="1" applyAlignment="1">
      <alignment horizontal="center" vertical="center"/>
    </xf>
    <xf numFmtId="4" fontId="14" fillId="6" borderId="0" xfId="0" applyNumberFormat="1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44" fontId="14" fillId="6" borderId="1" xfId="6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3" fontId="9" fillId="6" borderId="5" xfId="0" applyNumberFormat="1" applyFont="1" applyFill="1" applyBorder="1" applyAlignment="1">
      <alignment horizontal="center" vertical="center"/>
    </xf>
    <xf numFmtId="44" fontId="9" fillId="2" borderId="1" xfId="6" applyFont="1" applyFill="1" applyBorder="1" applyAlignment="1">
      <alignment horizontal="center" vertical="center"/>
    </xf>
    <xf numFmtId="44" fontId="9" fillId="6" borderId="5" xfId="6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/>
    </xf>
    <xf numFmtId="0" fontId="50" fillId="3" borderId="1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4" fillId="0" borderId="1" xfId="1" applyFont="1" applyBorder="1" applyAlignment="1">
      <alignment horizontal="center" vertical="center" wrapText="1"/>
    </xf>
    <xf numFmtId="0" fontId="56" fillId="6" borderId="13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/>
    </xf>
    <xf numFmtId="0" fontId="57" fillId="0" borderId="0" xfId="0" applyFont="1" applyFill="1"/>
    <xf numFmtId="0" fontId="51" fillId="0" borderId="0" xfId="0" applyFont="1" applyFill="1"/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0" fontId="59" fillId="0" borderId="0" xfId="0" applyFont="1" applyFill="1" applyAlignment="1">
      <alignment horizontal="center" vertical="center"/>
    </xf>
    <xf numFmtId="169" fontId="58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169" fontId="51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7" fillId="0" borderId="0" xfId="0" applyFont="1" applyFill="1" applyAlignment="1">
      <alignment horizontal="center"/>
    </xf>
    <xf numFmtId="4" fontId="57" fillId="0" borderId="0" xfId="0" applyNumberFormat="1" applyFont="1" applyFill="1"/>
    <xf numFmtId="0" fontId="51" fillId="0" borderId="0" xfId="0" applyFont="1" applyFill="1" applyAlignment="1">
      <alignment horizontal="left" vertical="center"/>
    </xf>
    <xf numFmtId="8" fontId="51" fillId="0" borderId="0" xfId="0" applyNumberFormat="1" applyFont="1" applyFill="1"/>
    <xf numFmtId="0" fontId="0" fillId="0" borderId="0" xfId="0" applyFill="1"/>
    <xf numFmtId="0" fontId="14" fillId="0" borderId="0" xfId="0" applyFont="1" applyFill="1"/>
    <xf numFmtId="0" fontId="14" fillId="0" borderId="0" xfId="0" applyFont="1" applyFill="1" applyAlignment="1">
      <alignment vertical="center"/>
    </xf>
    <xf numFmtId="164" fontId="46" fillId="0" borderId="0" xfId="2" applyFont="1" applyFill="1" applyBorder="1" applyAlignment="1">
      <alignment horizontal="center" vertical="center"/>
    </xf>
    <xf numFmtId="164" fontId="8" fillId="0" borderId="0" xfId="2" applyFont="1" applyFill="1" applyBorder="1" applyAlignment="1">
      <alignment horizontal="center" vertical="center"/>
    </xf>
    <xf numFmtId="164" fontId="2" fillId="0" borderId="0" xfId="2" applyFont="1" applyFill="1" applyBorder="1" applyAlignment="1">
      <alignment horizontal="center" vertical="center"/>
    </xf>
    <xf numFmtId="0" fontId="5" fillId="6" borderId="0" xfId="1" applyFont="1" applyFill="1" applyAlignment="1"/>
    <xf numFmtId="10" fontId="31" fillId="6" borderId="0" xfId="0" applyNumberFormat="1" applyFont="1" applyFill="1"/>
    <xf numFmtId="43" fontId="31" fillId="6" borderId="0" xfId="0" applyNumberFormat="1" applyFont="1" applyFill="1"/>
    <xf numFmtId="0" fontId="5" fillId="0" borderId="0" xfId="1" applyFont="1" applyFill="1" applyAlignment="1"/>
    <xf numFmtId="0" fontId="3" fillId="0" borderId="0" xfId="1" applyFill="1"/>
    <xf numFmtId="0" fontId="5" fillId="0" borderId="0" xfId="1" applyFont="1" applyFill="1" applyAlignment="1">
      <alignment horizontal="center"/>
    </xf>
    <xf numFmtId="0" fontId="37" fillId="0" borderId="0" xfId="1" applyFont="1" applyFill="1"/>
    <xf numFmtId="0" fontId="28" fillId="0" borderId="0" xfId="1" applyFont="1" applyFill="1"/>
    <xf numFmtId="0" fontId="9" fillId="0" borderId="0" xfId="1" applyFont="1" applyFill="1"/>
    <xf numFmtId="0" fontId="5" fillId="0" borderId="0" xfId="1" applyFont="1" applyFill="1"/>
    <xf numFmtId="0" fontId="7" fillId="0" borderId="0" xfId="1" applyFont="1" applyFill="1" applyAlignment="1">
      <alignment wrapText="1"/>
    </xf>
    <xf numFmtId="0" fontId="36" fillId="0" borderId="0" xfId="1" applyFont="1" applyFill="1"/>
    <xf numFmtId="0" fontId="36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37" fillId="0" borderId="0" xfId="1" applyFont="1" applyFill="1" applyAlignment="1">
      <alignment vertical="center" wrapText="1"/>
    </xf>
    <xf numFmtId="1" fontId="3" fillId="0" borderId="0" xfId="1" applyNumberFormat="1" applyFill="1"/>
    <xf numFmtId="2" fontId="3" fillId="0" borderId="0" xfId="1" applyNumberFormat="1" applyFill="1"/>
    <xf numFmtId="0" fontId="28" fillId="0" borderId="1" xfId="1" applyFont="1" applyBorder="1" applyAlignment="1">
      <alignment horizontal="center"/>
    </xf>
    <xf numFmtId="165" fontId="28" fillId="0" borderId="1" xfId="1" applyNumberFormat="1" applyFont="1" applyBorder="1" applyAlignment="1">
      <alignment horizontal="center"/>
    </xf>
    <xf numFmtId="0" fontId="37" fillId="0" borderId="1" xfId="1" applyFont="1" applyBorder="1" applyAlignment="1">
      <alignment horizontal="center" vertical="center"/>
    </xf>
    <xf numFmtId="0" fontId="5" fillId="6" borderId="0" xfId="1" applyFont="1" applyFill="1"/>
    <xf numFmtId="0" fontId="5" fillId="6" borderId="13" xfId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165" fontId="14" fillId="0" borderId="1" xfId="3" applyFont="1" applyBorder="1" applyAlignment="1" applyProtection="1">
      <alignment horizontal="center"/>
    </xf>
    <xf numFmtId="0" fontId="37" fillId="0" borderId="1" xfId="3" applyNumberFormat="1" applyFont="1" applyBorder="1" applyAlignment="1" applyProtection="1">
      <alignment horizontal="center"/>
    </xf>
    <xf numFmtId="0" fontId="4" fillId="0" borderId="1" xfId="1" applyFont="1" applyBorder="1" applyAlignment="1">
      <alignment horizontal="center" vertical="center"/>
    </xf>
    <xf numFmtId="165" fontId="36" fillId="0" borderId="1" xfId="1" applyNumberFormat="1" applyFont="1" applyBorder="1" applyAlignment="1">
      <alignment horizontal="center"/>
    </xf>
    <xf numFmtId="0" fontId="5" fillId="6" borderId="3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3" fillId="0" borderId="1" xfId="1" applyBorder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/>
    </xf>
    <xf numFmtId="0" fontId="5" fillId="0" borderId="1" xfId="3" applyNumberFormat="1" applyFont="1" applyBorder="1" applyAlignment="1" applyProtection="1">
      <alignment horizontal="center"/>
    </xf>
    <xf numFmtId="0" fontId="7" fillId="0" borderId="1" xfId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3" xfId="1" applyBorder="1" applyAlignment="1">
      <alignment vertical="center"/>
    </xf>
    <xf numFmtId="0" fontId="3" fillId="0" borderId="2" xfId="1" applyBorder="1" applyAlignment="1">
      <alignment vertical="center"/>
    </xf>
    <xf numFmtId="165" fontId="14" fillId="0" borderId="3" xfId="3" applyFont="1" applyBorder="1" applyAlignment="1" applyProtection="1">
      <alignment horizontal="center"/>
    </xf>
    <xf numFmtId="165" fontId="14" fillId="0" borderId="2" xfId="3" applyFont="1" applyBorder="1" applyAlignment="1" applyProtection="1">
      <alignment horizontal="center"/>
    </xf>
    <xf numFmtId="0" fontId="29" fillId="9" borderId="1" xfId="9" applyFont="1" applyBorder="1" applyAlignment="1">
      <alignment horizontal="center"/>
    </xf>
    <xf numFmtId="164" fontId="55" fillId="9" borderId="1" xfId="9" applyNumberFormat="1" applyFont="1" applyBorder="1" applyAlignment="1">
      <alignment horizontal="center"/>
    </xf>
    <xf numFmtId="165" fontId="55" fillId="9" borderId="1" xfId="9" applyNumberFormat="1" applyFont="1" applyBorder="1" applyAlignment="1">
      <alignment horizontal="center"/>
    </xf>
    <xf numFmtId="0" fontId="3" fillId="6" borderId="3" xfId="1" applyFill="1" applyBorder="1" applyAlignment="1">
      <alignment horizontal="center" vertical="center"/>
    </xf>
    <xf numFmtId="0" fontId="3" fillId="6" borderId="4" xfId="1" applyFill="1" applyBorder="1" applyAlignment="1">
      <alignment horizontal="center" vertical="center"/>
    </xf>
    <xf numFmtId="0" fontId="3" fillId="6" borderId="2" xfId="1" applyFill="1" applyBorder="1" applyAlignment="1">
      <alignment horizontal="center" vertical="center"/>
    </xf>
    <xf numFmtId="0" fontId="3" fillId="6" borderId="3" xfId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3" fillId="6" borderId="2" xfId="1" applyFill="1" applyBorder="1" applyAlignment="1">
      <alignment horizontal="center"/>
    </xf>
    <xf numFmtId="0" fontId="4" fillId="6" borderId="3" xfId="1" applyFont="1" applyFill="1" applyBorder="1" applyAlignment="1">
      <alignment horizontal="left" vertical="center"/>
    </xf>
    <xf numFmtId="0" fontId="4" fillId="6" borderId="4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left" vertical="center"/>
    </xf>
    <xf numFmtId="0" fontId="22" fillId="9" borderId="3" xfId="9" applyFont="1" applyBorder="1" applyAlignment="1">
      <alignment horizontal="center" vertical="center"/>
    </xf>
    <xf numFmtId="0" fontId="22" fillId="9" borderId="4" xfId="9" applyFont="1" applyBorder="1" applyAlignment="1">
      <alignment horizontal="center" vertical="center"/>
    </xf>
    <xf numFmtId="0" fontId="22" fillId="9" borderId="2" xfId="9" applyFont="1" applyBorder="1" applyAlignment="1">
      <alignment horizontal="center" vertical="center"/>
    </xf>
    <xf numFmtId="0" fontId="29" fillId="9" borderId="3" xfId="9" applyFont="1" applyBorder="1" applyAlignment="1">
      <alignment horizontal="center" vertical="center" wrapText="1"/>
    </xf>
    <xf numFmtId="0" fontId="29" fillId="9" borderId="2" xfId="9" applyFont="1" applyBorder="1" applyAlignment="1">
      <alignment horizontal="center" vertical="center" wrapText="1"/>
    </xf>
    <xf numFmtId="0" fontId="29" fillId="9" borderId="3" xfId="9" applyFont="1" applyBorder="1" applyAlignment="1">
      <alignment horizontal="center" vertical="center"/>
    </xf>
    <xf numFmtId="0" fontId="29" fillId="9" borderId="2" xfId="9" applyFont="1" applyBorder="1" applyAlignment="1">
      <alignment horizontal="center" vertical="center"/>
    </xf>
    <xf numFmtId="165" fontId="29" fillId="9" borderId="3" xfId="9" applyNumberFormat="1" applyFont="1" applyBorder="1" applyAlignment="1">
      <alignment horizontal="center" vertical="center"/>
    </xf>
    <xf numFmtId="165" fontId="29" fillId="9" borderId="2" xfId="9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3" applyNumberFormat="1" applyFont="1" applyBorder="1" applyAlignment="1" applyProtection="1">
      <alignment horizontal="center"/>
    </xf>
    <xf numFmtId="0" fontId="5" fillId="0" borderId="2" xfId="3" applyNumberFormat="1" applyFont="1" applyBorder="1" applyAlignment="1" applyProtection="1">
      <alignment horizontal="center"/>
    </xf>
    <xf numFmtId="166" fontId="28" fillId="0" borderId="1" xfId="1" applyNumberFormat="1" applyFont="1" applyBorder="1" applyAlignment="1">
      <alignment horizontal="center"/>
    </xf>
    <xf numFmtId="44" fontId="46" fillId="2" borderId="3" xfId="6" applyFont="1" applyFill="1" applyBorder="1" applyAlignment="1">
      <alignment horizontal="center" vertical="center"/>
    </xf>
    <xf numFmtId="44" fontId="46" fillId="2" borderId="2" xfId="6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48" fillId="3" borderId="3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44" fillId="6" borderId="1" xfId="0" applyFont="1" applyFill="1" applyBorder="1" applyAlignment="1">
      <alignment horizontal="left" vertical="center"/>
    </xf>
    <xf numFmtId="0" fontId="44" fillId="6" borderId="1" xfId="0" applyFont="1" applyFill="1" applyBorder="1" applyAlignment="1">
      <alignment horizontal="left" vertical="center" wrapText="1"/>
    </xf>
    <xf numFmtId="0" fontId="48" fillId="3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3" fillId="3" borderId="3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6" fillId="3" borderId="3" xfId="0" applyFont="1" applyFill="1" applyBorder="1" applyAlignment="1">
      <alignment horizontal="center" vertical="center"/>
    </xf>
    <xf numFmtId="0" fontId="46" fillId="3" borderId="4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3" fillId="3" borderId="4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19" fillId="6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42" fillId="0" borderId="20" xfId="8" applyFont="1" applyFill="1" applyAlignment="1">
      <alignment horizontal="center" vertical="center"/>
    </xf>
    <xf numFmtId="165" fontId="9" fillId="0" borderId="20" xfId="8" applyNumberFormat="1" applyFont="1" applyFill="1" applyAlignment="1">
      <alignment horizontal="center" vertical="center"/>
    </xf>
    <xf numFmtId="4" fontId="28" fillId="0" borderId="20" xfId="8" applyNumberFormat="1" applyFont="1" applyFill="1" applyAlignment="1">
      <alignment horizontal="center" vertical="center"/>
    </xf>
    <xf numFmtId="165" fontId="28" fillId="0" borderId="20" xfId="8" applyNumberFormat="1" applyFont="1" applyFill="1" applyAlignment="1">
      <alignment horizontal="center" vertical="center"/>
    </xf>
    <xf numFmtId="0" fontId="42" fillId="0" borderId="20" xfId="8" applyFont="1" applyFill="1" applyAlignment="1">
      <alignment horizontal="center" vertical="center" wrapText="1"/>
    </xf>
    <xf numFmtId="165" fontId="14" fillId="0" borderId="20" xfId="8" applyNumberFormat="1" applyFont="1" applyFill="1" applyAlignment="1" applyProtection="1">
      <alignment horizontal="center"/>
    </xf>
    <xf numFmtId="165" fontId="28" fillId="0" borderId="20" xfId="8" applyNumberFormat="1" applyFont="1" applyFill="1" applyAlignment="1">
      <alignment horizontal="center"/>
    </xf>
    <xf numFmtId="3" fontId="28" fillId="10" borderId="1" xfId="1" applyNumberFormat="1" applyFont="1" applyFill="1" applyBorder="1" applyAlignment="1">
      <alignment horizontal="center"/>
    </xf>
  </cellXfs>
  <cellStyles count="15">
    <cellStyle name="Ênfase1" xfId="9" builtinId="29"/>
    <cellStyle name="Moeda" xfId="6" builtinId="4"/>
    <cellStyle name="Moeda 2" xfId="2"/>
    <cellStyle name="Moeda 3" xfId="12"/>
    <cellStyle name="Moeda 4" xfId="3"/>
    <cellStyle name="Normal" xfId="0" builtinId="0"/>
    <cellStyle name="Normal 3" xfId="1"/>
    <cellStyle name="Normal 3 2" xfId="13"/>
    <cellStyle name="Normal 3 2 2" xfId="14"/>
    <cellStyle name="Nota" xfId="8" builtinId="10"/>
    <cellStyle name="Porcentagem" xfId="7" builtinId="5"/>
    <cellStyle name="Vírgula" xfId="5" builtinId="3"/>
    <cellStyle name="Vírgula 2" xfId="4"/>
    <cellStyle name="Vírgula 2 2" xfId="10"/>
    <cellStyle name="Vírgula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47626</xdr:rowOff>
    </xdr:from>
    <xdr:ext cx="605234" cy="476249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47626"/>
          <a:ext cx="605234" cy="4762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M65"/>
  <sheetViews>
    <sheetView showGridLines="0" tabSelected="1" zoomScale="110" zoomScaleNormal="110" zoomScaleSheetLayoutView="145" workbookViewId="0">
      <selection activeCell="D70" sqref="D70"/>
    </sheetView>
  </sheetViews>
  <sheetFormatPr defaultColWidth="8.7109375" defaultRowHeight="15" x14ac:dyDescent="0.25"/>
  <cols>
    <col min="1" max="1" width="6.7109375" style="1" customWidth="1"/>
    <col min="2" max="2" width="6.140625" style="1" customWidth="1"/>
    <col min="3" max="3" width="8.85546875" style="1" bestFit="1" customWidth="1"/>
    <col min="4" max="4" width="10.42578125" style="1" bestFit="1" customWidth="1"/>
    <col min="5" max="5" width="7.42578125" style="1" customWidth="1"/>
    <col min="6" max="6" width="6.42578125" style="1" customWidth="1"/>
    <col min="7" max="7" width="6.7109375" style="1" customWidth="1"/>
    <col min="8" max="8" width="5.28515625" style="1" customWidth="1"/>
    <col min="9" max="9" width="6.85546875" style="1" customWidth="1"/>
    <col min="10" max="10" width="8.28515625" style="1" customWidth="1"/>
    <col min="11" max="11" width="9.5703125" style="146" customWidth="1"/>
    <col min="12" max="12" width="8.7109375" style="1"/>
    <col min="13" max="13" width="13.85546875" style="1" bestFit="1" customWidth="1"/>
    <col min="14" max="16384" width="8.7109375" style="1"/>
  </cols>
  <sheetData>
    <row r="1" spans="1:13" x14ac:dyDescent="0.25">
      <c r="A1" s="142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5"/>
    </row>
    <row r="2" spans="1:13" x14ac:dyDescent="0.25">
      <c r="A2" s="142" t="s">
        <v>44</v>
      </c>
      <c r="B2" s="142"/>
      <c r="C2" s="142"/>
      <c r="D2" s="142"/>
      <c r="E2" s="142"/>
      <c r="F2" s="142"/>
      <c r="G2" s="142"/>
      <c r="H2" s="142"/>
      <c r="I2" s="142"/>
      <c r="J2" s="142"/>
      <c r="K2" s="145"/>
    </row>
    <row r="3" spans="1:13" x14ac:dyDescent="0.25">
      <c r="A3" s="142" t="s">
        <v>43</v>
      </c>
      <c r="B3" s="142"/>
      <c r="C3" s="142"/>
      <c r="D3" s="142"/>
      <c r="E3" s="142"/>
      <c r="F3" s="142"/>
      <c r="G3" s="142"/>
      <c r="H3" s="142"/>
      <c r="I3" s="142"/>
      <c r="J3" s="142"/>
      <c r="K3" s="145"/>
    </row>
    <row r="4" spans="1:13" x14ac:dyDescent="0.25">
      <c r="A4" s="21"/>
      <c r="B4" s="21"/>
      <c r="C4" s="21"/>
      <c r="D4" s="21"/>
      <c r="E4" s="21"/>
      <c r="F4" s="21"/>
      <c r="G4" s="21"/>
      <c r="H4" s="22"/>
      <c r="I4" s="22"/>
      <c r="J4" s="22"/>
    </row>
    <row r="5" spans="1:13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7.25" x14ac:dyDescent="0.25">
      <c r="A6" s="162" t="s">
        <v>42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3" s="7" customFormat="1" x14ac:dyDescent="0.25">
      <c r="A7" s="163" t="s">
        <v>41</v>
      </c>
      <c r="B7" s="163"/>
      <c r="C7" s="163"/>
      <c r="D7" s="163"/>
      <c r="E7" s="163"/>
      <c r="F7" s="163"/>
      <c r="G7" s="163"/>
      <c r="H7" s="163"/>
      <c r="I7" s="163"/>
      <c r="J7" s="163"/>
      <c r="K7" s="147"/>
      <c r="L7" s="1"/>
      <c r="M7" s="1"/>
    </row>
    <row r="8" spans="1:13" s="5" customFormat="1" x14ac:dyDescent="0.25">
      <c r="A8" s="164" t="s">
        <v>22</v>
      </c>
      <c r="B8" s="164"/>
      <c r="C8" s="164"/>
      <c r="D8" s="164"/>
      <c r="E8" s="161">
        <v>1</v>
      </c>
      <c r="F8" s="161"/>
      <c r="G8" s="161">
        <v>2</v>
      </c>
      <c r="H8" s="161"/>
      <c r="I8" s="166" t="s">
        <v>21</v>
      </c>
      <c r="J8" s="166"/>
      <c r="K8" s="148"/>
      <c r="L8" s="1"/>
      <c r="M8" s="1"/>
    </row>
    <row r="9" spans="1:13" x14ac:dyDescent="0.25">
      <c r="A9" s="164"/>
      <c r="B9" s="164"/>
      <c r="C9" s="164"/>
      <c r="D9" s="164"/>
      <c r="E9" s="161" t="s">
        <v>20</v>
      </c>
      <c r="F9" s="161"/>
      <c r="G9" s="161" t="s">
        <v>19</v>
      </c>
      <c r="H9" s="161"/>
      <c r="I9" s="161" t="s">
        <v>18</v>
      </c>
      <c r="J9" s="161"/>
      <c r="K9" s="149"/>
    </row>
    <row r="10" spans="1:13" x14ac:dyDescent="0.25">
      <c r="A10" s="164"/>
      <c r="B10" s="164"/>
      <c r="C10" s="164"/>
      <c r="D10" s="164"/>
      <c r="E10" s="161" t="s">
        <v>289</v>
      </c>
      <c r="F10" s="161"/>
      <c r="G10" s="161" t="s">
        <v>17</v>
      </c>
      <c r="H10" s="161"/>
      <c r="I10" s="161" t="s">
        <v>287</v>
      </c>
      <c r="J10" s="161"/>
      <c r="K10" s="149"/>
    </row>
    <row r="11" spans="1:13" x14ac:dyDescent="0.25">
      <c r="A11" s="172" t="s">
        <v>16</v>
      </c>
      <c r="B11" s="172"/>
      <c r="C11" s="172"/>
      <c r="D11" s="172"/>
      <c r="E11" s="159" t="s">
        <v>40</v>
      </c>
      <c r="F11" s="159"/>
      <c r="G11" s="160"/>
      <c r="H11" s="160"/>
      <c r="I11" s="160"/>
      <c r="J11" s="160"/>
      <c r="K11" s="149"/>
    </row>
    <row r="12" spans="1:13" x14ac:dyDescent="0.25">
      <c r="A12" s="172" t="s">
        <v>14</v>
      </c>
      <c r="B12" s="172"/>
      <c r="C12" s="172"/>
      <c r="D12" s="172"/>
      <c r="E12" s="159" t="s">
        <v>39</v>
      </c>
      <c r="F12" s="159"/>
      <c r="G12" s="160"/>
      <c r="H12" s="160"/>
      <c r="I12" s="160"/>
      <c r="J12" s="160"/>
      <c r="K12" s="149"/>
    </row>
    <row r="13" spans="1:13" x14ac:dyDescent="0.25">
      <c r="A13" s="196"/>
      <c r="B13" s="197"/>
      <c r="C13" s="197"/>
      <c r="D13" s="197"/>
      <c r="E13" s="197"/>
      <c r="F13" s="197"/>
      <c r="G13" s="197"/>
      <c r="H13" s="197"/>
      <c r="I13" s="197"/>
      <c r="J13" s="198"/>
    </row>
    <row r="14" spans="1:13" x14ac:dyDescent="0.25">
      <c r="A14" s="167" t="s">
        <v>12</v>
      </c>
      <c r="B14" s="167"/>
      <c r="C14" s="167"/>
      <c r="D14" s="167"/>
      <c r="E14" s="167"/>
      <c r="F14" s="167"/>
      <c r="G14" s="167"/>
      <c r="H14" s="167"/>
      <c r="I14" s="168"/>
      <c r="J14" s="168"/>
      <c r="K14" s="150"/>
    </row>
    <row r="15" spans="1:13" x14ac:dyDescent="0.25">
      <c r="A15" s="163" t="s">
        <v>285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47"/>
    </row>
    <row r="16" spans="1:13" x14ac:dyDescent="0.25">
      <c r="A16" s="164" t="s">
        <v>22</v>
      </c>
      <c r="B16" s="164"/>
      <c r="C16" s="164"/>
      <c r="D16" s="164"/>
      <c r="E16" s="161">
        <v>1</v>
      </c>
      <c r="F16" s="161"/>
      <c r="G16" s="161">
        <v>2</v>
      </c>
      <c r="H16" s="161"/>
      <c r="I16" s="166" t="s">
        <v>21</v>
      </c>
      <c r="J16" s="166"/>
      <c r="K16" s="148"/>
    </row>
    <row r="17" spans="1:11" x14ac:dyDescent="0.25">
      <c r="A17" s="164"/>
      <c r="B17" s="164"/>
      <c r="C17" s="164"/>
      <c r="D17" s="164"/>
      <c r="E17" s="161" t="s">
        <v>20</v>
      </c>
      <c r="F17" s="161"/>
      <c r="G17" s="161" t="s">
        <v>19</v>
      </c>
      <c r="H17" s="161"/>
      <c r="I17" s="161" t="s">
        <v>18</v>
      </c>
      <c r="J17" s="161"/>
      <c r="K17" s="149"/>
    </row>
    <row r="18" spans="1:11" x14ac:dyDescent="0.25">
      <c r="A18" s="164"/>
      <c r="B18" s="164"/>
      <c r="C18" s="164"/>
      <c r="D18" s="164"/>
      <c r="E18" s="161" t="s">
        <v>289</v>
      </c>
      <c r="F18" s="161"/>
      <c r="G18" s="161" t="s">
        <v>17</v>
      </c>
      <c r="H18" s="161"/>
      <c r="I18" s="161" t="s">
        <v>287</v>
      </c>
      <c r="J18" s="161"/>
      <c r="K18" s="149"/>
    </row>
    <row r="19" spans="1:11" x14ac:dyDescent="0.25">
      <c r="A19" s="172" t="s">
        <v>16</v>
      </c>
      <c r="B19" s="172"/>
      <c r="C19" s="172"/>
      <c r="D19" s="172"/>
      <c r="E19" s="159" t="s">
        <v>40</v>
      </c>
      <c r="F19" s="159"/>
      <c r="G19" s="160"/>
      <c r="H19" s="160"/>
      <c r="I19" s="160"/>
      <c r="J19" s="160"/>
      <c r="K19" s="149"/>
    </row>
    <row r="20" spans="1:11" x14ac:dyDescent="0.25">
      <c r="A20" s="172" t="s">
        <v>14</v>
      </c>
      <c r="B20" s="172"/>
      <c r="C20" s="172"/>
      <c r="D20" s="172"/>
      <c r="E20" s="159" t="s">
        <v>39</v>
      </c>
      <c r="F20" s="159"/>
      <c r="G20" s="160"/>
      <c r="H20" s="160"/>
      <c r="I20" s="160"/>
      <c r="J20" s="160"/>
      <c r="K20" s="149"/>
    </row>
    <row r="21" spans="1:11" x14ac:dyDescent="0.25">
      <c r="A21" s="196"/>
      <c r="B21" s="197"/>
      <c r="C21" s="197"/>
      <c r="D21" s="197"/>
      <c r="E21" s="197"/>
      <c r="F21" s="197"/>
      <c r="G21" s="197"/>
      <c r="H21" s="197"/>
      <c r="I21" s="197"/>
      <c r="J21" s="198"/>
    </row>
    <row r="22" spans="1:11" x14ac:dyDescent="0.25">
      <c r="A22" s="167" t="s">
        <v>12</v>
      </c>
      <c r="B22" s="167"/>
      <c r="C22" s="167"/>
      <c r="D22" s="167"/>
      <c r="E22" s="167"/>
      <c r="F22" s="167"/>
      <c r="G22" s="167"/>
      <c r="H22" s="167"/>
      <c r="I22" s="168"/>
      <c r="J22" s="168"/>
      <c r="K22" s="150"/>
    </row>
    <row r="23" spans="1:11" x14ac:dyDescent="0.25">
      <c r="A23" s="169" t="s">
        <v>38</v>
      </c>
      <c r="B23" s="170"/>
      <c r="C23" s="170"/>
      <c r="D23" s="170"/>
      <c r="E23" s="170"/>
      <c r="F23" s="170"/>
      <c r="G23" s="170"/>
      <c r="H23" s="170"/>
      <c r="I23" s="170"/>
      <c r="J23" s="171"/>
    </row>
    <row r="24" spans="1:11" x14ac:dyDescent="0.25">
      <c r="A24" s="164" t="s">
        <v>22</v>
      </c>
      <c r="B24" s="164"/>
      <c r="C24" s="164"/>
      <c r="D24" s="164"/>
      <c r="E24" s="161">
        <v>1</v>
      </c>
      <c r="F24" s="161"/>
      <c r="G24" s="161">
        <v>2</v>
      </c>
      <c r="H24" s="161"/>
      <c r="I24" s="166" t="s">
        <v>21</v>
      </c>
      <c r="J24" s="166"/>
      <c r="K24" s="149"/>
    </row>
    <row r="25" spans="1:11" x14ac:dyDescent="0.25">
      <c r="A25" s="164"/>
      <c r="B25" s="164"/>
      <c r="C25" s="164"/>
      <c r="D25" s="164"/>
      <c r="E25" s="161" t="s">
        <v>20</v>
      </c>
      <c r="F25" s="161"/>
      <c r="G25" s="161" t="s">
        <v>19</v>
      </c>
      <c r="H25" s="161"/>
      <c r="I25" s="161" t="s">
        <v>18</v>
      </c>
      <c r="J25" s="161"/>
      <c r="K25" s="149"/>
    </row>
    <row r="26" spans="1:11" x14ac:dyDescent="0.25">
      <c r="A26" s="164"/>
      <c r="B26" s="164"/>
      <c r="C26" s="164"/>
      <c r="D26" s="164"/>
      <c r="E26" s="161" t="s">
        <v>289</v>
      </c>
      <c r="F26" s="161"/>
      <c r="G26" s="161" t="s">
        <v>17</v>
      </c>
      <c r="H26" s="161"/>
      <c r="I26" s="161" t="s">
        <v>287</v>
      </c>
      <c r="J26" s="161"/>
      <c r="K26" s="149"/>
    </row>
    <row r="27" spans="1:11" x14ac:dyDescent="0.25">
      <c r="A27" s="172" t="s">
        <v>16</v>
      </c>
      <c r="B27" s="172"/>
      <c r="C27" s="172"/>
      <c r="D27" s="172"/>
      <c r="E27" s="159" t="s">
        <v>37</v>
      </c>
      <c r="F27" s="159"/>
      <c r="G27" s="160"/>
      <c r="H27" s="160"/>
      <c r="I27" s="160"/>
      <c r="J27" s="160"/>
      <c r="K27" s="149"/>
    </row>
    <row r="28" spans="1:11" x14ac:dyDescent="0.25">
      <c r="A28" s="172" t="s">
        <v>14</v>
      </c>
      <c r="B28" s="172"/>
      <c r="C28" s="172"/>
      <c r="D28" s="172"/>
      <c r="E28" s="159" t="s">
        <v>36</v>
      </c>
      <c r="F28" s="159"/>
      <c r="G28" s="160"/>
      <c r="H28" s="160"/>
      <c r="I28" s="160"/>
      <c r="J28" s="160"/>
      <c r="K28" s="149"/>
    </row>
    <row r="29" spans="1:11" x14ac:dyDescent="0.25">
      <c r="A29" s="196"/>
      <c r="B29" s="197"/>
      <c r="C29" s="197"/>
      <c r="D29" s="197"/>
      <c r="E29" s="197"/>
      <c r="F29" s="197"/>
      <c r="G29" s="197"/>
      <c r="H29" s="197"/>
      <c r="I29" s="197"/>
      <c r="J29" s="198"/>
    </row>
    <row r="30" spans="1:11" x14ac:dyDescent="0.25">
      <c r="A30" s="167" t="s">
        <v>12</v>
      </c>
      <c r="B30" s="167"/>
      <c r="C30" s="167"/>
      <c r="D30" s="167"/>
      <c r="E30" s="167"/>
      <c r="F30" s="167"/>
      <c r="G30" s="167"/>
      <c r="H30" s="167"/>
      <c r="I30" s="168"/>
      <c r="J30" s="168"/>
      <c r="K30" s="150"/>
    </row>
    <row r="31" spans="1:1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150"/>
    </row>
    <row r="32" spans="1:11" x14ac:dyDescent="0.25">
      <c r="A32" s="170" t="s">
        <v>35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33" spans="1:11" s="5" customFormat="1" x14ac:dyDescent="0.25">
      <c r="A33" s="164" t="s">
        <v>22</v>
      </c>
      <c r="B33" s="164"/>
      <c r="C33" s="3">
        <v>1</v>
      </c>
      <c r="D33" s="3">
        <v>2</v>
      </c>
      <c r="E33" s="3">
        <v>3</v>
      </c>
      <c r="F33" s="3">
        <v>4</v>
      </c>
      <c r="G33" s="164">
        <v>5</v>
      </c>
      <c r="H33" s="164"/>
      <c r="I33" s="178">
        <v>6</v>
      </c>
      <c r="J33" s="178"/>
      <c r="K33" s="151"/>
    </row>
    <row r="34" spans="1:11" s="6" customFormat="1" ht="36" x14ac:dyDescent="0.2">
      <c r="A34" s="164"/>
      <c r="B34" s="164"/>
      <c r="C34" s="117" t="s">
        <v>20</v>
      </c>
      <c r="D34" s="4" t="s">
        <v>30</v>
      </c>
      <c r="E34" s="117" t="s">
        <v>250</v>
      </c>
      <c r="F34" s="179" t="s">
        <v>29</v>
      </c>
      <c r="G34" s="179" t="s">
        <v>28</v>
      </c>
      <c r="H34" s="179"/>
      <c r="I34" s="179" t="s">
        <v>18</v>
      </c>
      <c r="J34" s="179"/>
      <c r="K34" s="152"/>
    </row>
    <row r="35" spans="1:11" s="5" customFormat="1" x14ac:dyDescent="0.25">
      <c r="A35" s="164"/>
      <c r="B35" s="164"/>
      <c r="C35" s="78" t="s">
        <v>290</v>
      </c>
      <c r="D35" s="78" t="s">
        <v>27</v>
      </c>
      <c r="E35" s="78" t="s">
        <v>27</v>
      </c>
      <c r="F35" s="179"/>
      <c r="G35" s="180" t="s">
        <v>17</v>
      </c>
      <c r="H35" s="180"/>
      <c r="I35" s="180" t="s">
        <v>288</v>
      </c>
      <c r="J35" s="180"/>
      <c r="K35" s="153"/>
    </row>
    <row r="36" spans="1:11" x14ac:dyDescent="0.25">
      <c r="A36" s="172" t="s">
        <v>16</v>
      </c>
      <c r="B36" s="172"/>
      <c r="C36" s="80" t="s">
        <v>34</v>
      </c>
      <c r="D36" s="50">
        <v>8</v>
      </c>
      <c r="E36" s="50" t="s">
        <v>32</v>
      </c>
      <c r="F36" s="81">
        <v>1.359E-5</v>
      </c>
      <c r="G36" s="165"/>
      <c r="H36" s="165"/>
      <c r="I36" s="177"/>
      <c r="J36" s="177"/>
      <c r="K36" s="150"/>
    </row>
    <row r="37" spans="1:11" x14ac:dyDescent="0.25">
      <c r="A37" s="172" t="s">
        <v>14</v>
      </c>
      <c r="B37" s="172"/>
      <c r="C37" s="80" t="s">
        <v>33</v>
      </c>
      <c r="D37" s="50">
        <v>8</v>
      </c>
      <c r="E37" s="50" t="s">
        <v>32</v>
      </c>
      <c r="F37" s="82">
        <v>5.4330000000000003E-5</v>
      </c>
      <c r="G37" s="165"/>
      <c r="H37" s="165"/>
      <c r="I37" s="177"/>
      <c r="J37" s="177"/>
      <c r="K37" s="150"/>
    </row>
    <row r="38" spans="1:11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8"/>
    </row>
    <row r="39" spans="1:11" x14ac:dyDescent="0.25">
      <c r="A39" s="167" t="s">
        <v>12</v>
      </c>
      <c r="B39" s="167"/>
      <c r="C39" s="167"/>
      <c r="D39" s="167"/>
      <c r="E39" s="167"/>
      <c r="F39" s="167"/>
      <c r="G39" s="167"/>
      <c r="H39" s="167"/>
      <c r="I39" s="168"/>
      <c r="J39" s="168"/>
      <c r="K39" s="150"/>
    </row>
    <row r="40" spans="1:11" x14ac:dyDescent="0.25">
      <c r="A40" s="170" t="s">
        <v>31</v>
      </c>
      <c r="B40" s="170"/>
      <c r="C40" s="170"/>
      <c r="D40" s="170"/>
      <c r="E40" s="170"/>
      <c r="F40" s="170"/>
      <c r="G40" s="170"/>
      <c r="H40" s="170"/>
      <c r="I40" s="170"/>
      <c r="J40" s="170"/>
    </row>
    <row r="41" spans="1:11" x14ac:dyDescent="0.25">
      <c r="A41" s="181" t="s">
        <v>22</v>
      </c>
      <c r="B41" s="182"/>
      <c r="C41" s="3">
        <v>1</v>
      </c>
      <c r="D41" s="3">
        <v>2</v>
      </c>
      <c r="E41" s="3">
        <v>3</v>
      </c>
      <c r="F41" s="3">
        <v>4</v>
      </c>
      <c r="G41" s="214">
        <v>5</v>
      </c>
      <c r="H41" s="215"/>
      <c r="I41" s="216">
        <v>6</v>
      </c>
      <c r="J41" s="217"/>
    </row>
    <row r="42" spans="1:11" ht="27" x14ac:dyDescent="0.25">
      <c r="A42" s="183"/>
      <c r="B42" s="184"/>
      <c r="C42" s="117" t="s">
        <v>20</v>
      </c>
      <c r="D42" s="4" t="s">
        <v>30</v>
      </c>
      <c r="E42" s="117" t="s">
        <v>251</v>
      </c>
      <c r="F42" s="187" t="s">
        <v>29</v>
      </c>
      <c r="G42" s="173" t="s">
        <v>28</v>
      </c>
      <c r="H42" s="174"/>
      <c r="I42" s="173" t="s">
        <v>18</v>
      </c>
      <c r="J42" s="174"/>
    </row>
    <row r="43" spans="1:11" x14ac:dyDescent="0.25">
      <c r="A43" s="185"/>
      <c r="B43" s="186"/>
      <c r="C43" s="78" t="s">
        <v>290</v>
      </c>
      <c r="D43" s="78" t="s">
        <v>27</v>
      </c>
      <c r="E43" s="78" t="s">
        <v>27</v>
      </c>
      <c r="F43" s="188"/>
      <c r="G43" s="175" t="s">
        <v>17</v>
      </c>
      <c r="H43" s="176"/>
      <c r="I43" s="175" t="s">
        <v>288</v>
      </c>
      <c r="J43" s="176"/>
      <c r="K43" s="150"/>
    </row>
    <row r="44" spans="1:11" x14ac:dyDescent="0.25">
      <c r="A44" s="189" t="s">
        <v>16</v>
      </c>
      <c r="B44" s="190"/>
      <c r="C44" s="80" t="s">
        <v>26</v>
      </c>
      <c r="D44" s="50"/>
      <c r="E44" s="50" t="s">
        <v>24</v>
      </c>
      <c r="F44" s="81">
        <v>9.4199999999999996E-6</v>
      </c>
      <c r="G44" s="191"/>
      <c r="H44" s="192"/>
      <c r="I44" s="177"/>
      <c r="J44" s="177"/>
      <c r="K44" s="150"/>
    </row>
    <row r="45" spans="1:11" x14ac:dyDescent="0.25">
      <c r="A45" s="189" t="s">
        <v>14</v>
      </c>
      <c r="B45" s="190"/>
      <c r="C45" s="80" t="s">
        <v>25</v>
      </c>
      <c r="D45" s="50"/>
      <c r="E45" s="50" t="s">
        <v>24</v>
      </c>
      <c r="F45" s="81">
        <v>2.8249999999999998E-4</v>
      </c>
      <c r="G45" s="191"/>
      <c r="H45" s="192"/>
      <c r="I45" s="177"/>
      <c r="J45" s="177"/>
      <c r="K45" s="150"/>
    </row>
    <row r="46" spans="1:11" x14ac:dyDescent="0.25">
      <c r="A46" s="196"/>
      <c r="B46" s="197"/>
      <c r="C46" s="197"/>
      <c r="D46" s="197"/>
      <c r="E46" s="197"/>
      <c r="F46" s="197"/>
      <c r="G46" s="197"/>
      <c r="H46" s="197"/>
      <c r="I46" s="197"/>
      <c r="J46" s="198"/>
    </row>
    <row r="47" spans="1:11" s="2" customFormat="1" x14ac:dyDescent="0.2">
      <c r="A47" s="180" t="s">
        <v>12</v>
      </c>
      <c r="B47" s="180"/>
      <c r="C47" s="180"/>
      <c r="D47" s="180"/>
      <c r="E47" s="180"/>
      <c r="F47" s="180"/>
      <c r="G47" s="180"/>
      <c r="H47" s="180"/>
      <c r="I47" s="168"/>
      <c r="J47" s="168"/>
      <c r="K47" s="154"/>
    </row>
    <row r="48" spans="1:11" s="2" customFormat="1" x14ac:dyDescent="0.25">
      <c r="A48" s="170" t="s">
        <v>23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55"/>
    </row>
    <row r="49" spans="1:13" s="2" customFormat="1" x14ac:dyDescent="0.25">
      <c r="A49" s="164" t="s">
        <v>22</v>
      </c>
      <c r="B49" s="164"/>
      <c r="C49" s="164"/>
      <c r="D49" s="164"/>
      <c r="E49" s="164">
        <v>1</v>
      </c>
      <c r="F49" s="164"/>
      <c r="G49" s="164">
        <v>2</v>
      </c>
      <c r="H49" s="164"/>
      <c r="I49" s="178" t="s">
        <v>21</v>
      </c>
      <c r="J49" s="178"/>
      <c r="K49" s="155"/>
    </row>
    <row r="50" spans="1:13" s="2" customFormat="1" x14ac:dyDescent="0.25">
      <c r="A50" s="164"/>
      <c r="B50" s="164"/>
      <c r="C50" s="164"/>
      <c r="D50" s="164"/>
      <c r="E50" s="161" t="s">
        <v>20</v>
      </c>
      <c r="F50" s="161"/>
      <c r="G50" s="161" t="s">
        <v>19</v>
      </c>
      <c r="H50" s="161"/>
      <c r="I50" s="161" t="s">
        <v>18</v>
      </c>
      <c r="J50" s="161"/>
      <c r="K50" s="156"/>
    </row>
    <row r="51" spans="1:13" s="2" customFormat="1" x14ac:dyDescent="0.25">
      <c r="A51" s="164"/>
      <c r="B51" s="164"/>
      <c r="C51" s="164"/>
      <c r="D51" s="164"/>
      <c r="E51" s="161" t="s">
        <v>289</v>
      </c>
      <c r="F51" s="161"/>
      <c r="G51" s="161" t="s">
        <v>17</v>
      </c>
      <c r="H51" s="161"/>
      <c r="I51" s="161" t="s">
        <v>287</v>
      </c>
      <c r="J51" s="161"/>
      <c r="K51" s="156"/>
    </row>
    <row r="52" spans="1:13" s="2" customFormat="1" x14ac:dyDescent="0.2">
      <c r="A52" s="172" t="s">
        <v>16</v>
      </c>
      <c r="B52" s="172"/>
      <c r="C52" s="172"/>
      <c r="D52" s="172"/>
      <c r="E52" s="218" t="s">
        <v>15</v>
      </c>
      <c r="F52" s="218"/>
      <c r="G52" s="160"/>
      <c r="H52" s="160"/>
      <c r="I52" s="160"/>
      <c r="J52" s="160"/>
      <c r="K52" s="156"/>
    </row>
    <row r="53" spans="1:13" s="2" customFormat="1" x14ac:dyDescent="0.2">
      <c r="A53" s="172" t="s">
        <v>14</v>
      </c>
      <c r="B53" s="172"/>
      <c r="C53" s="172"/>
      <c r="D53" s="172"/>
      <c r="E53" s="159" t="s">
        <v>13</v>
      </c>
      <c r="F53" s="159"/>
      <c r="G53" s="160"/>
      <c r="H53" s="160"/>
      <c r="I53" s="160"/>
      <c r="J53" s="160"/>
      <c r="K53" s="156"/>
    </row>
    <row r="54" spans="1:13" s="2" customFormat="1" x14ac:dyDescent="0.2">
      <c r="A54" s="180" t="s">
        <v>12</v>
      </c>
      <c r="B54" s="180"/>
      <c r="C54" s="180"/>
      <c r="D54" s="180"/>
      <c r="E54" s="180"/>
      <c r="F54" s="180"/>
      <c r="G54" s="180"/>
      <c r="H54" s="180"/>
      <c r="I54" s="168"/>
      <c r="J54" s="168"/>
      <c r="K54" s="154"/>
    </row>
    <row r="55" spans="1:13" s="2" customFormat="1" x14ac:dyDescent="0.25">
      <c r="A55" s="202" t="s">
        <v>11</v>
      </c>
      <c r="B55" s="203"/>
      <c r="C55" s="203"/>
      <c r="D55" s="203"/>
      <c r="E55" s="203"/>
      <c r="F55" s="203"/>
      <c r="G55" s="203"/>
      <c r="H55" s="203"/>
      <c r="I55" s="203"/>
      <c r="J55" s="204"/>
      <c r="K55" s="155"/>
    </row>
    <row r="56" spans="1:13" s="2" customFormat="1" ht="29.25" customHeight="1" x14ac:dyDescent="0.25">
      <c r="A56" s="205" t="s">
        <v>10</v>
      </c>
      <c r="B56" s="206"/>
      <c r="C56" s="206"/>
      <c r="D56" s="207"/>
      <c r="E56" s="208" t="s">
        <v>9</v>
      </c>
      <c r="F56" s="209"/>
      <c r="G56" s="210" t="s">
        <v>8</v>
      </c>
      <c r="H56" s="211"/>
      <c r="I56" s="212" t="s">
        <v>7</v>
      </c>
      <c r="J56" s="213"/>
      <c r="K56" s="155"/>
    </row>
    <row r="57" spans="1:13" s="146" customFormat="1" x14ac:dyDescent="0.25">
      <c r="A57" s="256" t="s">
        <v>6</v>
      </c>
      <c r="B57" s="256"/>
      <c r="C57" s="256"/>
      <c r="D57" s="256"/>
      <c r="E57" s="257"/>
      <c r="F57" s="257"/>
      <c r="G57" s="258">
        <v>11487.48</v>
      </c>
      <c r="H57" s="258"/>
      <c r="I57" s="259"/>
      <c r="J57" s="259"/>
      <c r="K57" s="157"/>
    </row>
    <row r="58" spans="1:13" s="146" customFormat="1" x14ac:dyDescent="0.25">
      <c r="A58" s="256" t="s">
        <v>5</v>
      </c>
      <c r="B58" s="256"/>
      <c r="C58" s="256"/>
      <c r="D58" s="256"/>
      <c r="E58" s="257"/>
      <c r="F58" s="257"/>
      <c r="G58" s="258">
        <v>6125.89</v>
      </c>
      <c r="H58" s="258"/>
      <c r="I58" s="259"/>
      <c r="J58" s="259"/>
      <c r="K58" s="157"/>
    </row>
    <row r="59" spans="1:13" s="146" customFormat="1" x14ac:dyDescent="0.25">
      <c r="A59" s="260" t="s">
        <v>291</v>
      </c>
      <c r="B59" s="260"/>
      <c r="C59" s="260"/>
      <c r="D59" s="260"/>
      <c r="E59" s="257"/>
      <c r="F59" s="257"/>
      <c r="G59" s="258">
        <v>177.19</v>
      </c>
      <c r="H59" s="258"/>
      <c r="I59" s="259"/>
      <c r="J59" s="259"/>
      <c r="K59" s="158"/>
    </row>
    <row r="60" spans="1:13" s="146" customFormat="1" x14ac:dyDescent="0.25">
      <c r="A60" s="260" t="s">
        <v>4</v>
      </c>
      <c r="B60" s="260"/>
      <c r="C60" s="260"/>
      <c r="D60" s="260"/>
      <c r="E60" s="257"/>
      <c r="F60" s="257"/>
      <c r="G60" s="258">
        <v>2629</v>
      </c>
      <c r="H60" s="258"/>
      <c r="I60" s="259"/>
      <c r="J60" s="259"/>
      <c r="K60" s="157"/>
    </row>
    <row r="61" spans="1:13" s="146" customFormat="1" x14ac:dyDescent="0.25">
      <c r="A61" s="260" t="s">
        <v>3</v>
      </c>
      <c r="B61" s="260"/>
      <c r="C61" s="260"/>
      <c r="D61" s="260"/>
      <c r="E61" s="257"/>
      <c r="F61" s="257"/>
      <c r="G61" s="258">
        <v>255.28</v>
      </c>
      <c r="H61" s="258"/>
      <c r="I61" s="259"/>
      <c r="J61" s="259"/>
      <c r="K61" s="158"/>
    </row>
    <row r="62" spans="1:13" s="146" customFormat="1" x14ac:dyDescent="0.25">
      <c r="A62" s="256" t="s">
        <v>2</v>
      </c>
      <c r="B62" s="256"/>
      <c r="C62" s="256"/>
      <c r="D62" s="256"/>
      <c r="E62" s="261"/>
      <c r="F62" s="261"/>
      <c r="G62" s="263"/>
      <c r="H62" s="263"/>
      <c r="I62" s="262"/>
      <c r="J62" s="262"/>
    </row>
    <row r="63" spans="1:13" x14ac:dyDescent="0.25">
      <c r="A63" s="199"/>
      <c r="B63" s="200"/>
      <c r="C63" s="200"/>
      <c r="D63" s="200"/>
      <c r="E63" s="200"/>
      <c r="F63" s="200"/>
      <c r="G63" s="200"/>
      <c r="H63" s="200"/>
      <c r="I63" s="200"/>
      <c r="J63" s="201"/>
      <c r="M63" s="48"/>
    </row>
    <row r="64" spans="1:13" x14ac:dyDescent="0.25">
      <c r="A64" s="193" t="s">
        <v>1</v>
      </c>
      <c r="B64" s="193"/>
      <c r="C64" s="193"/>
      <c r="D64" s="193"/>
      <c r="E64" s="193"/>
      <c r="F64" s="193"/>
      <c r="G64" s="193"/>
      <c r="H64" s="193"/>
      <c r="I64" s="195">
        <f>ROUND(SUM(I57:J62),2)</f>
        <v>0</v>
      </c>
      <c r="J64" s="195"/>
      <c r="M64" s="47"/>
    </row>
    <row r="65" spans="1:13" x14ac:dyDescent="0.25">
      <c r="A65" s="193" t="s">
        <v>0</v>
      </c>
      <c r="B65" s="193"/>
      <c r="C65" s="193"/>
      <c r="D65" s="193"/>
      <c r="E65" s="193"/>
      <c r="F65" s="193"/>
      <c r="G65" s="193"/>
      <c r="H65" s="193"/>
      <c r="I65" s="194">
        <f>ROUND(I64*12,2)</f>
        <v>0</v>
      </c>
      <c r="J65" s="194"/>
      <c r="M65" s="49"/>
    </row>
  </sheetData>
  <mergeCells count="158">
    <mergeCell ref="A21:J21"/>
    <mergeCell ref="A22:H22"/>
    <mergeCell ref="I22:J22"/>
    <mergeCell ref="A57:D57"/>
    <mergeCell ref="E57:F57"/>
    <mergeCell ref="G57:H57"/>
    <mergeCell ref="I57:J57"/>
    <mergeCell ref="E51:F51"/>
    <mergeCell ref="G51:H51"/>
    <mergeCell ref="A39:H39"/>
    <mergeCell ref="I39:J39"/>
    <mergeCell ref="G45:H45"/>
    <mergeCell ref="I45:J45"/>
    <mergeCell ref="A40:J40"/>
    <mergeCell ref="G41:H41"/>
    <mergeCell ref="I41:J41"/>
    <mergeCell ref="I43:J43"/>
    <mergeCell ref="A52:D52"/>
    <mergeCell ref="E52:F52"/>
    <mergeCell ref="G52:H52"/>
    <mergeCell ref="G19:H19"/>
    <mergeCell ref="I19:J19"/>
    <mergeCell ref="A20:D20"/>
    <mergeCell ref="E20:F20"/>
    <mergeCell ref="G20:H20"/>
    <mergeCell ref="I20:J20"/>
    <mergeCell ref="G17:H17"/>
    <mergeCell ref="I17:J17"/>
    <mergeCell ref="E18:F18"/>
    <mergeCell ref="G18:H18"/>
    <mergeCell ref="I18:J18"/>
    <mergeCell ref="A65:H65"/>
    <mergeCell ref="I65:J65"/>
    <mergeCell ref="A64:H64"/>
    <mergeCell ref="I64:J64"/>
    <mergeCell ref="A62:D62"/>
    <mergeCell ref="I59:J59"/>
    <mergeCell ref="A13:J13"/>
    <mergeCell ref="A29:J29"/>
    <mergeCell ref="A38:J38"/>
    <mergeCell ref="A46:J46"/>
    <mergeCell ref="A63:J63"/>
    <mergeCell ref="A54:H54"/>
    <mergeCell ref="I54:J54"/>
    <mergeCell ref="A55:J55"/>
    <mergeCell ref="A56:D56"/>
    <mergeCell ref="E56:F56"/>
    <mergeCell ref="G56:H56"/>
    <mergeCell ref="I56:J56"/>
    <mergeCell ref="G61:H61"/>
    <mergeCell ref="I58:J58"/>
    <mergeCell ref="A15:J15"/>
    <mergeCell ref="A16:D18"/>
    <mergeCell ref="E16:F16"/>
    <mergeCell ref="G16:H16"/>
    <mergeCell ref="I16:J16"/>
    <mergeCell ref="E17:F17"/>
    <mergeCell ref="A19:D19"/>
    <mergeCell ref="E19:F19"/>
    <mergeCell ref="I52:J52"/>
    <mergeCell ref="I50:J50"/>
    <mergeCell ref="I51:J51"/>
    <mergeCell ref="A61:D61"/>
    <mergeCell ref="E61:F61"/>
    <mergeCell ref="G50:H50"/>
    <mergeCell ref="A41:B43"/>
    <mergeCell ref="F42:F43"/>
    <mergeCell ref="A44:B44"/>
    <mergeCell ref="A45:B45"/>
    <mergeCell ref="A47:H47"/>
    <mergeCell ref="A48:J48"/>
    <mergeCell ref="A49:D51"/>
    <mergeCell ref="E49:F49"/>
    <mergeCell ref="G49:H49"/>
    <mergeCell ref="I49:J49"/>
    <mergeCell ref="E50:F50"/>
    <mergeCell ref="I47:J47"/>
    <mergeCell ref="G44:H44"/>
    <mergeCell ref="I44:J44"/>
    <mergeCell ref="E62:F62"/>
    <mergeCell ref="G62:H62"/>
    <mergeCell ref="I62:J62"/>
    <mergeCell ref="I61:J61"/>
    <mergeCell ref="A60:D60"/>
    <mergeCell ref="E60:F60"/>
    <mergeCell ref="G60:H60"/>
    <mergeCell ref="I60:J60"/>
    <mergeCell ref="A53:D53"/>
    <mergeCell ref="E53:F53"/>
    <mergeCell ref="G53:H53"/>
    <mergeCell ref="I53:J53"/>
    <mergeCell ref="A58:D58"/>
    <mergeCell ref="E58:F58"/>
    <mergeCell ref="G58:H58"/>
    <mergeCell ref="A59:D59"/>
    <mergeCell ref="E59:F59"/>
    <mergeCell ref="G59:H59"/>
    <mergeCell ref="G42:H42"/>
    <mergeCell ref="I42:J42"/>
    <mergeCell ref="G43:H43"/>
    <mergeCell ref="A27:D27"/>
    <mergeCell ref="E27:F27"/>
    <mergeCell ref="G27:H27"/>
    <mergeCell ref="I27:J27"/>
    <mergeCell ref="A28:D28"/>
    <mergeCell ref="I37:J37"/>
    <mergeCell ref="A30:H30"/>
    <mergeCell ref="I30:J30"/>
    <mergeCell ref="A32:J32"/>
    <mergeCell ref="A33:B35"/>
    <mergeCell ref="G33:H33"/>
    <mergeCell ref="I33:J33"/>
    <mergeCell ref="F34:F35"/>
    <mergeCell ref="G34:H34"/>
    <mergeCell ref="I34:J34"/>
    <mergeCell ref="G35:H35"/>
    <mergeCell ref="I35:J35"/>
    <mergeCell ref="A36:B36"/>
    <mergeCell ref="G36:H36"/>
    <mergeCell ref="I36:J36"/>
    <mergeCell ref="A37:B37"/>
    <mergeCell ref="G37:H37"/>
    <mergeCell ref="E26:F26"/>
    <mergeCell ref="G26:H26"/>
    <mergeCell ref="I26:J26"/>
    <mergeCell ref="E28:F28"/>
    <mergeCell ref="G28:H28"/>
    <mergeCell ref="I28:J28"/>
    <mergeCell ref="I8:J8"/>
    <mergeCell ref="E9:F9"/>
    <mergeCell ref="A14:H14"/>
    <mergeCell ref="I14:J14"/>
    <mergeCell ref="A23:J23"/>
    <mergeCell ref="A24:D26"/>
    <mergeCell ref="E24:F24"/>
    <mergeCell ref="G24:H24"/>
    <mergeCell ref="I24:J24"/>
    <mergeCell ref="E25:F25"/>
    <mergeCell ref="G25:H25"/>
    <mergeCell ref="I25:J25"/>
    <mergeCell ref="A11:D11"/>
    <mergeCell ref="E11:F11"/>
    <mergeCell ref="G11:H11"/>
    <mergeCell ref="I11:J11"/>
    <mergeCell ref="A12:D12"/>
    <mergeCell ref="E12:F12"/>
    <mergeCell ref="G12:H12"/>
    <mergeCell ref="G9:H9"/>
    <mergeCell ref="I9:J9"/>
    <mergeCell ref="E10:F10"/>
    <mergeCell ref="G10:H10"/>
    <mergeCell ref="I10:J10"/>
    <mergeCell ref="I12:J12"/>
    <mergeCell ref="A6:J6"/>
    <mergeCell ref="A7:J7"/>
    <mergeCell ref="A8:D10"/>
    <mergeCell ref="E8:F8"/>
    <mergeCell ref="G8:H8"/>
  </mergeCells>
  <printOptions horizontalCentered="1" verticalCentered="1"/>
  <pageMargins left="0" right="0" top="0.98425196850393704" bottom="0.59055118110236227" header="0.11811023622047245" footer="0.11811023622047245"/>
  <pageSetup paperSize="9" scale="92" firstPageNumber="0" fitToHeight="2" orientation="landscape" r:id="rId1"/>
  <rowBreaks count="1" manualBreakCount="1">
    <brk id="4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W163"/>
  <sheetViews>
    <sheetView showGridLines="0" topLeftCell="A124" zoomScale="96" zoomScaleNormal="96" zoomScaleSheetLayoutView="96" workbookViewId="0">
      <selection activeCell="K78" sqref="K78"/>
    </sheetView>
  </sheetViews>
  <sheetFormatPr defaultColWidth="9.140625" defaultRowHeight="15" x14ac:dyDescent="0.25"/>
  <cols>
    <col min="1" max="1" width="3" style="28" customWidth="1"/>
    <col min="2" max="2" width="5.5703125" style="8" customWidth="1"/>
    <col min="3" max="3" width="10.85546875" style="11" customWidth="1"/>
    <col min="4" max="4" width="42.42578125" style="11" customWidth="1"/>
    <col min="5" max="5" width="9.42578125" customWidth="1"/>
    <col min="6" max="6" width="8.85546875" bestFit="1" customWidth="1"/>
    <col min="7" max="7" width="10.140625" style="10" customWidth="1"/>
    <col min="8" max="8" width="11.7109375" style="9" bestFit="1" customWidth="1"/>
    <col min="9" max="9" width="11.140625" bestFit="1" customWidth="1"/>
    <col min="10" max="10" width="12.5703125" customWidth="1"/>
    <col min="11" max="11" width="18" style="132" customWidth="1"/>
    <col min="12" max="12" width="11.5703125" style="120" customWidth="1"/>
    <col min="13" max="13" width="19.42578125" style="132" customWidth="1"/>
    <col min="14" max="14" width="19.140625" style="120" customWidth="1"/>
    <col min="15" max="15" width="11.5703125" style="120" customWidth="1"/>
    <col min="16" max="16" width="12.5703125" style="120" customWidth="1"/>
    <col min="17" max="17" width="8.7109375" style="120" customWidth="1"/>
    <col min="18" max="18" width="9.140625" style="120"/>
    <col min="19" max="19" width="11.28515625" style="120" customWidth="1"/>
    <col min="20" max="254" width="9.140625" style="120"/>
    <col min="255" max="255" width="3" style="120" customWidth="1"/>
    <col min="256" max="256" width="5.5703125" style="120" customWidth="1"/>
    <col min="257" max="257" width="10.85546875" style="120" customWidth="1"/>
    <col min="258" max="258" width="53.5703125" style="120" customWidth="1"/>
    <col min="259" max="259" width="8.5703125" style="120" customWidth="1"/>
    <col min="260" max="260" width="5" style="120" customWidth="1"/>
    <col min="261" max="261" width="11.42578125" style="120" customWidth="1"/>
    <col min="262" max="262" width="8.140625" style="120" customWidth="1"/>
    <col min="263" max="263" width="9.140625" style="120"/>
    <col min="264" max="264" width="18.140625" style="120" customWidth="1"/>
    <col min="265" max="265" width="19.140625" style="120" customWidth="1"/>
    <col min="266" max="266" width="3.85546875" style="120" customWidth="1"/>
    <col min="267" max="510" width="9.140625" style="120"/>
    <col min="511" max="511" width="3" style="120" customWidth="1"/>
    <col min="512" max="512" width="5.5703125" style="120" customWidth="1"/>
    <col min="513" max="513" width="10.85546875" style="120" customWidth="1"/>
    <col min="514" max="514" width="53.5703125" style="120" customWidth="1"/>
    <col min="515" max="515" width="8.5703125" style="120" customWidth="1"/>
    <col min="516" max="516" width="5" style="120" customWidth="1"/>
    <col min="517" max="517" width="11.42578125" style="120" customWidth="1"/>
    <col min="518" max="518" width="8.140625" style="120" customWidth="1"/>
    <col min="519" max="519" width="9.140625" style="120"/>
    <col min="520" max="520" width="18.140625" style="120" customWidth="1"/>
    <col min="521" max="521" width="19.140625" style="120" customWidth="1"/>
    <col min="522" max="522" width="3.85546875" style="120" customWidth="1"/>
    <col min="523" max="766" width="9.140625" style="120"/>
    <col min="767" max="767" width="3" style="120" customWidth="1"/>
    <col min="768" max="768" width="5.5703125" style="120" customWidth="1"/>
    <col min="769" max="769" width="10.85546875" style="120" customWidth="1"/>
    <col min="770" max="770" width="53.5703125" style="120" customWidth="1"/>
    <col min="771" max="771" width="8.5703125" style="120" customWidth="1"/>
    <col min="772" max="772" width="5" style="120" customWidth="1"/>
    <col min="773" max="773" width="11.42578125" style="120" customWidth="1"/>
    <col min="774" max="774" width="8.140625" style="120" customWidth="1"/>
    <col min="775" max="775" width="9.140625" style="120"/>
    <col min="776" max="776" width="18.140625" style="120" customWidth="1"/>
    <col min="777" max="777" width="19.140625" style="120" customWidth="1"/>
    <col min="778" max="778" width="3.85546875" style="120" customWidth="1"/>
    <col min="779" max="1022" width="9.140625" style="120"/>
    <col min="1023" max="1023" width="3" style="120" customWidth="1"/>
    <col min="1024" max="1024" width="5.5703125" style="120" customWidth="1"/>
    <col min="1025" max="1025" width="10.85546875" style="120" customWidth="1"/>
    <col min="1026" max="1026" width="53.5703125" style="120" customWidth="1"/>
    <col min="1027" max="1027" width="8.5703125" style="120" customWidth="1"/>
    <col min="1028" max="1028" width="5" style="120" customWidth="1"/>
    <col min="1029" max="1029" width="11.42578125" style="120" customWidth="1"/>
    <col min="1030" max="1030" width="8.140625" style="120" customWidth="1"/>
    <col min="1031" max="1031" width="9.140625" style="120"/>
    <col min="1032" max="1032" width="18.140625" style="120" customWidth="1"/>
    <col min="1033" max="1033" width="19.140625" style="120" customWidth="1"/>
    <col min="1034" max="1034" width="3.85546875" style="120" customWidth="1"/>
    <col min="1035" max="1278" width="9.140625" style="120"/>
    <col min="1279" max="1279" width="3" style="120" customWidth="1"/>
    <col min="1280" max="1280" width="5.5703125" style="120" customWidth="1"/>
    <col min="1281" max="1281" width="10.85546875" style="120" customWidth="1"/>
    <col min="1282" max="1282" width="53.5703125" style="120" customWidth="1"/>
    <col min="1283" max="1283" width="8.5703125" style="120" customWidth="1"/>
    <col min="1284" max="1284" width="5" style="120" customWidth="1"/>
    <col min="1285" max="1285" width="11.42578125" style="120" customWidth="1"/>
    <col min="1286" max="1286" width="8.140625" style="120" customWidth="1"/>
    <col min="1287" max="1287" width="9.140625" style="120"/>
    <col min="1288" max="1288" width="18.140625" style="120" customWidth="1"/>
    <col min="1289" max="1289" width="19.140625" style="120" customWidth="1"/>
    <col min="1290" max="1290" width="3.85546875" style="120" customWidth="1"/>
    <col min="1291" max="1534" width="9.140625" style="120"/>
    <col min="1535" max="1535" width="3" style="120" customWidth="1"/>
    <col min="1536" max="1536" width="5.5703125" style="120" customWidth="1"/>
    <col min="1537" max="1537" width="10.85546875" style="120" customWidth="1"/>
    <col min="1538" max="1538" width="53.5703125" style="120" customWidth="1"/>
    <col min="1539" max="1539" width="8.5703125" style="120" customWidth="1"/>
    <col min="1540" max="1540" width="5" style="120" customWidth="1"/>
    <col min="1541" max="1541" width="11.42578125" style="120" customWidth="1"/>
    <col min="1542" max="1542" width="8.140625" style="120" customWidth="1"/>
    <col min="1543" max="1543" width="9.140625" style="120"/>
    <col min="1544" max="1544" width="18.140625" style="120" customWidth="1"/>
    <col min="1545" max="1545" width="19.140625" style="120" customWidth="1"/>
    <col min="1546" max="1546" width="3.85546875" style="120" customWidth="1"/>
    <col min="1547" max="1790" width="9.140625" style="120"/>
    <col min="1791" max="1791" width="3" style="120" customWidth="1"/>
    <col min="1792" max="1792" width="5.5703125" style="120" customWidth="1"/>
    <col min="1793" max="1793" width="10.85546875" style="120" customWidth="1"/>
    <col min="1794" max="1794" width="53.5703125" style="120" customWidth="1"/>
    <col min="1795" max="1795" width="8.5703125" style="120" customWidth="1"/>
    <col min="1796" max="1796" width="5" style="120" customWidth="1"/>
    <col min="1797" max="1797" width="11.42578125" style="120" customWidth="1"/>
    <col min="1798" max="1798" width="8.140625" style="120" customWidth="1"/>
    <col min="1799" max="1799" width="9.140625" style="120"/>
    <col min="1800" max="1800" width="18.140625" style="120" customWidth="1"/>
    <col min="1801" max="1801" width="19.140625" style="120" customWidth="1"/>
    <col min="1802" max="1802" width="3.85546875" style="120" customWidth="1"/>
    <col min="1803" max="2046" width="9.140625" style="120"/>
    <col min="2047" max="2047" width="3" style="120" customWidth="1"/>
    <col min="2048" max="2048" width="5.5703125" style="120" customWidth="1"/>
    <col min="2049" max="2049" width="10.85546875" style="120" customWidth="1"/>
    <col min="2050" max="2050" width="53.5703125" style="120" customWidth="1"/>
    <col min="2051" max="2051" width="8.5703125" style="120" customWidth="1"/>
    <col min="2052" max="2052" width="5" style="120" customWidth="1"/>
    <col min="2053" max="2053" width="11.42578125" style="120" customWidth="1"/>
    <col min="2054" max="2054" width="8.140625" style="120" customWidth="1"/>
    <col min="2055" max="2055" width="9.140625" style="120"/>
    <col min="2056" max="2056" width="18.140625" style="120" customWidth="1"/>
    <col min="2057" max="2057" width="19.140625" style="120" customWidth="1"/>
    <col min="2058" max="2058" width="3.85546875" style="120" customWidth="1"/>
    <col min="2059" max="2302" width="9.140625" style="120"/>
    <col min="2303" max="2303" width="3" style="120" customWidth="1"/>
    <col min="2304" max="2304" width="5.5703125" style="120" customWidth="1"/>
    <col min="2305" max="2305" width="10.85546875" style="120" customWidth="1"/>
    <col min="2306" max="2306" width="53.5703125" style="120" customWidth="1"/>
    <col min="2307" max="2307" width="8.5703125" style="120" customWidth="1"/>
    <col min="2308" max="2308" width="5" style="120" customWidth="1"/>
    <col min="2309" max="2309" width="11.42578125" style="120" customWidth="1"/>
    <col min="2310" max="2310" width="8.140625" style="120" customWidth="1"/>
    <col min="2311" max="2311" width="9.140625" style="120"/>
    <col min="2312" max="2312" width="18.140625" style="120" customWidth="1"/>
    <col min="2313" max="2313" width="19.140625" style="120" customWidth="1"/>
    <col min="2314" max="2314" width="3.85546875" style="120" customWidth="1"/>
    <col min="2315" max="2558" width="9.140625" style="120"/>
    <col min="2559" max="2559" width="3" style="120" customWidth="1"/>
    <col min="2560" max="2560" width="5.5703125" style="120" customWidth="1"/>
    <col min="2561" max="2561" width="10.85546875" style="120" customWidth="1"/>
    <col min="2562" max="2562" width="53.5703125" style="120" customWidth="1"/>
    <col min="2563" max="2563" width="8.5703125" style="120" customWidth="1"/>
    <col min="2564" max="2564" width="5" style="120" customWidth="1"/>
    <col min="2565" max="2565" width="11.42578125" style="120" customWidth="1"/>
    <col min="2566" max="2566" width="8.140625" style="120" customWidth="1"/>
    <col min="2567" max="2567" width="9.140625" style="120"/>
    <col min="2568" max="2568" width="18.140625" style="120" customWidth="1"/>
    <col min="2569" max="2569" width="19.140625" style="120" customWidth="1"/>
    <col min="2570" max="2570" width="3.85546875" style="120" customWidth="1"/>
    <col min="2571" max="2814" width="9.140625" style="120"/>
    <col min="2815" max="2815" width="3" style="120" customWidth="1"/>
    <col min="2816" max="2816" width="5.5703125" style="120" customWidth="1"/>
    <col min="2817" max="2817" width="10.85546875" style="120" customWidth="1"/>
    <col min="2818" max="2818" width="53.5703125" style="120" customWidth="1"/>
    <col min="2819" max="2819" width="8.5703125" style="120" customWidth="1"/>
    <col min="2820" max="2820" width="5" style="120" customWidth="1"/>
    <col min="2821" max="2821" width="11.42578125" style="120" customWidth="1"/>
    <col min="2822" max="2822" width="8.140625" style="120" customWidth="1"/>
    <col min="2823" max="2823" width="9.140625" style="120"/>
    <col min="2824" max="2824" width="18.140625" style="120" customWidth="1"/>
    <col min="2825" max="2825" width="19.140625" style="120" customWidth="1"/>
    <col min="2826" max="2826" width="3.85546875" style="120" customWidth="1"/>
    <col min="2827" max="3070" width="9.140625" style="120"/>
    <col min="3071" max="3071" width="3" style="120" customWidth="1"/>
    <col min="3072" max="3072" width="5.5703125" style="120" customWidth="1"/>
    <col min="3073" max="3073" width="10.85546875" style="120" customWidth="1"/>
    <col min="3074" max="3074" width="53.5703125" style="120" customWidth="1"/>
    <col min="3075" max="3075" width="8.5703125" style="120" customWidth="1"/>
    <col min="3076" max="3076" width="5" style="120" customWidth="1"/>
    <col min="3077" max="3077" width="11.42578125" style="120" customWidth="1"/>
    <col min="3078" max="3078" width="8.140625" style="120" customWidth="1"/>
    <col min="3079" max="3079" width="9.140625" style="120"/>
    <col min="3080" max="3080" width="18.140625" style="120" customWidth="1"/>
    <col min="3081" max="3081" width="19.140625" style="120" customWidth="1"/>
    <col min="3082" max="3082" width="3.85546875" style="120" customWidth="1"/>
    <col min="3083" max="3326" width="9.140625" style="120"/>
    <col min="3327" max="3327" width="3" style="120" customWidth="1"/>
    <col min="3328" max="3328" width="5.5703125" style="120" customWidth="1"/>
    <col min="3329" max="3329" width="10.85546875" style="120" customWidth="1"/>
    <col min="3330" max="3330" width="53.5703125" style="120" customWidth="1"/>
    <col min="3331" max="3331" width="8.5703125" style="120" customWidth="1"/>
    <col min="3332" max="3332" width="5" style="120" customWidth="1"/>
    <col min="3333" max="3333" width="11.42578125" style="120" customWidth="1"/>
    <col min="3334" max="3334" width="8.140625" style="120" customWidth="1"/>
    <col min="3335" max="3335" width="9.140625" style="120"/>
    <col min="3336" max="3336" width="18.140625" style="120" customWidth="1"/>
    <col min="3337" max="3337" width="19.140625" style="120" customWidth="1"/>
    <col min="3338" max="3338" width="3.85546875" style="120" customWidth="1"/>
    <col min="3339" max="3582" width="9.140625" style="120"/>
    <col min="3583" max="3583" width="3" style="120" customWidth="1"/>
    <col min="3584" max="3584" width="5.5703125" style="120" customWidth="1"/>
    <col min="3585" max="3585" width="10.85546875" style="120" customWidth="1"/>
    <col min="3586" max="3586" width="53.5703125" style="120" customWidth="1"/>
    <col min="3587" max="3587" width="8.5703125" style="120" customWidth="1"/>
    <col min="3588" max="3588" width="5" style="120" customWidth="1"/>
    <col min="3589" max="3589" width="11.42578125" style="120" customWidth="1"/>
    <col min="3590" max="3590" width="8.140625" style="120" customWidth="1"/>
    <col min="3591" max="3591" width="9.140625" style="120"/>
    <col min="3592" max="3592" width="18.140625" style="120" customWidth="1"/>
    <col min="3593" max="3593" width="19.140625" style="120" customWidth="1"/>
    <col min="3594" max="3594" width="3.85546875" style="120" customWidth="1"/>
    <col min="3595" max="3838" width="9.140625" style="120"/>
    <col min="3839" max="3839" width="3" style="120" customWidth="1"/>
    <col min="3840" max="3840" width="5.5703125" style="120" customWidth="1"/>
    <col min="3841" max="3841" width="10.85546875" style="120" customWidth="1"/>
    <col min="3842" max="3842" width="53.5703125" style="120" customWidth="1"/>
    <col min="3843" max="3843" width="8.5703125" style="120" customWidth="1"/>
    <col min="3844" max="3844" width="5" style="120" customWidth="1"/>
    <col min="3845" max="3845" width="11.42578125" style="120" customWidth="1"/>
    <col min="3846" max="3846" width="8.140625" style="120" customWidth="1"/>
    <col min="3847" max="3847" width="9.140625" style="120"/>
    <col min="3848" max="3848" width="18.140625" style="120" customWidth="1"/>
    <col min="3849" max="3849" width="19.140625" style="120" customWidth="1"/>
    <col min="3850" max="3850" width="3.85546875" style="120" customWidth="1"/>
    <col min="3851" max="4094" width="9.140625" style="120"/>
    <col min="4095" max="4095" width="3" style="120" customWidth="1"/>
    <col min="4096" max="4096" width="5.5703125" style="120" customWidth="1"/>
    <col min="4097" max="4097" width="10.85546875" style="120" customWidth="1"/>
    <col min="4098" max="4098" width="53.5703125" style="120" customWidth="1"/>
    <col min="4099" max="4099" width="8.5703125" style="120" customWidth="1"/>
    <col min="4100" max="4100" width="5" style="120" customWidth="1"/>
    <col min="4101" max="4101" width="11.42578125" style="120" customWidth="1"/>
    <col min="4102" max="4102" width="8.140625" style="120" customWidth="1"/>
    <col min="4103" max="4103" width="9.140625" style="120"/>
    <col min="4104" max="4104" width="18.140625" style="120" customWidth="1"/>
    <col min="4105" max="4105" width="19.140625" style="120" customWidth="1"/>
    <col min="4106" max="4106" width="3.85546875" style="120" customWidth="1"/>
    <col min="4107" max="4350" width="9.140625" style="120"/>
    <col min="4351" max="4351" width="3" style="120" customWidth="1"/>
    <col min="4352" max="4352" width="5.5703125" style="120" customWidth="1"/>
    <col min="4353" max="4353" width="10.85546875" style="120" customWidth="1"/>
    <col min="4354" max="4354" width="53.5703125" style="120" customWidth="1"/>
    <col min="4355" max="4355" width="8.5703125" style="120" customWidth="1"/>
    <col min="4356" max="4356" width="5" style="120" customWidth="1"/>
    <col min="4357" max="4357" width="11.42578125" style="120" customWidth="1"/>
    <col min="4358" max="4358" width="8.140625" style="120" customWidth="1"/>
    <col min="4359" max="4359" width="9.140625" style="120"/>
    <col min="4360" max="4360" width="18.140625" style="120" customWidth="1"/>
    <col min="4361" max="4361" width="19.140625" style="120" customWidth="1"/>
    <col min="4362" max="4362" width="3.85546875" style="120" customWidth="1"/>
    <col min="4363" max="4606" width="9.140625" style="120"/>
    <col min="4607" max="4607" width="3" style="120" customWidth="1"/>
    <col min="4608" max="4608" width="5.5703125" style="120" customWidth="1"/>
    <col min="4609" max="4609" width="10.85546875" style="120" customWidth="1"/>
    <col min="4610" max="4610" width="53.5703125" style="120" customWidth="1"/>
    <col min="4611" max="4611" width="8.5703125" style="120" customWidth="1"/>
    <col min="4612" max="4612" width="5" style="120" customWidth="1"/>
    <col min="4613" max="4613" width="11.42578125" style="120" customWidth="1"/>
    <col min="4614" max="4614" width="8.140625" style="120" customWidth="1"/>
    <col min="4615" max="4615" width="9.140625" style="120"/>
    <col min="4616" max="4616" width="18.140625" style="120" customWidth="1"/>
    <col min="4617" max="4617" width="19.140625" style="120" customWidth="1"/>
    <col min="4618" max="4618" width="3.85546875" style="120" customWidth="1"/>
    <col min="4619" max="4862" width="9.140625" style="120"/>
    <col min="4863" max="4863" width="3" style="120" customWidth="1"/>
    <col min="4864" max="4864" width="5.5703125" style="120" customWidth="1"/>
    <col min="4865" max="4865" width="10.85546875" style="120" customWidth="1"/>
    <col min="4866" max="4866" width="53.5703125" style="120" customWidth="1"/>
    <col min="4867" max="4867" width="8.5703125" style="120" customWidth="1"/>
    <col min="4868" max="4868" width="5" style="120" customWidth="1"/>
    <col min="4869" max="4869" width="11.42578125" style="120" customWidth="1"/>
    <col min="4870" max="4870" width="8.140625" style="120" customWidth="1"/>
    <col min="4871" max="4871" width="9.140625" style="120"/>
    <col min="4872" max="4872" width="18.140625" style="120" customWidth="1"/>
    <col min="4873" max="4873" width="19.140625" style="120" customWidth="1"/>
    <col min="4874" max="4874" width="3.85546875" style="120" customWidth="1"/>
    <col min="4875" max="5118" width="9.140625" style="120"/>
    <col min="5119" max="5119" width="3" style="120" customWidth="1"/>
    <col min="5120" max="5120" width="5.5703125" style="120" customWidth="1"/>
    <col min="5121" max="5121" width="10.85546875" style="120" customWidth="1"/>
    <col min="5122" max="5122" width="53.5703125" style="120" customWidth="1"/>
    <col min="5123" max="5123" width="8.5703125" style="120" customWidth="1"/>
    <col min="5124" max="5124" width="5" style="120" customWidth="1"/>
    <col min="5125" max="5125" width="11.42578125" style="120" customWidth="1"/>
    <col min="5126" max="5126" width="8.140625" style="120" customWidth="1"/>
    <col min="5127" max="5127" width="9.140625" style="120"/>
    <col min="5128" max="5128" width="18.140625" style="120" customWidth="1"/>
    <col min="5129" max="5129" width="19.140625" style="120" customWidth="1"/>
    <col min="5130" max="5130" width="3.85546875" style="120" customWidth="1"/>
    <col min="5131" max="5374" width="9.140625" style="120"/>
    <col min="5375" max="5375" width="3" style="120" customWidth="1"/>
    <col min="5376" max="5376" width="5.5703125" style="120" customWidth="1"/>
    <col min="5377" max="5377" width="10.85546875" style="120" customWidth="1"/>
    <col min="5378" max="5378" width="53.5703125" style="120" customWidth="1"/>
    <col min="5379" max="5379" width="8.5703125" style="120" customWidth="1"/>
    <col min="5380" max="5380" width="5" style="120" customWidth="1"/>
    <col min="5381" max="5381" width="11.42578125" style="120" customWidth="1"/>
    <col min="5382" max="5382" width="8.140625" style="120" customWidth="1"/>
    <col min="5383" max="5383" width="9.140625" style="120"/>
    <col min="5384" max="5384" width="18.140625" style="120" customWidth="1"/>
    <col min="5385" max="5385" width="19.140625" style="120" customWidth="1"/>
    <col min="5386" max="5386" width="3.85546875" style="120" customWidth="1"/>
    <col min="5387" max="5630" width="9.140625" style="120"/>
    <col min="5631" max="5631" width="3" style="120" customWidth="1"/>
    <col min="5632" max="5632" width="5.5703125" style="120" customWidth="1"/>
    <col min="5633" max="5633" width="10.85546875" style="120" customWidth="1"/>
    <col min="5634" max="5634" width="53.5703125" style="120" customWidth="1"/>
    <col min="5635" max="5635" width="8.5703125" style="120" customWidth="1"/>
    <col min="5636" max="5636" width="5" style="120" customWidth="1"/>
    <col min="5637" max="5637" width="11.42578125" style="120" customWidth="1"/>
    <col min="5638" max="5638" width="8.140625" style="120" customWidth="1"/>
    <col min="5639" max="5639" width="9.140625" style="120"/>
    <col min="5640" max="5640" width="18.140625" style="120" customWidth="1"/>
    <col min="5641" max="5641" width="19.140625" style="120" customWidth="1"/>
    <col min="5642" max="5642" width="3.85546875" style="120" customWidth="1"/>
    <col min="5643" max="5886" width="9.140625" style="120"/>
    <col min="5887" max="5887" width="3" style="120" customWidth="1"/>
    <col min="5888" max="5888" width="5.5703125" style="120" customWidth="1"/>
    <col min="5889" max="5889" width="10.85546875" style="120" customWidth="1"/>
    <col min="5890" max="5890" width="53.5703125" style="120" customWidth="1"/>
    <col min="5891" max="5891" width="8.5703125" style="120" customWidth="1"/>
    <col min="5892" max="5892" width="5" style="120" customWidth="1"/>
    <col min="5893" max="5893" width="11.42578125" style="120" customWidth="1"/>
    <col min="5894" max="5894" width="8.140625" style="120" customWidth="1"/>
    <col min="5895" max="5895" width="9.140625" style="120"/>
    <col min="5896" max="5896" width="18.140625" style="120" customWidth="1"/>
    <col min="5897" max="5897" width="19.140625" style="120" customWidth="1"/>
    <col min="5898" max="5898" width="3.85546875" style="120" customWidth="1"/>
    <col min="5899" max="6142" width="9.140625" style="120"/>
    <col min="6143" max="6143" width="3" style="120" customWidth="1"/>
    <col min="6144" max="6144" width="5.5703125" style="120" customWidth="1"/>
    <col min="6145" max="6145" width="10.85546875" style="120" customWidth="1"/>
    <col min="6146" max="6146" width="53.5703125" style="120" customWidth="1"/>
    <col min="6147" max="6147" width="8.5703125" style="120" customWidth="1"/>
    <col min="6148" max="6148" width="5" style="120" customWidth="1"/>
    <col min="6149" max="6149" width="11.42578125" style="120" customWidth="1"/>
    <col min="6150" max="6150" width="8.140625" style="120" customWidth="1"/>
    <col min="6151" max="6151" width="9.140625" style="120"/>
    <col min="6152" max="6152" width="18.140625" style="120" customWidth="1"/>
    <col min="6153" max="6153" width="19.140625" style="120" customWidth="1"/>
    <col min="6154" max="6154" width="3.85546875" style="120" customWidth="1"/>
    <col min="6155" max="6398" width="9.140625" style="120"/>
    <col min="6399" max="6399" width="3" style="120" customWidth="1"/>
    <col min="6400" max="6400" width="5.5703125" style="120" customWidth="1"/>
    <col min="6401" max="6401" width="10.85546875" style="120" customWidth="1"/>
    <col min="6402" max="6402" width="53.5703125" style="120" customWidth="1"/>
    <col min="6403" max="6403" width="8.5703125" style="120" customWidth="1"/>
    <col min="6404" max="6404" width="5" style="120" customWidth="1"/>
    <col min="6405" max="6405" width="11.42578125" style="120" customWidth="1"/>
    <col min="6406" max="6406" width="8.140625" style="120" customWidth="1"/>
    <col min="6407" max="6407" width="9.140625" style="120"/>
    <col min="6408" max="6408" width="18.140625" style="120" customWidth="1"/>
    <col min="6409" max="6409" width="19.140625" style="120" customWidth="1"/>
    <col min="6410" max="6410" width="3.85546875" style="120" customWidth="1"/>
    <col min="6411" max="6654" width="9.140625" style="120"/>
    <col min="6655" max="6655" width="3" style="120" customWidth="1"/>
    <col min="6656" max="6656" width="5.5703125" style="120" customWidth="1"/>
    <col min="6657" max="6657" width="10.85546875" style="120" customWidth="1"/>
    <col min="6658" max="6658" width="53.5703125" style="120" customWidth="1"/>
    <col min="6659" max="6659" width="8.5703125" style="120" customWidth="1"/>
    <col min="6660" max="6660" width="5" style="120" customWidth="1"/>
    <col min="6661" max="6661" width="11.42578125" style="120" customWidth="1"/>
    <col min="6662" max="6662" width="8.140625" style="120" customWidth="1"/>
    <col min="6663" max="6663" width="9.140625" style="120"/>
    <col min="6664" max="6664" width="18.140625" style="120" customWidth="1"/>
    <col min="6665" max="6665" width="19.140625" style="120" customWidth="1"/>
    <col min="6666" max="6666" width="3.85546875" style="120" customWidth="1"/>
    <col min="6667" max="6910" width="9.140625" style="120"/>
    <col min="6911" max="6911" width="3" style="120" customWidth="1"/>
    <col min="6912" max="6912" width="5.5703125" style="120" customWidth="1"/>
    <col min="6913" max="6913" width="10.85546875" style="120" customWidth="1"/>
    <col min="6914" max="6914" width="53.5703125" style="120" customWidth="1"/>
    <col min="6915" max="6915" width="8.5703125" style="120" customWidth="1"/>
    <col min="6916" max="6916" width="5" style="120" customWidth="1"/>
    <col min="6917" max="6917" width="11.42578125" style="120" customWidth="1"/>
    <col min="6918" max="6918" width="8.140625" style="120" customWidth="1"/>
    <col min="6919" max="6919" width="9.140625" style="120"/>
    <col min="6920" max="6920" width="18.140625" style="120" customWidth="1"/>
    <col min="6921" max="6921" width="19.140625" style="120" customWidth="1"/>
    <col min="6922" max="6922" width="3.85546875" style="120" customWidth="1"/>
    <col min="6923" max="7166" width="9.140625" style="120"/>
    <col min="7167" max="7167" width="3" style="120" customWidth="1"/>
    <col min="7168" max="7168" width="5.5703125" style="120" customWidth="1"/>
    <col min="7169" max="7169" width="10.85546875" style="120" customWidth="1"/>
    <col min="7170" max="7170" width="53.5703125" style="120" customWidth="1"/>
    <col min="7171" max="7171" width="8.5703125" style="120" customWidth="1"/>
    <col min="7172" max="7172" width="5" style="120" customWidth="1"/>
    <col min="7173" max="7173" width="11.42578125" style="120" customWidth="1"/>
    <col min="7174" max="7174" width="8.140625" style="120" customWidth="1"/>
    <col min="7175" max="7175" width="9.140625" style="120"/>
    <col min="7176" max="7176" width="18.140625" style="120" customWidth="1"/>
    <col min="7177" max="7177" width="19.140625" style="120" customWidth="1"/>
    <col min="7178" max="7178" width="3.85546875" style="120" customWidth="1"/>
    <col min="7179" max="7422" width="9.140625" style="120"/>
    <col min="7423" max="7423" width="3" style="120" customWidth="1"/>
    <col min="7424" max="7424" width="5.5703125" style="120" customWidth="1"/>
    <col min="7425" max="7425" width="10.85546875" style="120" customWidth="1"/>
    <col min="7426" max="7426" width="53.5703125" style="120" customWidth="1"/>
    <col min="7427" max="7427" width="8.5703125" style="120" customWidth="1"/>
    <col min="7428" max="7428" width="5" style="120" customWidth="1"/>
    <col min="7429" max="7429" width="11.42578125" style="120" customWidth="1"/>
    <col min="7430" max="7430" width="8.140625" style="120" customWidth="1"/>
    <col min="7431" max="7431" width="9.140625" style="120"/>
    <col min="7432" max="7432" width="18.140625" style="120" customWidth="1"/>
    <col min="7433" max="7433" width="19.140625" style="120" customWidth="1"/>
    <col min="7434" max="7434" width="3.85546875" style="120" customWidth="1"/>
    <col min="7435" max="7678" width="9.140625" style="120"/>
    <col min="7679" max="7679" width="3" style="120" customWidth="1"/>
    <col min="7680" max="7680" width="5.5703125" style="120" customWidth="1"/>
    <col min="7681" max="7681" width="10.85546875" style="120" customWidth="1"/>
    <col min="7682" max="7682" width="53.5703125" style="120" customWidth="1"/>
    <col min="7683" max="7683" width="8.5703125" style="120" customWidth="1"/>
    <col min="7684" max="7684" width="5" style="120" customWidth="1"/>
    <col min="7685" max="7685" width="11.42578125" style="120" customWidth="1"/>
    <col min="7686" max="7686" width="8.140625" style="120" customWidth="1"/>
    <col min="7687" max="7687" width="9.140625" style="120"/>
    <col min="7688" max="7688" width="18.140625" style="120" customWidth="1"/>
    <col min="7689" max="7689" width="19.140625" style="120" customWidth="1"/>
    <col min="7690" max="7690" width="3.85546875" style="120" customWidth="1"/>
    <col min="7691" max="7934" width="9.140625" style="120"/>
    <col min="7935" max="7935" width="3" style="120" customWidth="1"/>
    <col min="7936" max="7936" width="5.5703125" style="120" customWidth="1"/>
    <col min="7937" max="7937" width="10.85546875" style="120" customWidth="1"/>
    <col min="7938" max="7938" width="53.5703125" style="120" customWidth="1"/>
    <col min="7939" max="7939" width="8.5703125" style="120" customWidth="1"/>
    <col min="7940" max="7940" width="5" style="120" customWidth="1"/>
    <col min="7941" max="7941" width="11.42578125" style="120" customWidth="1"/>
    <col min="7942" max="7942" width="8.140625" style="120" customWidth="1"/>
    <col min="7943" max="7943" width="9.140625" style="120"/>
    <col min="7944" max="7944" width="18.140625" style="120" customWidth="1"/>
    <col min="7945" max="7945" width="19.140625" style="120" customWidth="1"/>
    <col min="7946" max="7946" width="3.85546875" style="120" customWidth="1"/>
    <col min="7947" max="8190" width="9.140625" style="120"/>
    <col min="8191" max="8191" width="3" style="120" customWidth="1"/>
    <col min="8192" max="8192" width="5.5703125" style="120" customWidth="1"/>
    <col min="8193" max="8193" width="10.85546875" style="120" customWidth="1"/>
    <col min="8194" max="8194" width="53.5703125" style="120" customWidth="1"/>
    <col min="8195" max="8195" width="8.5703125" style="120" customWidth="1"/>
    <col min="8196" max="8196" width="5" style="120" customWidth="1"/>
    <col min="8197" max="8197" width="11.42578125" style="120" customWidth="1"/>
    <col min="8198" max="8198" width="8.140625" style="120" customWidth="1"/>
    <col min="8199" max="8199" width="9.140625" style="120"/>
    <col min="8200" max="8200" width="18.140625" style="120" customWidth="1"/>
    <col min="8201" max="8201" width="19.140625" style="120" customWidth="1"/>
    <col min="8202" max="8202" width="3.85546875" style="120" customWidth="1"/>
    <col min="8203" max="8446" width="9.140625" style="120"/>
    <col min="8447" max="8447" width="3" style="120" customWidth="1"/>
    <col min="8448" max="8448" width="5.5703125" style="120" customWidth="1"/>
    <col min="8449" max="8449" width="10.85546875" style="120" customWidth="1"/>
    <col min="8450" max="8450" width="53.5703125" style="120" customWidth="1"/>
    <col min="8451" max="8451" width="8.5703125" style="120" customWidth="1"/>
    <col min="8452" max="8452" width="5" style="120" customWidth="1"/>
    <col min="8453" max="8453" width="11.42578125" style="120" customWidth="1"/>
    <col min="8454" max="8454" width="8.140625" style="120" customWidth="1"/>
    <col min="8455" max="8455" width="9.140625" style="120"/>
    <col min="8456" max="8456" width="18.140625" style="120" customWidth="1"/>
    <col min="8457" max="8457" width="19.140625" style="120" customWidth="1"/>
    <col min="8458" max="8458" width="3.85546875" style="120" customWidth="1"/>
    <col min="8459" max="8702" width="9.140625" style="120"/>
    <col min="8703" max="8703" width="3" style="120" customWidth="1"/>
    <col min="8704" max="8704" width="5.5703125" style="120" customWidth="1"/>
    <col min="8705" max="8705" width="10.85546875" style="120" customWidth="1"/>
    <col min="8706" max="8706" width="53.5703125" style="120" customWidth="1"/>
    <col min="8707" max="8707" width="8.5703125" style="120" customWidth="1"/>
    <col min="8708" max="8708" width="5" style="120" customWidth="1"/>
    <col min="8709" max="8709" width="11.42578125" style="120" customWidth="1"/>
    <col min="8710" max="8710" width="8.140625" style="120" customWidth="1"/>
    <col min="8711" max="8711" width="9.140625" style="120"/>
    <col min="8712" max="8712" width="18.140625" style="120" customWidth="1"/>
    <col min="8713" max="8713" width="19.140625" style="120" customWidth="1"/>
    <col min="8714" max="8714" width="3.85546875" style="120" customWidth="1"/>
    <col min="8715" max="8958" width="9.140625" style="120"/>
    <col min="8959" max="8959" width="3" style="120" customWidth="1"/>
    <col min="8960" max="8960" width="5.5703125" style="120" customWidth="1"/>
    <col min="8961" max="8961" width="10.85546875" style="120" customWidth="1"/>
    <col min="8962" max="8962" width="53.5703125" style="120" customWidth="1"/>
    <col min="8963" max="8963" width="8.5703125" style="120" customWidth="1"/>
    <col min="8964" max="8964" width="5" style="120" customWidth="1"/>
    <col min="8965" max="8965" width="11.42578125" style="120" customWidth="1"/>
    <col min="8966" max="8966" width="8.140625" style="120" customWidth="1"/>
    <col min="8967" max="8967" width="9.140625" style="120"/>
    <col min="8968" max="8968" width="18.140625" style="120" customWidth="1"/>
    <col min="8969" max="8969" width="19.140625" style="120" customWidth="1"/>
    <col min="8970" max="8970" width="3.85546875" style="120" customWidth="1"/>
    <col min="8971" max="9214" width="9.140625" style="120"/>
    <col min="9215" max="9215" width="3" style="120" customWidth="1"/>
    <col min="9216" max="9216" width="5.5703125" style="120" customWidth="1"/>
    <col min="9217" max="9217" width="10.85546875" style="120" customWidth="1"/>
    <col min="9218" max="9218" width="53.5703125" style="120" customWidth="1"/>
    <col min="9219" max="9219" width="8.5703125" style="120" customWidth="1"/>
    <col min="9220" max="9220" width="5" style="120" customWidth="1"/>
    <col min="9221" max="9221" width="11.42578125" style="120" customWidth="1"/>
    <col min="9222" max="9222" width="8.140625" style="120" customWidth="1"/>
    <col min="9223" max="9223" width="9.140625" style="120"/>
    <col min="9224" max="9224" width="18.140625" style="120" customWidth="1"/>
    <col min="9225" max="9225" width="19.140625" style="120" customWidth="1"/>
    <col min="9226" max="9226" width="3.85546875" style="120" customWidth="1"/>
    <col min="9227" max="9470" width="9.140625" style="120"/>
    <col min="9471" max="9471" width="3" style="120" customWidth="1"/>
    <col min="9472" max="9472" width="5.5703125" style="120" customWidth="1"/>
    <col min="9473" max="9473" width="10.85546875" style="120" customWidth="1"/>
    <col min="9474" max="9474" width="53.5703125" style="120" customWidth="1"/>
    <col min="9475" max="9475" width="8.5703125" style="120" customWidth="1"/>
    <col min="9476" max="9476" width="5" style="120" customWidth="1"/>
    <col min="9477" max="9477" width="11.42578125" style="120" customWidth="1"/>
    <col min="9478" max="9478" width="8.140625" style="120" customWidth="1"/>
    <col min="9479" max="9479" width="9.140625" style="120"/>
    <col min="9480" max="9480" width="18.140625" style="120" customWidth="1"/>
    <col min="9481" max="9481" width="19.140625" style="120" customWidth="1"/>
    <col min="9482" max="9482" width="3.85546875" style="120" customWidth="1"/>
    <col min="9483" max="9726" width="9.140625" style="120"/>
    <col min="9727" max="9727" width="3" style="120" customWidth="1"/>
    <col min="9728" max="9728" width="5.5703125" style="120" customWidth="1"/>
    <col min="9729" max="9729" width="10.85546875" style="120" customWidth="1"/>
    <col min="9730" max="9730" width="53.5703125" style="120" customWidth="1"/>
    <col min="9731" max="9731" width="8.5703125" style="120" customWidth="1"/>
    <col min="9732" max="9732" width="5" style="120" customWidth="1"/>
    <col min="9733" max="9733" width="11.42578125" style="120" customWidth="1"/>
    <col min="9734" max="9734" width="8.140625" style="120" customWidth="1"/>
    <col min="9735" max="9735" width="9.140625" style="120"/>
    <col min="9736" max="9736" width="18.140625" style="120" customWidth="1"/>
    <col min="9737" max="9737" width="19.140625" style="120" customWidth="1"/>
    <col min="9738" max="9738" width="3.85546875" style="120" customWidth="1"/>
    <col min="9739" max="9982" width="9.140625" style="120"/>
    <col min="9983" max="9983" width="3" style="120" customWidth="1"/>
    <col min="9984" max="9984" width="5.5703125" style="120" customWidth="1"/>
    <col min="9985" max="9985" width="10.85546875" style="120" customWidth="1"/>
    <col min="9986" max="9986" width="53.5703125" style="120" customWidth="1"/>
    <col min="9987" max="9987" width="8.5703125" style="120" customWidth="1"/>
    <col min="9988" max="9988" width="5" style="120" customWidth="1"/>
    <col min="9989" max="9989" width="11.42578125" style="120" customWidth="1"/>
    <col min="9990" max="9990" width="8.140625" style="120" customWidth="1"/>
    <col min="9991" max="9991" width="9.140625" style="120"/>
    <col min="9992" max="9992" width="18.140625" style="120" customWidth="1"/>
    <col min="9993" max="9993" width="19.140625" style="120" customWidth="1"/>
    <col min="9994" max="9994" width="3.85546875" style="120" customWidth="1"/>
    <col min="9995" max="10238" width="9.140625" style="120"/>
    <col min="10239" max="10239" width="3" style="120" customWidth="1"/>
    <col min="10240" max="10240" width="5.5703125" style="120" customWidth="1"/>
    <col min="10241" max="10241" width="10.85546875" style="120" customWidth="1"/>
    <col min="10242" max="10242" width="53.5703125" style="120" customWidth="1"/>
    <col min="10243" max="10243" width="8.5703125" style="120" customWidth="1"/>
    <col min="10244" max="10244" width="5" style="120" customWidth="1"/>
    <col min="10245" max="10245" width="11.42578125" style="120" customWidth="1"/>
    <col min="10246" max="10246" width="8.140625" style="120" customWidth="1"/>
    <col min="10247" max="10247" width="9.140625" style="120"/>
    <col min="10248" max="10248" width="18.140625" style="120" customWidth="1"/>
    <col min="10249" max="10249" width="19.140625" style="120" customWidth="1"/>
    <col min="10250" max="10250" width="3.85546875" style="120" customWidth="1"/>
    <col min="10251" max="10494" width="9.140625" style="120"/>
    <col min="10495" max="10495" width="3" style="120" customWidth="1"/>
    <col min="10496" max="10496" width="5.5703125" style="120" customWidth="1"/>
    <col min="10497" max="10497" width="10.85546875" style="120" customWidth="1"/>
    <col min="10498" max="10498" width="53.5703125" style="120" customWidth="1"/>
    <col min="10499" max="10499" width="8.5703125" style="120" customWidth="1"/>
    <col min="10500" max="10500" width="5" style="120" customWidth="1"/>
    <col min="10501" max="10501" width="11.42578125" style="120" customWidth="1"/>
    <col min="10502" max="10502" width="8.140625" style="120" customWidth="1"/>
    <col min="10503" max="10503" width="9.140625" style="120"/>
    <col min="10504" max="10504" width="18.140625" style="120" customWidth="1"/>
    <col min="10505" max="10505" width="19.140625" style="120" customWidth="1"/>
    <col min="10506" max="10506" width="3.85546875" style="120" customWidth="1"/>
    <col min="10507" max="10750" width="9.140625" style="120"/>
    <col min="10751" max="10751" width="3" style="120" customWidth="1"/>
    <col min="10752" max="10752" width="5.5703125" style="120" customWidth="1"/>
    <col min="10753" max="10753" width="10.85546875" style="120" customWidth="1"/>
    <col min="10754" max="10754" width="53.5703125" style="120" customWidth="1"/>
    <col min="10755" max="10755" width="8.5703125" style="120" customWidth="1"/>
    <col min="10756" max="10756" width="5" style="120" customWidth="1"/>
    <col min="10757" max="10757" width="11.42578125" style="120" customWidth="1"/>
    <col min="10758" max="10758" width="8.140625" style="120" customWidth="1"/>
    <col min="10759" max="10759" width="9.140625" style="120"/>
    <col min="10760" max="10760" width="18.140625" style="120" customWidth="1"/>
    <col min="10761" max="10761" width="19.140625" style="120" customWidth="1"/>
    <col min="10762" max="10762" width="3.85546875" style="120" customWidth="1"/>
    <col min="10763" max="11006" width="9.140625" style="120"/>
    <col min="11007" max="11007" width="3" style="120" customWidth="1"/>
    <col min="11008" max="11008" width="5.5703125" style="120" customWidth="1"/>
    <col min="11009" max="11009" width="10.85546875" style="120" customWidth="1"/>
    <col min="11010" max="11010" width="53.5703125" style="120" customWidth="1"/>
    <col min="11011" max="11011" width="8.5703125" style="120" customWidth="1"/>
    <col min="11012" max="11012" width="5" style="120" customWidth="1"/>
    <col min="11013" max="11013" width="11.42578125" style="120" customWidth="1"/>
    <col min="11014" max="11014" width="8.140625" style="120" customWidth="1"/>
    <col min="11015" max="11015" width="9.140625" style="120"/>
    <col min="11016" max="11016" width="18.140625" style="120" customWidth="1"/>
    <col min="11017" max="11017" width="19.140625" style="120" customWidth="1"/>
    <col min="11018" max="11018" width="3.85546875" style="120" customWidth="1"/>
    <col min="11019" max="11262" width="9.140625" style="120"/>
    <col min="11263" max="11263" width="3" style="120" customWidth="1"/>
    <col min="11264" max="11264" width="5.5703125" style="120" customWidth="1"/>
    <col min="11265" max="11265" width="10.85546875" style="120" customWidth="1"/>
    <col min="11266" max="11266" width="53.5703125" style="120" customWidth="1"/>
    <col min="11267" max="11267" width="8.5703125" style="120" customWidth="1"/>
    <col min="11268" max="11268" width="5" style="120" customWidth="1"/>
    <col min="11269" max="11269" width="11.42578125" style="120" customWidth="1"/>
    <col min="11270" max="11270" width="8.140625" style="120" customWidth="1"/>
    <col min="11271" max="11271" width="9.140625" style="120"/>
    <col min="11272" max="11272" width="18.140625" style="120" customWidth="1"/>
    <col min="11273" max="11273" width="19.140625" style="120" customWidth="1"/>
    <col min="11274" max="11274" width="3.85546875" style="120" customWidth="1"/>
    <col min="11275" max="11518" width="9.140625" style="120"/>
    <col min="11519" max="11519" width="3" style="120" customWidth="1"/>
    <col min="11520" max="11520" width="5.5703125" style="120" customWidth="1"/>
    <col min="11521" max="11521" width="10.85546875" style="120" customWidth="1"/>
    <col min="11522" max="11522" width="53.5703125" style="120" customWidth="1"/>
    <col min="11523" max="11523" width="8.5703125" style="120" customWidth="1"/>
    <col min="11524" max="11524" width="5" style="120" customWidth="1"/>
    <col min="11525" max="11525" width="11.42578125" style="120" customWidth="1"/>
    <col min="11526" max="11526" width="8.140625" style="120" customWidth="1"/>
    <col min="11527" max="11527" width="9.140625" style="120"/>
    <col min="11528" max="11528" width="18.140625" style="120" customWidth="1"/>
    <col min="11529" max="11529" width="19.140625" style="120" customWidth="1"/>
    <col min="11530" max="11530" width="3.85546875" style="120" customWidth="1"/>
    <col min="11531" max="11774" width="9.140625" style="120"/>
    <col min="11775" max="11775" width="3" style="120" customWidth="1"/>
    <col min="11776" max="11776" width="5.5703125" style="120" customWidth="1"/>
    <col min="11777" max="11777" width="10.85546875" style="120" customWidth="1"/>
    <col min="11778" max="11778" width="53.5703125" style="120" customWidth="1"/>
    <col min="11779" max="11779" width="8.5703125" style="120" customWidth="1"/>
    <col min="11780" max="11780" width="5" style="120" customWidth="1"/>
    <col min="11781" max="11781" width="11.42578125" style="120" customWidth="1"/>
    <col min="11782" max="11782" width="8.140625" style="120" customWidth="1"/>
    <col min="11783" max="11783" width="9.140625" style="120"/>
    <col min="11784" max="11784" width="18.140625" style="120" customWidth="1"/>
    <col min="11785" max="11785" width="19.140625" style="120" customWidth="1"/>
    <col min="11786" max="11786" width="3.85546875" style="120" customWidth="1"/>
    <col min="11787" max="12030" width="9.140625" style="120"/>
    <col min="12031" max="12031" width="3" style="120" customWidth="1"/>
    <col min="12032" max="12032" width="5.5703125" style="120" customWidth="1"/>
    <col min="12033" max="12033" width="10.85546875" style="120" customWidth="1"/>
    <col min="12034" max="12034" width="53.5703125" style="120" customWidth="1"/>
    <col min="12035" max="12035" width="8.5703125" style="120" customWidth="1"/>
    <col min="12036" max="12036" width="5" style="120" customWidth="1"/>
    <col min="12037" max="12037" width="11.42578125" style="120" customWidth="1"/>
    <col min="12038" max="12038" width="8.140625" style="120" customWidth="1"/>
    <col min="12039" max="12039" width="9.140625" style="120"/>
    <col min="12040" max="12040" width="18.140625" style="120" customWidth="1"/>
    <col min="12041" max="12041" width="19.140625" style="120" customWidth="1"/>
    <col min="12042" max="12042" width="3.85546875" style="120" customWidth="1"/>
    <col min="12043" max="12286" width="9.140625" style="120"/>
    <col min="12287" max="12287" width="3" style="120" customWidth="1"/>
    <col min="12288" max="12288" width="5.5703125" style="120" customWidth="1"/>
    <col min="12289" max="12289" width="10.85546875" style="120" customWidth="1"/>
    <col min="12290" max="12290" width="53.5703125" style="120" customWidth="1"/>
    <col min="12291" max="12291" width="8.5703125" style="120" customWidth="1"/>
    <col min="12292" max="12292" width="5" style="120" customWidth="1"/>
    <col min="12293" max="12293" width="11.42578125" style="120" customWidth="1"/>
    <col min="12294" max="12294" width="8.140625" style="120" customWidth="1"/>
    <col min="12295" max="12295" width="9.140625" style="120"/>
    <col min="12296" max="12296" width="18.140625" style="120" customWidth="1"/>
    <col min="12297" max="12297" width="19.140625" style="120" customWidth="1"/>
    <col min="12298" max="12298" width="3.85546875" style="120" customWidth="1"/>
    <col min="12299" max="12542" width="9.140625" style="120"/>
    <col min="12543" max="12543" width="3" style="120" customWidth="1"/>
    <col min="12544" max="12544" width="5.5703125" style="120" customWidth="1"/>
    <col min="12545" max="12545" width="10.85546875" style="120" customWidth="1"/>
    <col min="12546" max="12546" width="53.5703125" style="120" customWidth="1"/>
    <col min="12547" max="12547" width="8.5703125" style="120" customWidth="1"/>
    <col min="12548" max="12548" width="5" style="120" customWidth="1"/>
    <col min="12549" max="12549" width="11.42578125" style="120" customWidth="1"/>
    <col min="12550" max="12550" width="8.140625" style="120" customWidth="1"/>
    <col min="12551" max="12551" width="9.140625" style="120"/>
    <col min="12552" max="12552" width="18.140625" style="120" customWidth="1"/>
    <col min="12553" max="12553" width="19.140625" style="120" customWidth="1"/>
    <col min="12554" max="12554" width="3.85546875" style="120" customWidth="1"/>
    <col min="12555" max="12798" width="9.140625" style="120"/>
    <col min="12799" max="12799" width="3" style="120" customWidth="1"/>
    <col min="12800" max="12800" width="5.5703125" style="120" customWidth="1"/>
    <col min="12801" max="12801" width="10.85546875" style="120" customWidth="1"/>
    <col min="12802" max="12802" width="53.5703125" style="120" customWidth="1"/>
    <col min="12803" max="12803" width="8.5703125" style="120" customWidth="1"/>
    <col min="12804" max="12804" width="5" style="120" customWidth="1"/>
    <col min="12805" max="12805" width="11.42578125" style="120" customWidth="1"/>
    <col min="12806" max="12806" width="8.140625" style="120" customWidth="1"/>
    <col min="12807" max="12807" width="9.140625" style="120"/>
    <col min="12808" max="12808" width="18.140625" style="120" customWidth="1"/>
    <col min="12809" max="12809" width="19.140625" style="120" customWidth="1"/>
    <col min="12810" max="12810" width="3.85546875" style="120" customWidth="1"/>
    <col min="12811" max="13054" width="9.140625" style="120"/>
    <col min="13055" max="13055" width="3" style="120" customWidth="1"/>
    <col min="13056" max="13056" width="5.5703125" style="120" customWidth="1"/>
    <col min="13057" max="13057" width="10.85546875" style="120" customWidth="1"/>
    <col min="13058" max="13058" width="53.5703125" style="120" customWidth="1"/>
    <col min="13059" max="13059" width="8.5703125" style="120" customWidth="1"/>
    <col min="13060" max="13060" width="5" style="120" customWidth="1"/>
    <col min="13061" max="13061" width="11.42578125" style="120" customWidth="1"/>
    <col min="13062" max="13062" width="8.140625" style="120" customWidth="1"/>
    <col min="13063" max="13063" width="9.140625" style="120"/>
    <col min="13064" max="13064" width="18.140625" style="120" customWidth="1"/>
    <col min="13065" max="13065" width="19.140625" style="120" customWidth="1"/>
    <col min="13066" max="13066" width="3.85546875" style="120" customWidth="1"/>
    <col min="13067" max="13310" width="9.140625" style="120"/>
    <col min="13311" max="13311" width="3" style="120" customWidth="1"/>
    <col min="13312" max="13312" width="5.5703125" style="120" customWidth="1"/>
    <col min="13313" max="13313" width="10.85546875" style="120" customWidth="1"/>
    <col min="13314" max="13314" width="53.5703125" style="120" customWidth="1"/>
    <col min="13315" max="13315" width="8.5703125" style="120" customWidth="1"/>
    <col min="13316" max="13316" width="5" style="120" customWidth="1"/>
    <col min="13317" max="13317" width="11.42578125" style="120" customWidth="1"/>
    <col min="13318" max="13318" width="8.140625" style="120" customWidth="1"/>
    <col min="13319" max="13319" width="9.140625" style="120"/>
    <col min="13320" max="13320" width="18.140625" style="120" customWidth="1"/>
    <col min="13321" max="13321" width="19.140625" style="120" customWidth="1"/>
    <col min="13322" max="13322" width="3.85546875" style="120" customWidth="1"/>
    <col min="13323" max="13566" width="9.140625" style="120"/>
    <col min="13567" max="13567" width="3" style="120" customWidth="1"/>
    <col min="13568" max="13568" width="5.5703125" style="120" customWidth="1"/>
    <col min="13569" max="13569" width="10.85546875" style="120" customWidth="1"/>
    <col min="13570" max="13570" width="53.5703125" style="120" customWidth="1"/>
    <col min="13571" max="13571" width="8.5703125" style="120" customWidth="1"/>
    <col min="13572" max="13572" width="5" style="120" customWidth="1"/>
    <col min="13573" max="13573" width="11.42578125" style="120" customWidth="1"/>
    <col min="13574" max="13574" width="8.140625" style="120" customWidth="1"/>
    <col min="13575" max="13575" width="9.140625" style="120"/>
    <col min="13576" max="13576" width="18.140625" style="120" customWidth="1"/>
    <col min="13577" max="13577" width="19.140625" style="120" customWidth="1"/>
    <col min="13578" max="13578" width="3.85546875" style="120" customWidth="1"/>
    <col min="13579" max="13822" width="9.140625" style="120"/>
    <col min="13823" max="13823" width="3" style="120" customWidth="1"/>
    <col min="13824" max="13824" width="5.5703125" style="120" customWidth="1"/>
    <col min="13825" max="13825" width="10.85546875" style="120" customWidth="1"/>
    <col min="13826" max="13826" width="53.5703125" style="120" customWidth="1"/>
    <col min="13827" max="13827" width="8.5703125" style="120" customWidth="1"/>
    <col min="13828" max="13828" width="5" style="120" customWidth="1"/>
    <col min="13829" max="13829" width="11.42578125" style="120" customWidth="1"/>
    <col min="13830" max="13830" width="8.140625" style="120" customWidth="1"/>
    <col min="13831" max="13831" width="9.140625" style="120"/>
    <col min="13832" max="13832" width="18.140625" style="120" customWidth="1"/>
    <col min="13833" max="13833" width="19.140625" style="120" customWidth="1"/>
    <col min="13834" max="13834" width="3.85546875" style="120" customWidth="1"/>
    <col min="13835" max="14078" width="9.140625" style="120"/>
    <col min="14079" max="14079" width="3" style="120" customWidth="1"/>
    <col min="14080" max="14080" width="5.5703125" style="120" customWidth="1"/>
    <col min="14081" max="14081" width="10.85546875" style="120" customWidth="1"/>
    <col min="14082" max="14082" width="53.5703125" style="120" customWidth="1"/>
    <col min="14083" max="14083" width="8.5703125" style="120" customWidth="1"/>
    <col min="14084" max="14084" width="5" style="120" customWidth="1"/>
    <col min="14085" max="14085" width="11.42578125" style="120" customWidth="1"/>
    <col min="14086" max="14086" width="8.140625" style="120" customWidth="1"/>
    <col min="14087" max="14087" width="9.140625" style="120"/>
    <col min="14088" max="14088" width="18.140625" style="120" customWidth="1"/>
    <col min="14089" max="14089" width="19.140625" style="120" customWidth="1"/>
    <col min="14090" max="14090" width="3.85546875" style="120" customWidth="1"/>
    <col min="14091" max="14334" width="9.140625" style="120"/>
    <col min="14335" max="14335" width="3" style="120" customWidth="1"/>
    <col min="14336" max="14336" width="5.5703125" style="120" customWidth="1"/>
    <col min="14337" max="14337" width="10.85546875" style="120" customWidth="1"/>
    <col min="14338" max="14338" width="53.5703125" style="120" customWidth="1"/>
    <col min="14339" max="14339" width="8.5703125" style="120" customWidth="1"/>
    <col min="14340" max="14340" width="5" style="120" customWidth="1"/>
    <col min="14341" max="14341" width="11.42578125" style="120" customWidth="1"/>
    <col min="14342" max="14342" width="8.140625" style="120" customWidth="1"/>
    <col min="14343" max="14343" width="9.140625" style="120"/>
    <col min="14344" max="14344" width="18.140625" style="120" customWidth="1"/>
    <col min="14345" max="14345" width="19.140625" style="120" customWidth="1"/>
    <col min="14346" max="14346" width="3.85546875" style="120" customWidth="1"/>
    <col min="14347" max="14590" width="9.140625" style="120"/>
    <col min="14591" max="14591" width="3" style="120" customWidth="1"/>
    <col min="14592" max="14592" width="5.5703125" style="120" customWidth="1"/>
    <col min="14593" max="14593" width="10.85546875" style="120" customWidth="1"/>
    <col min="14594" max="14594" width="53.5703125" style="120" customWidth="1"/>
    <col min="14595" max="14595" width="8.5703125" style="120" customWidth="1"/>
    <col min="14596" max="14596" width="5" style="120" customWidth="1"/>
    <col min="14597" max="14597" width="11.42578125" style="120" customWidth="1"/>
    <col min="14598" max="14598" width="8.140625" style="120" customWidth="1"/>
    <col min="14599" max="14599" width="9.140625" style="120"/>
    <col min="14600" max="14600" width="18.140625" style="120" customWidth="1"/>
    <col min="14601" max="14601" width="19.140625" style="120" customWidth="1"/>
    <col min="14602" max="14602" width="3.85546875" style="120" customWidth="1"/>
    <col min="14603" max="14846" width="9.140625" style="120"/>
    <col min="14847" max="14847" width="3" style="120" customWidth="1"/>
    <col min="14848" max="14848" width="5.5703125" style="120" customWidth="1"/>
    <col min="14849" max="14849" width="10.85546875" style="120" customWidth="1"/>
    <col min="14850" max="14850" width="53.5703125" style="120" customWidth="1"/>
    <col min="14851" max="14851" width="8.5703125" style="120" customWidth="1"/>
    <col min="14852" max="14852" width="5" style="120" customWidth="1"/>
    <col min="14853" max="14853" width="11.42578125" style="120" customWidth="1"/>
    <col min="14854" max="14854" width="8.140625" style="120" customWidth="1"/>
    <col min="14855" max="14855" width="9.140625" style="120"/>
    <col min="14856" max="14856" width="18.140625" style="120" customWidth="1"/>
    <col min="14857" max="14857" width="19.140625" style="120" customWidth="1"/>
    <col min="14858" max="14858" width="3.85546875" style="120" customWidth="1"/>
    <col min="14859" max="15102" width="9.140625" style="120"/>
    <col min="15103" max="15103" width="3" style="120" customWidth="1"/>
    <col min="15104" max="15104" width="5.5703125" style="120" customWidth="1"/>
    <col min="15105" max="15105" width="10.85546875" style="120" customWidth="1"/>
    <col min="15106" max="15106" width="53.5703125" style="120" customWidth="1"/>
    <col min="15107" max="15107" width="8.5703125" style="120" customWidth="1"/>
    <col min="15108" max="15108" width="5" style="120" customWidth="1"/>
    <col min="15109" max="15109" width="11.42578125" style="120" customWidth="1"/>
    <col min="15110" max="15110" width="8.140625" style="120" customWidth="1"/>
    <col min="15111" max="15111" width="9.140625" style="120"/>
    <col min="15112" max="15112" width="18.140625" style="120" customWidth="1"/>
    <col min="15113" max="15113" width="19.140625" style="120" customWidth="1"/>
    <col min="15114" max="15114" width="3.85546875" style="120" customWidth="1"/>
    <col min="15115" max="15358" width="9.140625" style="120"/>
    <col min="15359" max="15359" width="3" style="120" customWidth="1"/>
    <col min="15360" max="15360" width="5.5703125" style="120" customWidth="1"/>
    <col min="15361" max="15361" width="10.85546875" style="120" customWidth="1"/>
    <col min="15362" max="15362" width="53.5703125" style="120" customWidth="1"/>
    <col min="15363" max="15363" width="8.5703125" style="120" customWidth="1"/>
    <col min="15364" max="15364" width="5" style="120" customWidth="1"/>
    <col min="15365" max="15365" width="11.42578125" style="120" customWidth="1"/>
    <col min="15366" max="15366" width="8.140625" style="120" customWidth="1"/>
    <col min="15367" max="15367" width="9.140625" style="120"/>
    <col min="15368" max="15368" width="18.140625" style="120" customWidth="1"/>
    <col min="15369" max="15369" width="19.140625" style="120" customWidth="1"/>
    <col min="15370" max="15370" width="3.85546875" style="120" customWidth="1"/>
    <col min="15371" max="15614" width="9.140625" style="120"/>
    <col min="15615" max="15615" width="3" style="120" customWidth="1"/>
    <col min="15616" max="15616" width="5.5703125" style="120" customWidth="1"/>
    <col min="15617" max="15617" width="10.85546875" style="120" customWidth="1"/>
    <col min="15618" max="15618" width="53.5703125" style="120" customWidth="1"/>
    <col min="15619" max="15619" width="8.5703125" style="120" customWidth="1"/>
    <col min="15620" max="15620" width="5" style="120" customWidth="1"/>
    <col min="15621" max="15621" width="11.42578125" style="120" customWidth="1"/>
    <col min="15622" max="15622" width="8.140625" style="120" customWidth="1"/>
    <col min="15623" max="15623" width="9.140625" style="120"/>
    <col min="15624" max="15624" width="18.140625" style="120" customWidth="1"/>
    <col min="15625" max="15625" width="19.140625" style="120" customWidth="1"/>
    <col min="15626" max="15626" width="3.85546875" style="120" customWidth="1"/>
    <col min="15627" max="15870" width="9.140625" style="120"/>
    <col min="15871" max="15871" width="3" style="120" customWidth="1"/>
    <col min="15872" max="15872" width="5.5703125" style="120" customWidth="1"/>
    <col min="15873" max="15873" width="10.85546875" style="120" customWidth="1"/>
    <col min="15874" max="15874" width="53.5703125" style="120" customWidth="1"/>
    <col min="15875" max="15875" width="8.5703125" style="120" customWidth="1"/>
    <col min="15876" max="15876" width="5" style="120" customWidth="1"/>
    <col min="15877" max="15877" width="11.42578125" style="120" customWidth="1"/>
    <col min="15878" max="15878" width="8.140625" style="120" customWidth="1"/>
    <col min="15879" max="15879" width="9.140625" style="120"/>
    <col min="15880" max="15880" width="18.140625" style="120" customWidth="1"/>
    <col min="15881" max="15881" width="19.140625" style="120" customWidth="1"/>
    <col min="15882" max="15882" width="3.85546875" style="120" customWidth="1"/>
    <col min="15883" max="16126" width="9.140625" style="120"/>
    <col min="16127" max="16127" width="3" style="120" customWidth="1"/>
    <col min="16128" max="16128" width="5.5703125" style="120" customWidth="1"/>
    <col min="16129" max="16129" width="10.85546875" style="120" customWidth="1"/>
    <col min="16130" max="16130" width="53.5703125" style="120" customWidth="1"/>
    <col min="16131" max="16131" width="8.5703125" style="120" customWidth="1"/>
    <col min="16132" max="16132" width="5" style="120" customWidth="1"/>
    <col min="16133" max="16133" width="11.42578125" style="120" customWidth="1"/>
    <col min="16134" max="16134" width="8.140625" style="120" customWidth="1"/>
    <col min="16135" max="16135" width="9.140625" style="120"/>
    <col min="16136" max="16136" width="18.140625" style="120" customWidth="1"/>
    <col min="16137" max="16137" width="19.140625" style="120" customWidth="1"/>
    <col min="16138" max="16138" width="3.85546875" style="120" customWidth="1"/>
    <col min="16139" max="16384" width="9.140625" style="120"/>
  </cols>
  <sheetData>
    <row r="1" spans="1:13" ht="8.25" customHeight="1" x14ac:dyDescent="0.25">
      <c r="C1" s="29"/>
      <c r="D1" s="29"/>
      <c r="E1" s="28"/>
      <c r="F1" s="28"/>
      <c r="G1" s="31"/>
      <c r="H1" s="32"/>
      <c r="I1" s="28"/>
      <c r="J1" s="8"/>
      <c r="K1" s="120"/>
      <c r="M1" s="120"/>
    </row>
    <row r="2" spans="1:13" ht="30" customHeight="1" x14ac:dyDescent="0.25">
      <c r="B2" s="12"/>
      <c r="C2" s="29"/>
      <c r="D2" s="241" t="s">
        <v>249</v>
      </c>
      <c r="E2" s="241"/>
      <c r="F2" s="241"/>
      <c r="G2" s="241"/>
      <c r="H2" s="241"/>
      <c r="I2" s="241"/>
      <c r="K2" s="120"/>
      <c r="M2" s="120"/>
    </row>
    <row r="3" spans="1:13" ht="18.75" x14ac:dyDescent="0.25">
      <c r="B3" s="28"/>
      <c r="C3" s="33"/>
      <c r="D3" s="118"/>
      <c r="E3" s="33"/>
      <c r="F3" s="33"/>
      <c r="G3" s="33"/>
      <c r="H3" s="33"/>
      <c r="I3" s="33"/>
      <c r="J3" s="136"/>
      <c r="K3" s="120"/>
      <c r="M3" s="120"/>
    </row>
    <row r="4" spans="1:13" ht="18.75" x14ac:dyDescent="0.25">
      <c r="B4" s="221" t="s">
        <v>163</v>
      </c>
      <c r="C4" s="222"/>
      <c r="D4" s="222"/>
      <c r="E4" s="222"/>
      <c r="F4" s="222"/>
      <c r="G4" s="222"/>
      <c r="H4" s="222"/>
      <c r="I4" s="222"/>
      <c r="J4" s="136"/>
      <c r="K4" s="120"/>
      <c r="M4" s="120"/>
    </row>
    <row r="5" spans="1:13" s="121" customFormat="1" ht="24" x14ac:dyDescent="0.2">
      <c r="A5" s="83"/>
      <c r="B5" s="84" t="s">
        <v>117</v>
      </c>
      <c r="C5" s="237" t="s">
        <v>116</v>
      </c>
      <c r="D5" s="238"/>
      <c r="E5" s="85" t="s">
        <v>136</v>
      </c>
      <c r="F5" s="85" t="s">
        <v>162</v>
      </c>
      <c r="G5" s="85" t="s">
        <v>135</v>
      </c>
      <c r="H5" s="86" t="s">
        <v>161</v>
      </c>
      <c r="I5" s="86" t="s">
        <v>262</v>
      </c>
      <c r="J5" s="137"/>
    </row>
    <row r="6" spans="1:13" s="121" customFormat="1" ht="12" x14ac:dyDescent="0.2">
      <c r="A6" s="83"/>
      <c r="B6" s="88">
        <v>1</v>
      </c>
      <c r="C6" s="229" t="s">
        <v>160</v>
      </c>
      <c r="D6" s="229"/>
      <c r="E6" s="89">
        <v>3</v>
      </c>
      <c r="F6" s="44" t="s">
        <v>50</v>
      </c>
      <c r="G6" s="89">
        <v>20</v>
      </c>
      <c r="H6" s="90"/>
      <c r="I6" s="90">
        <f>H6*G6*4</f>
        <v>0</v>
      </c>
      <c r="J6" s="137"/>
    </row>
    <row r="7" spans="1:13" s="121" customFormat="1" ht="12" x14ac:dyDescent="0.2">
      <c r="A7" s="83"/>
      <c r="B7" s="88">
        <v>2</v>
      </c>
      <c r="C7" s="229" t="s">
        <v>159</v>
      </c>
      <c r="D7" s="229"/>
      <c r="E7" s="89">
        <v>12</v>
      </c>
      <c r="F7" s="44" t="s">
        <v>50</v>
      </c>
      <c r="G7" s="89">
        <v>10</v>
      </c>
      <c r="H7" s="90"/>
      <c r="I7" s="90">
        <f>H7*G7</f>
        <v>0</v>
      </c>
      <c r="J7" s="137"/>
    </row>
    <row r="8" spans="1:13" s="121" customFormat="1" ht="12" x14ac:dyDescent="0.2">
      <c r="A8" s="83"/>
      <c r="B8" s="88">
        <v>3</v>
      </c>
      <c r="C8" s="229" t="s">
        <v>158</v>
      </c>
      <c r="D8" s="229"/>
      <c r="E8" s="89">
        <v>12</v>
      </c>
      <c r="F8" s="44" t="s">
        <v>50</v>
      </c>
      <c r="G8" s="89">
        <v>6</v>
      </c>
      <c r="H8" s="90"/>
      <c r="I8" s="90">
        <f t="shared" ref="I8:I20" si="0">H8*G8</f>
        <v>0</v>
      </c>
      <c r="J8" s="137"/>
    </row>
    <row r="9" spans="1:13" s="121" customFormat="1" ht="12" x14ac:dyDescent="0.2">
      <c r="A9" s="83"/>
      <c r="B9" s="88">
        <v>4</v>
      </c>
      <c r="C9" s="229" t="s">
        <v>157</v>
      </c>
      <c r="D9" s="229"/>
      <c r="E9" s="89">
        <v>12</v>
      </c>
      <c r="F9" s="44" t="s">
        <v>50</v>
      </c>
      <c r="G9" s="89">
        <v>10</v>
      </c>
      <c r="H9" s="90"/>
      <c r="I9" s="90">
        <f t="shared" si="0"/>
        <v>0</v>
      </c>
      <c r="J9" s="137"/>
    </row>
    <row r="10" spans="1:13" s="121" customFormat="1" ht="12" x14ac:dyDescent="0.2">
      <c r="A10" s="83"/>
      <c r="B10" s="88">
        <v>5</v>
      </c>
      <c r="C10" s="229" t="s">
        <v>156</v>
      </c>
      <c r="D10" s="229"/>
      <c r="E10" s="89">
        <v>12</v>
      </c>
      <c r="F10" s="44" t="s">
        <v>50</v>
      </c>
      <c r="G10" s="89">
        <v>2</v>
      </c>
      <c r="H10" s="90"/>
      <c r="I10" s="90">
        <f t="shared" si="0"/>
        <v>0</v>
      </c>
      <c r="J10" s="137"/>
    </row>
    <row r="11" spans="1:13" s="121" customFormat="1" ht="12" x14ac:dyDescent="0.2">
      <c r="A11" s="83"/>
      <c r="B11" s="88">
        <v>6</v>
      </c>
      <c r="C11" s="229" t="s">
        <v>155</v>
      </c>
      <c r="D11" s="229"/>
      <c r="E11" s="89">
        <v>12</v>
      </c>
      <c r="F11" s="44" t="s">
        <v>50</v>
      </c>
      <c r="G11" s="89">
        <v>2</v>
      </c>
      <c r="H11" s="90"/>
      <c r="I11" s="90">
        <f t="shared" si="0"/>
        <v>0</v>
      </c>
      <c r="J11" s="137"/>
    </row>
    <row r="12" spans="1:13" s="121" customFormat="1" ht="12" x14ac:dyDescent="0.2">
      <c r="A12" s="83"/>
      <c r="B12" s="88">
        <v>7</v>
      </c>
      <c r="C12" s="229" t="s">
        <v>154</v>
      </c>
      <c r="D12" s="229"/>
      <c r="E12" s="89">
        <v>12</v>
      </c>
      <c r="F12" s="44" t="s">
        <v>50</v>
      </c>
      <c r="G12" s="45">
        <v>1</v>
      </c>
      <c r="H12" s="91"/>
      <c r="I12" s="90">
        <f t="shared" si="0"/>
        <v>0</v>
      </c>
      <c r="J12" s="137"/>
    </row>
    <row r="13" spans="1:13" s="122" customFormat="1" ht="12" x14ac:dyDescent="0.25">
      <c r="A13" s="92"/>
      <c r="B13" s="88">
        <v>8</v>
      </c>
      <c r="C13" s="229" t="s">
        <v>153</v>
      </c>
      <c r="D13" s="229"/>
      <c r="E13" s="89">
        <v>12</v>
      </c>
      <c r="F13" s="44" t="s">
        <v>50</v>
      </c>
      <c r="G13" s="45">
        <v>2</v>
      </c>
      <c r="H13" s="91"/>
      <c r="I13" s="90">
        <f t="shared" si="0"/>
        <v>0</v>
      </c>
      <c r="J13" s="138"/>
    </row>
    <row r="14" spans="1:13" s="122" customFormat="1" ht="12" x14ac:dyDescent="0.25">
      <c r="A14" s="92"/>
      <c r="B14" s="88">
        <v>9</v>
      </c>
      <c r="C14" s="232" t="s">
        <v>152</v>
      </c>
      <c r="D14" s="232"/>
      <c r="E14" s="89">
        <v>12</v>
      </c>
      <c r="F14" s="44" t="s">
        <v>50</v>
      </c>
      <c r="G14" s="45">
        <v>79</v>
      </c>
      <c r="H14" s="91"/>
      <c r="I14" s="90">
        <f t="shared" si="0"/>
        <v>0</v>
      </c>
      <c r="J14" s="138"/>
    </row>
    <row r="15" spans="1:13" s="122" customFormat="1" ht="12" x14ac:dyDescent="0.25">
      <c r="A15" s="92"/>
      <c r="B15" s="88">
        <v>10</v>
      </c>
      <c r="C15" s="232" t="s">
        <v>151</v>
      </c>
      <c r="D15" s="232"/>
      <c r="E15" s="89">
        <v>12</v>
      </c>
      <c r="F15" s="44" t="s">
        <v>50</v>
      </c>
      <c r="G15" s="45">
        <v>68</v>
      </c>
      <c r="H15" s="91"/>
      <c r="I15" s="90">
        <f t="shared" si="0"/>
        <v>0</v>
      </c>
      <c r="J15" s="138"/>
    </row>
    <row r="16" spans="1:13" s="122" customFormat="1" ht="12" x14ac:dyDescent="0.25">
      <c r="A16" s="92"/>
      <c r="B16" s="88">
        <v>11</v>
      </c>
      <c r="C16" s="232" t="s">
        <v>150</v>
      </c>
      <c r="D16" s="232"/>
      <c r="E16" s="89">
        <v>12</v>
      </c>
      <c r="F16" s="44" t="s">
        <v>50</v>
      </c>
      <c r="G16" s="45">
        <v>52</v>
      </c>
      <c r="H16" s="91"/>
      <c r="I16" s="90">
        <f t="shared" si="0"/>
        <v>0</v>
      </c>
      <c r="J16" s="138"/>
    </row>
    <row r="17" spans="1:15" s="122" customFormat="1" ht="12" x14ac:dyDescent="0.25">
      <c r="A17" s="92"/>
      <c r="B17" s="88">
        <v>12</v>
      </c>
      <c r="C17" s="229" t="s">
        <v>149</v>
      </c>
      <c r="D17" s="229"/>
      <c r="E17" s="89">
        <v>12</v>
      </c>
      <c r="F17" s="44" t="s">
        <v>50</v>
      </c>
      <c r="G17" s="45">
        <v>1</v>
      </c>
      <c r="H17" s="91"/>
      <c r="I17" s="90">
        <f t="shared" si="0"/>
        <v>0</v>
      </c>
      <c r="J17" s="138"/>
    </row>
    <row r="18" spans="1:15" s="122" customFormat="1" ht="12" x14ac:dyDescent="0.25">
      <c r="A18" s="92"/>
      <c r="B18" s="88">
        <v>13</v>
      </c>
      <c r="C18" s="229" t="s">
        <v>149</v>
      </c>
      <c r="D18" s="229"/>
      <c r="E18" s="89">
        <v>12</v>
      </c>
      <c r="F18" s="44" t="s">
        <v>50</v>
      </c>
      <c r="G18" s="45">
        <v>2</v>
      </c>
      <c r="H18" s="91"/>
      <c r="I18" s="90">
        <f t="shared" si="0"/>
        <v>0</v>
      </c>
      <c r="J18" s="138"/>
    </row>
    <row r="19" spans="1:15" s="122" customFormat="1" ht="12" x14ac:dyDescent="0.25">
      <c r="A19" s="92"/>
      <c r="B19" s="88">
        <v>14</v>
      </c>
      <c r="C19" s="230" t="s">
        <v>292</v>
      </c>
      <c r="D19" s="230"/>
      <c r="E19" s="89">
        <v>30</v>
      </c>
      <c r="F19" s="44" t="s">
        <v>50</v>
      </c>
      <c r="G19" s="45">
        <v>1</v>
      </c>
      <c r="H19" s="91"/>
      <c r="I19" s="90">
        <f>H19*G19/30*12</f>
        <v>0</v>
      </c>
      <c r="J19" s="138"/>
    </row>
    <row r="20" spans="1:15" s="122" customFormat="1" ht="12" x14ac:dyDescent="0.25">
      <c r="A20" s="92"/>
      <c r="B20" s="88">
        <v>15</v>
      </c>
      <c r="C20" s="229" t="s">
        <v>148</v>
      </c>
      <c r="D20" s="229"/>
      <c r="E20" s="89">
        <v>12</v>
      </c>
      <c r="F20" s="44" t="s">
        <v>50</v>
      </c>
      <c r="G20" s="45">
        <v>10</v>
      </c>
      <c r="H20" s="91"/>
      <c r="I20" s="90">
        <f t="shared" si="0"/>
        <v>0</v>
      </c>
      <c r="J20" s="138"/>
    </row>
    <row r="21" spans="1:15" s="121" customFormat="1" ht="12" x14ac:dyDescent="0.2">
      <c r="A21" s="83"/>
      <c r="B21" s="93"/>
      <c r="C21" s="92"/>
      <c r="D21" s="92"/>
      <c r="E21" s="83"/>
      <c r="F21" s="83"/>
      <c r="G21" s="94"/>
      <c r="H21" s="95"/>
      <c r="I21" s="96"/>
      <c r="J21" s="137"/>
    </row>
    <row r="22" spans="1:15" s="121" customFormat="1" ht="12" x14ac:dyDescent="0.2">
      <c r="A22" s="83"/>
      <c r="B22" s="239" t="s">
        <v>147</v>
      </c>
      <c r="C22" s="240"/>
      <c r="D22" s="240"/>
      <c r="E22" s="240"/>
      <c r="F22" s="240"/>
      <c r="G22" s="240"/>
      <c r="H22" s="219">
        <f>SUM(I6:I21)</f>
        <v>0</v>
      </c>
      <c r="I22" s="220"/>
      <c r="J22" s="137"/>
    </row>
    <row r="23" spans="1:15" s="121" customFormat="1" ht="12" x14ac:dyDescent="0.2">
      <c r="A23" s="83"/>
      <c r="B23" s="239" t="s">
        <v>263</v>
      </c>
      <c r="C23" s="240"/>
      <c r="D23" s="240"/>
      <c r="E23" s="240"/>
      <c r="F23" s="240"/>
      <c r="G23" s="240"/>
      <c r="H23" s="219">
        <f>H22*20%</f>
        <v>0</v>
      </c>
      <c r="I23" s="220"/>
      <c r="J23" s="139"/>
    </row>
    <row r="24" spans="1:15" s="121" customFormat="1" ht="12" x14ac:dyDescent="0.2">
      <c r="A24" s="83"/>
      <c r="B24" s="239" t="s">
        <v>264</v>
      </c>
      <c r="C24" s="240"/>
      <c r="D24" s="240"/>
      <c r="E24" s="240"/>
      <c r="F24" s="240"/>
      <c r="G24" s="240"/>
      <c r="H24" s="219">
        <f>H23/12/23</f>
        <v>0</v>
      </c>
      <c r="I24" s="220"/>
      <c r="J24" s="139"/>
    </row>
    <row r="25" spans="1:15" ht="11.25" customHeight="1" x14ac:dyDescent="0.25">
      <c r="B25" s="30"/>
      <c r="C25" s="30"/>
      <c r="D25" s="30"/>
      <c r="E25" s="30"/>
      <c r="F25" s="30"/>
      <c r="G25" s="30"/>
      <c r="H25" s="34"/>
      <c r="I25" s="35"/>
      <c r="J25" s="140"/>
      <c r="K25" s="120"/>
      <c r="M25" s="120"/>
    </row>
    <row r="26" spans="1:15" ht="18.75" x14ac:dyDescent="0.25">
      <c r="B26" s="235" t="s">
        <v>271</v>
      </c>
      <c r="C26" s="236"/>
      <c r="D26" s="236"/>
      <c r="E26" s="236"/>
      <c r="F26" s="236"/>
      <c r="G26" s="236"/>
      <c r="H26" s="236"/>
      <c r="I26" s="236"/>
      <c r="J26" s="136"/>
      <c r="K26" s="120"/>
      <c r="M26" s="120"/>
    </row>
    <row r="27" spans="1:15" s="121" customFormat="1" ht="12" x14ac:dyDescent="0.2">
      <c r="A27" s="83"/>
      <c r="B27" s="84" t="s">
        <v>117</v>
      </c>
      <c r="C27" s="237" t="s">
        <v>116</v>
      </c>
      <c r="D27" s="238"/>
      <c r="E27" s="85" t="s">
        <v>115</v>
      </c>
      <c r="F27" s="85" t="s">
        <v>272</v>
      </c>
      <c r="G27" s="97" t="s">
        <v>273</v>
      </c>
      <c r="H27" s="86" t="s">
        <v>113</v>
      </c>
      <c r="I27" s="86" t="s">
        <v>112</v>
      </c>
      <c r="J27" s="137"/>
      <c r="O27" s="123"/>
    </row>
    <row r="28" spans="1:15" s="121" customFormat="1" ht="12" x14ac:dyDescent="0.2">
      <c r="A28" s="83"/>
      <c r="B28" s="98">
        <v>1</v>
      </c>
      <c r="C28" s="229" t="s">
        <v>146</v>
      </c>
      <c r="D28" s="229"/>
      <c r="E28" s="99" t="s">
        <v>115</v>
      </c>
      <c r="F28" s="99" t="s">
        <v>120</v>
      </c>
      <c r="G28" s="100">
        <v>2</v>
      </c>
      <c r="H28" s="91"/>
      <c r="I28" s="91">
        <f>H28*G28</f>
        <v>0</v>
      </c>
      <c r="J28" s="137"/>
      <c r="O28" s="123"/>
    </row>
    <row r="29" spans="1:15" s="121" customFormat="1" ht="12" x14ac:dyDescent="0.2">
      <c r="A29" s="83"/>
      <c r="B29" s="98">
        <v>2</v>
      </c>
      <c r="C29" s="229" t="s">
        <v>145</v>
      </c>
      <c r="D29" s="229"/>
      <c r="E29" s="99" t="s">
        <v>115</v>
      </c>
      <c r="F29" s="99" t="s">
        <v>120</v>
      </c>
      <c r="G29" s="100">
        <v>2</v>
      </c>
      <c r="H29" s="91"/>
      <c r="I29" s="91">
        <f t="shared" ref="I29:I32" si="1">H29*G29</f>
        <v>0</v>
      </c>
      <c r="J29" s="137"/>
      <c r="O29" s="123"/>
    </row>
    <row r="30" spans="1:15" s="121" customFormat="1" ht="12" x14ac:dyDescent="0.2">
      <c r="A30" s="83"/>
      <c r="B30" s="98">
        <v>3</v>
      </c>
      <c r="C30" s="229" t="s">
        <v>274</v>
      </c>
      <c r="D30" s="229"/>
      <c r="E30" s="99" t="s">
        <v>115</v>
      </c>
      <c r="F30" s="99" t="s">
        <v>120</v>
      </c>
      <c r="G30" s="100">
        <v>1</v>
      </c>
      <c r="H30" s="91"/>
      <c r="I30" s="91">
        <f t="shared" si="1"/>
        <v>0</v>
      </c>
      <c r="J30" s="137"/>
      <c r="O30" s="123"/>
    </row>
    <row r="31" spans="1:15" s="121" customFormat="1" ht="12" x14ac:dyDescent="0.2">
      <c r="A31" s="83"/>
      <c r="B31" s="98">
        <v>4</v>
      </c>
      <c r="C31" s="229" t="s">
        <v>144</v>
      </c>
      <c r="D31" s="229"/>
      <c r="E31" s="101" t="s">
        <v>139</v>
      </c>
      <c r="F31" s="99" t="s">
        <v>120</v>
      </c>
      <c r="G31" s="100">
        <v>1</v>
      </c>
      <c r="H31" s="91"/>
      <c r="I31" s="91">
        <f t="shared" si="1"/>
        <v>0</v>
      </c>
      <c r="J31" s="137"/>
      <c r="O31" s="123"/>
    </row>
    <row r="32" spans="1:15" s="121" customFormat="1" ht="12" x14ac:dyDescent="0.2">
      <c r="A32" s="83"/>
      <c r="B32" s="98">
        <v>5</v>
      </c>
      <c r="C32" s="229" t="s">
        <v>275</v>
      </c>
      <c r="D32" s="229"/>
      <c r="E32" s="101" t="s">
        <v>139</v>
      </c>
      <c r="F32" s="99" t="s">
        <v>265</v>
      </c>
      <c r="G32" s="100">
        <v>2</v>
      </c>
      <c r="H32" s="91"/>
      <c r="I32" s="91">
        <f t="shared" si="1"/>
        <v>0</v>
      </c>
      <c r="J32" s="137"/>
      <c r="O32" s="123"/>
    </row>
    <row r="33" spans="1:15" s="121" customFormat="1" ht="12" x14ac:dyDescent="0.2">
      <c r="A33" s="83"/>
      <c r="B33" s="93"/>
      <c r="C33" s="83"/>
      <c r="D33" s="83"/>
      <c r="E33" s="83"/>
      <c r="F33" s="83"/>
      <c r="G33" s="83"/>
      <c r="H33" s="83"/>
      <c r="I33" s="83"/>
      <c r="J33" s="137"/>
      <c r="O33" s="123"/>
    </row>
    <row r="34" spans="1:15" s="121" customFormat="1" ht="12" x14ac:dyDescent="0.2">
      <c r="A34" s="83"/>
      <c r="B34" s="231" t="s">
        <v>276</v>
      </c>
      <c r="C34" s="231"/>
      <c r="D34" s="231"/>
      <c r="E34" s="231"/>
      <c r="F34" s="231"/>
      <c r="G34" s="231"/>
      <c r="H34" s="219">
        <f>SUM(I28:I32)</f>
        <v>0</v>
      </c>
      <c r="I34" s="220"/>
      <c r="J34" s="137"/>
    </row>
    <row r="35" spans="1:15" s="121" customFormat="1" ht="12" x14ac:dyDescent="0.2">
      <c r="A35" s="83"/>
      <c r="B35" s="231" t="s">
        <v>277</v>
      </c>
      <c r="C35" s="231"/>
      <c r="D35" s="231"/>
      <c r="E35" s="231"/>
      <c r="F35" s="231"/>
      <c r="G35" s="231"/>
      <c r="H35" s="219">
        <f>ROUND(H34/12,2)</f>
        <v>0</v>
      </c>
      <c r="I35" s="220"/>
      <c r="J35" s="137"/>
    </row>
    <row r="36" spans="1:15" ht="9" customHeight="1" x14ac:dyDescent="0.25">
      <c r="B36" s="30"/>
      <c r="C36" s="30"/>
      <c r="D36" s="30"/>
      <c r="E36" s="30"/>
      <c r="F36" s="30"/>
      <c r="G36" s="30"/>
      <c r="H36" s="34"/>
      <c r="I36" s="35"/>
      <c r="J36" s="140"/>
      <c r="K36" s="120"/>
      <c r="M36" s="120"/>
    </row>
    <row r="37" spans="1:15" ht="18.75" x14ac:dyDescent="0.25">
      <c r="B37" s="235" t="s">
        <v>281</v>
      </c>
      <c r="C37" s="236"/>
      <c r="D37" s="236"/>
      <c r="E37" s="236"/>
      <c r="F37" s="236"/>
      <c r="G37" s="236"/>
      <c r="H37" s="236"/>
      <c r="I37" s="246"/>
      <c r="J37" s="140"/>
      <c r="K37" s="120"/>
      <c r="M37" s="120"/>
    </row>
    <row r="38" spans="1:15" s="121" customFormat="1" ht="12" x14ac:dyDescent="0.2">
      <c r="A38" s="83"/>
      <c r="B38" s="84" t="s">
        <v>117</v>
      </c>
      <c r="C38" s="237" t="s">
        <v>116</v>
      </c>
      <c r="D38" s="238"/>
      <c r="E38" s="85" t="s">
        <v>115</v>
      </c>
      <c r="F38" s="85" t="s">
        <v>272</v>
      </c>
      <c r="G38" s="97" t="s">
        <v>273</v>
      </c>
      <c r="H38" s="86" t="s">
        <v>113</v>
      </c>
      <c r="I38" s="86" t="s">
        <v>112</v>
      </c>
      <c r="J38" s="139"/>
    </row>
    <row r="39" spans="1:15" s="121" customFormat="1" ht="12" x14ac:dyDescent="0.2">
      <c r="A39" s="83"/>
      <c r="B39" s="98">
        <v>1</v>
      </c>
      <c r="C39" s="229" t="s">
        <v>143</v>
      </c>
      <c r="D39" s="229"/>
      <c r="E39" s="99" t="s">
        <v>115</v>
      </c>
      <c r="F39" s="99" t="s">
        <v>120</v>
      </c>
      <c r="G39" s="100">
        <v>2</v>
      </c>
      <c r="H39" s="91"/>
      <c r="I39" s="91">
        <f>H39*G39</f>
        <v>0</v>
      </c>
      <c r="J39" s="139"/>
    </row>
    <row r="40" spans="1:15" s="121" customFormat="1" ht="12" x14ac:dyDescent="0.2">
      <c r="A40" s="83"/>
      <c r="B40" s="98">
        <v>2</v>
      </c>
      <c r="C40" s="229" t="s">
        <v>142</v>
      </c>
      <c r="D40" s="229"/>
      <c r="E40" s="99" t="s">
        <v>115</v>
      </c>
      <c r="F40" s="99" t="s">
        <v>120</v>
      </c>
      <c r="G40" s="100">
        <v>2</v>
      </c>
      <c r="H40" s="91"/>
      <c r="I40" s="91">
        <f t="shared" ref="I40:I43" si="2">H40*G40</f>
        <v>0</v>
      </c>
      <c r="J40" s="139"/>
    </row>
    <row r="41" spans="1:15" s="121" customFormat="1" ht="12" x14ac:dyDescent="0.2">
      <c r="A41" s="83"/>
      <c r="B41" s="98">
        <v>3</v>
      </c>
      <c r="C41" s="229" t="s">
        <v>141</v>
      </c>
      <c r="D41" s="229"/>
      <c r="E41" s="101" t="s">
        <v>139</v>
      </c>
      <c r="F41" s="101" t="s">
        <v>120</v>
      </c>
      <c r="G41" s="100">
        <v>1</v>
      </c>
      <c r="H41" s="91"/>
      <c r="I41" s="91">
        <f t="shared" si="2"/>
        <v>0</v>
      </c>
      <c r="J41" s="139"/>
    </row>
    <row r="42" spans="1:15" s="121" customFormat="1" ht="12" x14ac:dyDescent="0.2">
      <c r="A42" s="83"/>
      <c r="B42" s="98">
        <v>4</v>
      </c>
      <c r="C42" s="229" t="s">
        <v>140</v>
      </c>
      <c r="D42" s="229"/>
      <c r="E42" s="101" t="s">
        <v>139</v>
      </c>
      <c r="F42" s="101" t="s">
        <v>120</v>
      </c>
      <c r="G42" s="100">
        <v>1</v>
      </c>
      <c r="H42" s="91"/>
      <c r="I42" s="91">
        <f t="shared" si="2"/>
        <v>0</v>
      </c>
      <c r="J42" s="139"/>
    </row>
    <row r="43" spans="1:15" s="121" customFormat="1" ht="12" x14ac:dyDescent="0.2">
      <c r="A43" s="83"/>
      <c r="B43" s="98">
        <v>5</v>
      </c>
      <c r="C43" s="229" t="s">
        <v>144</v>
      </c>
      <c r="D43" s="229"/>
      <c r="E43" s="101" t="s">
        <v>139</v>
      </c>
      <c r="F43" s="99" t="s">
        <v>120</v>
      </c>
      <c r="G43" s="100">
        <v>1</v>
      </c>
      <c r="H43" s="91"/>
      <c r="I43" s="91">
        <f t="shared" si="2"/>
        <v>0</v>
      </c>
      <c r="J43" s="139"/>
    </row>
    <row r="44" spans="1:15" s="121" customFormat="1" ht="12" x14ac:dyDescent="0.2">
      <c r="A44" s="83"/>
      <c r="B44" s="98">
        <v>6</v>
      </c>
      <c r="C44" s="229" t="s">
        <v>275</v>
      </c>
      <c r="D44" s="229"/>
      <c r="E44" s="101" t="s">
        <v>139</v>
      </c>
      <c r="F44" s="101" t="s">
        <v>265</v>
      </c>
      <c r="G44" s="100">
        <v>2</v>
      </c>
      <c r="H44" s="91"/>
      <c r="I44" s="91">
        <f>H44*G44*2</f>
        <v>0</v>
      </c>
      <c r="J44" s="139"/>
    </row>
    <row r="45" spans="1:15" s="121" customFormat="1" ht="12" x14ac:dyDescent="0.2">
      <c r="A45" s="83"/>
      <c r="B45" s="98">
        <v>7</v>
      </c>
      <c r="C45" s="229" t="s">
        <v>138</v>
      </c>
      <c r="D45" s="229"/>
      <c r="E45" s="99" t="s">
        <v>115</v>
      </c>
      <c r="F45" s="99" t="s">
        <v>120</v>
      </c>
      <c r="G45" s="100">
        <v>1</v>
      </c>
      <c r="H45" s="91"/>
      <c r="I45" s="91">
        <f>H45*G45</f>
        <v>0</v>
      </c>
      <c r="J45" s="139"/>
    </row>
    <row r="46" spans="1:15" s="121" customFormat="1" ht="12" x14ac:dyDescent="0.2">
      <c r="A46" s="83"/>
      <c r="B46" s="93"/>
      <c r="C46" s="83"/>
      <c r="D46" s="83"/>
      <c r="E46" s="83"/>
      <c r="F46" s="83"/>
      <c r="G46" s="83"/>
      <c r="H46" s="102"/>
      <c r="I46" s="102"/>
      <c r="J46" s="139"/>
    </row>
    <row r="47" spans="1:15" s="121" customFormat="1" ht="12" x14ac:dyDescent="0.2">
      <c r="A47" s="83"/>
      <c r="B47" s="231" t="s">
        <v>282</v>
      </c>
      <c r="C47" s="231"/>
      <c r="D47" s="231"/>
      <c r="E47" s="231"/>
      <c r="F47" s="231"/>
      <c r="G47" s="231"/>
      <c r="H47" s="219">
        <f>SUM(I39:I45)</f>
        <v>0</v>
      </c>
      <c r="I47" s="220"/>
      <c r="J47" s="139"/>
      <c r="K47" s="242"/>
      <c r="L47" s="242"/>
      <c r="M47" s="242"/>
      <c r="N47" s="242"/>
    </row>
    <row r="48" spans="1:15" s="121" customFormat="1" ht="12" x14ac:dyDescent="0.2">
      <c r="A48" s="83"/>
      <c r="B48" s="231" t="s">
        <v>283</v>
      </c>
      <c r="C48" s="231"/>
      <c r="D48" s="231"/>
      <c r="E48" s="231"/>
      <c r="F48" s="231"/>
      <c r="G48" s="231"/>
      <c r="H48" s="219">
        <f>ROUND(H47/12,2)</f>
        <v>0</v>
      </c>
      <c r="I48" s="220"/>
      <c r="J48" s="139"/>
      <c r="K48" s="124"/>
      <c r="L48" s="124"/>
      <c r="M48" s="124"/>
      <c r="N48" s="124"/>
    </row>
    <row r="49" spans="1:14" ht="10.5" customHeight="1" x14ac:dyDescent="0.25">
      <c r="B49" s="30"/>
      <c r="C49" s="30"/>
      <c r="D49" s="30"/>
      <c r="E49" s="30"/>
      <c r="F49" s="30"/>
      <c r="G49" s="30"/>
      <c r="H49" s="34"/>
      <c r="I49" s="35"/>
      <c r="J49" s="140"/>
      <c r="K49" s="125"/>
      <c r="L49" s="126"/>
      <c r="M49" s="127"/>
      <c r="N49" s="127"/>
    </row>
    <row r="50" spans="1:14" ht="18.75" x14ac:dyDescent="0.25">
      <c r="B50" s="235" t="s">
        <v>278</v>
      </c>
      <c r="C50" s="236"/>
      <c r="D50" s="236"/>
      <c r="E50" s="236"/>
      <c r="F50" s="236"/>
      <c r="G50" s="236"/>
      <c r="H50" s="236"/>
      <c r="I50" s="246"/>
      <c r="J50" s="140"/>
      <c r="K50" s="125"/>
      <c r="L50" s="126"/>
      <c r="M50" s="127"/>
      <c r="N50" s="127"/>
    </row>
    <row r="51" spans="1:14" s="121" customFormat="1" ht="12" x14ac:dyDescent="0.2">
      <c r="A51" s="83"/>
      <c r="B51" s="84" t="s">
        <v>117</v>
      </c>
      <c r="C51" s="237" t="s">
        <v>116</v>
      </c>
      <c r="D51" s="238"/>
      <c r="E51" s="85" t="s">
        <v>115</v>
      </c>
      <c r="F51" s="85" t="s">
        <v>272</v>
      </c>
      <c r="G51" s="97" t="s">
        <v>273</v>
      </c>
      <c r="H51" s="86" t="s">
        <v>113</v>
      </c>
      <c r="I51" s="86" t="s">
        <v>112</v>
      </c>
      <c r="J51" s="139"/>
      <c r="K51" s="128"/>
      <c r="L51" s="129"/>
      <c r="M51" s="130"/>
      <c r="N51" s="130"/>
    </row>
    <row r="52" spans="1:14" s="121" customFormat="1" ht="12" x14ac:dyDescent="0.2">
      <c r="A52" s="83"/>
      <c r="B52" s="98">
        <v>1</v>
      </c>
      <c r="C52" s="229" t="s">
        <v>143</v>
      </c>
      <c r="D52" s="229"/>
      <c r="E52" s="99" t="s">
        <v>115</v>
      </c>
      <c r="F52" s="99" t="s">
        <v>120</v>
      </c>
      <c r="G52" s="100">
        <v>2</v>
      </c>
      <c r="H52" s="91"/>
      <c r="I52" s="91">
        <f>H52*G52</f>
        <v>0</v>
      </c>
      <c r="J52" s="139"/>
      <c r="K52" s="128"/>
      <c r="L52" s="129"/>
      <c r="M52" s="130"/>
      <c r="N52" s="130"/>
    </row>
    <row r="53" spans="1:14" s="121" customFormat="1" ht="12" x14ac:dyDescent="0.2">
      <c r="A53" s="83"/>
      <c r="B53" s="98">
        <v>2</v>
      </c>
      <c r="C53" s="229" t="s">
        <v>142</v>
      </c>
      <c r="D53" s="229"/>
      <c r="E53" s="99" t="s">
        <v>115</v>
      </c>
      <c r="F53" s="99" t="s">
        <v>120</v>
      </c>
      <c r="G53" s="100">
        <v>2</v>
      </c>
      <c r="H53" s="91"/>
      <c r="I53" s="91">
        <f t="shared" ref="I53:I58" si="3">H53*G53</f>
        <v>0</v>
      </c>
      <c r="J53" s="139"/>
      <c r="K53" s="131"/>
      <c r="L53" s="129"/>
      <c r="M53" s="130"/>
      <c r="N53" s="130"/>
    </row>
    <row r="54" spans="1:14" s="121" customFormat="1" ht="12" x14ac:dyDescent="0.2">
      <c r="A54" s="83"/>
      <c r="B54" s="98">
        <v>3</v>
      </c>
      <c r="C54" s="229" t="s">
        <v>141</v>
      </c>
      <c r="D54" s="229"/>
      <c r="E54" s="101" t="s">
        <v>139</v>
      </c>
      <c r="F54" s="101" t="s">
        <v>120</v>
      </c>
      <c r="G54" s="100">
        <v>1</v>
      </c>
      <c r="H54" s="91"/>
      <c r="I54" s="91">
        <f t="shared" si="3"/>
        <v>0</v>
      </c>
      <c r="J54" s="139"/>
      <c r="K54" s="131"/>
      <c r="L54" s="129"/>
      <c r="M54" s="130"/>
      <c r="N54" s="130"/>
    </row>
    <row r="55" spans="1:14" s="121" customFormat="1" ht="12" x14ac:dyDescent="0.2">
      <c r="A55" s="83"/>
      <c r="B55" s="98">
        <v>4</v>
      </c>
      <c r="C55" s="229" t="s">
        <v>140</v>
      </c>
      <c r="D55" s="229"/>
      <c r="E55" s="101" t="s">
        <v>139</v>
      </c>
      <c r="F55" s="101" t="s">
        <v>120</v>
      </c>
      <c r="G55" s="100">
        <v>1</v>
      </c>
      <c r="H55" s="91"/>
      <c r="I55" s="91">
        <f t="shared" si="3"/>
        <v>0</v>
      </c>
      <c r="J55" s="139"/>
      <c r="K55" s="131"/>
      <c r="L55" s="129"/>
      <c r="M55" s="130"/>
      <c r="N55" s="130"/>
    </row>
    <row r="56" spans="1:14" s="121" customFormat="1" ht="12" x14ac:dyDescent="0.2">
      <c r="A56" s="83"/>
      <c r="B56" s="98">
        <v>5</v>
      </c>
      <c r="C56" s="229" t="s">
        <v>144</v>
      </c>
      <c r="D56" s="229"/>
      <c r="E56" s="101" t="s">
        <v>139</v>
      </c>
      <c r="F56" s="99" t="s">
        <v>120</v>
      </c>
      <c r="G56" s="100">
        <v>1</v>
      </c>
      <c r="H56" s="91"/>
      <c r="I56" s="91">
        <f t="shared" si="3"/>
        <v>0</v>
      </c>
      <c r="J56" s="139"/>
      <c r="K56" s="128"/>
      <c r="L56" s="129"/>
      <c r="M56" s="130"/>
      <c r="N56" s="130"/>
    </row>
    <row r="57" spans="1:14" s="121" customFormat="1" ht="12" x14ac:dyDescent="0.2">
      <c r="A57" s="83"/>
      <c r="B57" s="98">
        <v>6</v>
      </c>
      <c r="C57" s="229" t="s">
        <v>275</v>
      </c>
      <c r="D57" s="229"/>
      <c r="E57" s="101" t="s">
        <v>139</v>
      </c>
      <c r="F57" s="101" t="s">
        <v>265</v>
      </c>
      <c r="G57" s="100">
        <v>2</v>
      </c>
      <c r="H57" s="91"/>
      <c r="I57" s="91">
        <f t="shared" si="3"/>
        <v>0</v>
      </c>
      <c r="J57" s="139"/>
    </row>
    <row r="58" spans="1:14" s="121" customFormat="1" ht="12" x14ac:dyDescent="0.2">
      <c r="A58" s="83"/>
      <c r="B58" s="98">
        <v>7</v>
      </c>
      <c r="C58" s="229" t="s">
        <v>138</v>
      </c>
      <c r="D58" s="229"/>
      <c r="E58" s="99" t="s">
        <v>115</v>
      </c>
      <c r="F58" s="99" t="s">
        <v>120</v>
      </c>
      <c r="G58" s="100">
        <v>1</v>
      </c>
      <c r="H58" s="91"/>
      <c r="I58" s="91">
        <f t="shared" si="3"/>
        <v>0</v>
      </c>
      <c r="J58" s="139"/>
    </row>
    <row r="59" spans="1:14" s="121" customFormat="1" ht="12" x14ac:dyDescent="0.2">
      <c r="A59" s="83"/>
      <c r="B59" s="93"/>
      <c r="C59" s="83"/>
      <c r="D59" s="83"/>
      <c r="E59" s="83"/>
      <c r="F59" s="83"/>
      <c r="G59" s="83"/>
      <c r="H59" s="102"/>
      <c r="I59" s="102"/>
      <c r="J59" s="139"/>
    </row>
    <row r="60" spans="1:14" s="121" customFormat="1" ht="12" x14ac:dyDescent="0.2">
      <c r="A60" s="83"/>
      <c r="B60" s="231" t="s">
        <v>279</v>
      </c>
      <c r="C60" s="231"/>
      <c r="D60" s="231"/>
      <c r="E60" s="231"/>
      <c r="F60" s="231"/>
      <c r="G60" s="231"/>
      <c r="H60" s="219">
        <f>SUM(I52:I58)</f>
        <v>0</v>
      </c>
      <c r="I60" s="220"/>
      <c r="J60" s="139"/>
    </row>
    <row r="61" spans="1:14" s="121" customFormat="1" ht="12" x14ac:dyDescent="0.2">
      <c r="A61" s="83"/>
      <c r="B61" s="231" t="s">
        <v>280</v>
      </c>
      <c r="C61" s="231"/>
      <c r="D61" s="231"/>
      <c r="E61" s="231"/>
      <c r="F61" s="231"/>
      <c r="G61" s="231"/>
      <c r="H61" s="219">
        <f>ROUND(H60/12,2)</f>
        <v>0</v>
      </c>
      <c r="I61" s="220"/>
      <c r="J61" s="139"/>
    </row>
    <row r="62" spans="1:14" ht="14.25" customHeight="1" x14ac:dyDescent="0.25">
      <c r="B62" s="30"/>
      <c r="C62" s="37"/>
      <c r="D62" s="37"/>
      <c r="E62" s="38"/>
      <c r="F62" s="36"/>
      <c r="G62" s="34"/>
      <c r="H62" s="34"/>
      <c r="I62" s="34"/>
      <c r="J62" s="141"/>
      <c r="K62" s="120"/>
      <c r="M62" s="120"/>
    </row>
    <row r="63" spans="1:14" ht="18.75" x14ac:dyDescent="0.25">
      <c r="B63" s="233" t="s">
        <v>137</v>
      </c>
      <c r="C63" s="233"/>
      <c r="D63" s="233"/>
      <c r="E63" s="233"/>
      <c r="F63" s="233"/>
      <c r="G63" s="233"/>
      <c r="H63" s="233"/>
      <c r="I63" s="233"/>
      <c r="J63" s="136"/>
      <c r="K63" s="120"/>
      <c r="M63" s="120"/>
    </row>
    <row r="64" spans="1:14" s="121" customFormat="1" ht="24" x14ac:dyDescent="0.2">
      <c r="A64" s="83"/>
      <c r="B64" s="84" t="s">
        <v>117</v>
      </c>
      <c r="C64" s="234" t="s">
        <v>116</v>
      </c>
      <c r="D64" s="234"/>
      <c r="E64" s="85" t="s">
        <v>136</v>
      </c>
      <c r="F64" s="85" t="s">
        <v>115</v>
      </c>
      <c r="G64" s="85" t="s">
        <v>135</v>
      </c>
      <c r="H64" s="86" t="s">
        <v>113</v>
      </c>
      <c r="I64" s="86" t="s">
        <v>112</v>
      </c>
      <c r="J64" s="137"/>
    </row>
    <row r="65" spans="1:10" s="121" customFormat="1" ht="12" x14ac:dyDescent="0.2">
      <c r="A65" s="83"/>
      <c r="B65" s="103">
        <v>1</v>
      </c>
      <c r="C65" s="229" t="s">
        <v>134</v>
      </c>
      <c r="D65" s="229"/>
      <c r="E65" s="103" t="s">
        <v>120</v>
      </c>
      <c r="F65" s="99" t="s">
        <v>50</v>
      </c>
      <c r="G65" s="103">
        <v>1</v>
      </c>
      <c r="H65" s="104"/>
      <c r="I65" s="104">
        <f>H65*G65</f>
        <v>0</v>
      </c>
      <c r="J65" s="137"/>
    </row>
    <row r="66" spans="1:10" s="121" customFormat="1" ht="12" x14ac:dyDescent="0.2">
      <c r="A66" s="83"/>
      <c r="B66" s="103">
        <v>2</v>
      </c>
      <c r="C66" s="229" t="s">
        <v>133</v>
      </c>
      <c r="D66" s="229"/>
      <c r="E66" s="103" t="s">
        <v>120</v>
      </c>
      <c r="F66" s="99" t="s">
        <v>50</v>
      </c>
      <c r="G66" s="100">
        <v>1</v>
      </c>
      <c r="H66" s="104"/>
      <c r="I66" s="104">
        <f t="shared" ref="I66:I78" si="4">H66*G66</f>
        <v>0</v>
      </c>
      <c r="J66" s="137"/>
    </row>
    <row r="67" spans="1:10" s="121" customFormat="1" ht="12" x14ac:dyDescent="0.2">
      <c r="A67" s="83"/>
      <c r="B67" s="103">
        <v>3</v>
      </c>
      <c r="C67" s="229" t="s">
        <v>132</v>
      </c>
      <c r="D67" s="229"/>
      <c r="E67" s="103" t="s">
        <v>131</v>
      </c>
      <c r="F67" s="99" t="s">
        <v>50</v>
      </c>
      <c r="G67" s="100">
        <v>1</v>
      </c>
      <c r="H67" s="104"/>
      <c r="I67" s="104">
        <f>H67*G67/30*12</f>
        <v>0</v>
      </c>
      <c r="J67" s="137"/>
    </row>
    <row r="68" spans="1:10" s="121" customFormat="1" ht="12" x14ac:dyDescent="0.2">
      <c r="A68" s="83"/>
      <c r="B68" s="103">
        <v>4</v>
      </c>
      <c r="C68" s="229" t="s">
        <v>130</v>
      </c>
      <c r="D68" s="229"/>
      <c r="E68" s="103" t="s">
        <v>120</v>
      </c>
      <c r="F68" s="99" t="s">
        <v>50</v>
      </c>
      <c r="G68" s="100">
        <v>1</v>
      </c>
      <c r="H68" s="104"/>
      <c r="I68" s="104">
        <f t="shared" si="4"/>
        <v>0</v>
      </c>
      <c r="J68" s="137"/>
    </row>
    <row r="69" spans="1:10" s="121" customFormat="1" ht="12" x14ac:dyDescent="0.2">
      <c r="A69" s="83"/>
      <c r="B69" s="103">
        <v>5</v>
      </c>
      <c r="C69" s="229" t="s">
        <v>129</v>
      </c>
      <c r="D69" s="229"/>
      <c r="E69" s="103" t="s">
        <v>120</v>
      </c>
      <c r="F69" s="99" t="s">
        <v>50</v>
      </c>
      <c r="G69" s="100">
        <v>1</v>
      </c>
      <c r="H69" s="104"/>
      <c r="I69" s="104">
        <f t="shared" si="4"/>
        <v>0</v>
      </c>
      <c r="J69" s="137"/>
    </row>
    <row r="70" spans="1:10" s="121" customFormat="1" ht="12" x14ac:dyDescent="0.2">
      <c r="A70" s="83"/>
      <c r="B70" s="103">
        <v>6</v>
      </c>
      <c r="C70" s="230" t="s">
        <v>293</v>
      </c>
      <c r="D70" s="230"/>
      <c r="E70" s="103" t="s">
        <v>120</v>
      </c>
      <c r="F70" s="99" t="s">
        <v>50</v>
      </c>
      <c r="G70" s="100">
        <v>1</v>
      </c>
      <c r="H70" s="104"/>
      <c r="I70" s="104">
        <f t="shared" si="4"/>
        <v>0</v>
      </c>
      <c r="J70" s="137"/>
    </row>
    <row r="71" spans="1:10" s="121" customFormat="1" ht="12" x14ac:dyDescent="0.2">
      <c r="A71" s="83"/>
      <c r="B71" s="103">
        <v>7</v>
      </c>
      <c r="C71" s="229" t="s">
        <v>128</v>
      </c>
      <c r="D71" s="229"/>
      <c r="E71" s="103" t="s">
        <v>120</v>
      </c>
      <c r="F71" s="99" t="s">
        <v>50</v>
      </c>
      <c r="G71" s="100">
        <v>1</v>
      </c>
      <c r="H71" s="104"/>
      <c r="I71" s="104">
        <f t="shared" si="4"/>
        <v>0</v>
      </c>
      <c r="J71" s="137"/>
    </row>
    <row r="72" spans="1:10" s="121" customFormat="1" ht="12" x14ac:dyDescent="0.2">
      <c r="A72" s="83"/>
      <c r="B72" s="103">
        <v>8</v>
      </c>
      <c r="C72" s="229" t="s">
        <v>127</v>
      </c>
      <c r="D72" s="229"/>
      <c r="E72" s="103" t="s">
        <v>120</v>
      </c>
      <c r="F72" s="99" t="s">
        <v>50</v>
      </c>
      <c r="G72" s="100">
        <v>1</v>
      </c>
      <c r="H72" s="104"/>
      <c r="I72" s="104">
        <f t="shared" si="4"/>
        <v>0</v>
      </c>
      <c r="J72" s="137"/>
    </row>
    <row r="73" spans="1:10" s="121" customFormat="1" ht="12" x14ac:dyDescent="0.2">
      <c r="A73" s="83"/>
      <c r="B73" s="103">
        <v>9</v>
      </c>
      <c r="C73" s="229" t="s">
        <v>126</v>
      </c>
      <c r="D73" s="229"/>
      <c r="E73" s="103" t="s">
        <v>120</v>
      </c>
      <c r="F73" s="99" t="s">
        <v>50</v>
      </c>
      <c r="G73" s="100">
        <v>2</v>
      </c>
      <c r="H73" s="104"/>
      <c r="I73" s="104">
        <f t="shared" si="4"/>
        <v>0</v>
      </c>
      <c r="J73" s="137"/>
    </row>
    <row r="74" spans="1:10" s="121" customFormat="1" ht="12" x14ac:dyDescent="0.2">
      <c r="A74" s="83"/>
      <c r="B74" s="103">
        <v>10</v>
      </c>
      <c r="C74" s="229" t="s">
        <v>125</v>
      </c>
      <c r="D74" s="229"/>
      <c r="E74" s="103" t="s">
        <v>120</v>
      </c>
      <c r="F74" s="99" t="s">
        <v>50</v>
      </c>
      <c r="G74" s="100">
        <v>1</v>
      </c>
      <c r="H74" s="104"/>
      <c r="I74" s="104">
        <f t="shared" si="4"/>
        <v>0</v>
      </c>
      <c r="J74" s="137"/>
    </row>
    <row r="75" spans="1:10" s="121" customFormat="1" ht="12" x14ac:dyDescent="0.2">
      <c r="A75" s="83"/>
      <c r="B75" s="103">
        <v>11</v>
      </c>
      <c r="C75" s="229" t="s">
        <v>124</v>
      </c>
      <c r="D75" s="229"/>
      <c r="E75" s="103" t="s">
        <v>120</v>
      </c>
      <c r="F75" s="99" t="s">
        <v>50</v>
      </c>
      <c r="G75" s="100">
        <v>1</v>
      </c>
      <c r="H75" s="104"/>
      <c r="I75" s="104">
        <f t="shared" si="4"/>
        <v>0</v>
      </c>
      <c r="J75" s="137"/>
    </row>
    <row r="76" spans="1:10" s="121" customFormat="1" ht="12" x14ac:dyDescent="0.2">
      <c r="A76" s="83"/>
      <c r="B76" s="103">
        <v>12</v>
      </c>
      <c r="C76" s="229" t="s">
        <v>123</v>
      </c>
      <c r="D76" s="229"/>
      <c r="E76" s="103" t="s">
        <v>120</v>
      </c>
      <c r="F76" s="99" t="s">
        <v>50</v>
      </c>
      <c r="G76" s="100">
        <v>1</v>
      </c>
      <c r="H76" s="104"/>
      <c r="I76" s="104">
        <f t="shared" si="4"/>
        <v>0</v>
      </c>
      <c r="J76" s="137"/>
    </row>
    <row r="77" spans="1:10" s="121" customFormat="1" ht="12" x14ac:dyDescent="0.2">
      <c r="A77" s="83"/>
      <c r="B77" s="103">
        <v>13</v>
      </c>
      <c r="C77" s="229" t="s">
        <v>122</v>
      </c>
      <c r="D77" s="229"/>
      <c r="E77" s="103" t="s">
        <v>120</v>
      </c>
      <c r="F77" s="99" t="s">
        <v>50</v>
      </c>
      <c r="G77" s="100">
        <v>1</v>
      </c>
      <c r="H77" s="104"/>
      <c r="I77" s="104">
        <f t="shared" si="4"/>
        <v>0</v>
      </c>
      <c r="J77" s="137"/>
    </row>
    <row r="78" spans="1:10" s="121" customFormat="1" ht="12" x14ac:dyDescent="0.2">
      <c r="A78" s="83"/>
      <c r="B78" s="103">
        <v>14</v>
      </c>
      <c r="C78" s="229" t="s">
        <v>121</v>
      </c>
      <c r="D78" s="229"/>
      <c r="E78" s="103" t="s">
        <v>120</v>
      </c>
      <c r="F78" s="99" t="s">
        <v>50</v>
      </c>
      <c r="G78" s="100">
        <v>1</v>
      </c>
      <c r="H78" s="104"/>
      <c r="I78" s="104">
        <f t="shared" si="4"/>
        <v>0</v>
      </c>
      <c r="J78" s="137"/>
    </row>
    <row r="79" spans="1:10" s="121" customFormat="1" ht="12" x14ac:dyDescent="0.2">
      <c r="A79" s="83"/>
      <c r="B79" s="83"/>
      <c r="C79" s="83"/>
      <c r="D79" s="83"/>
      <c r="E79" s="83"/>
      <c r="F79" s="83"/>
      <c r="G79" s="83"/>
      <c r="H79" s="83"/>
      <c r="I79" s="83"/>
      <c r="J79" s="137"/>
    </row>
    <row r="80" spans="1:10" s="121" customFormat="1" ht="12" x14ac:dyDescent="0.2">
      <c r="A80" s="83"/>
      <c r="B80" s="231" t="s">
        <v>119</v>
      </c>
      <c r="C80" s="231"/>
      <c r="D80" s="231"/>
      <c r="E80" s="231"/>
      <c r="F80" s="231"/>
      <c r="G80" s="231"/>
      <c r="H80" s="219">
        <f>SUM(I65:I78)</f>
        <v>0</v>
      </c>
      <c r="I80" s="220"/>
      <c r="J80" s="87"/>
    </row>
    <row r="81" spans="1:13" s="121" customFormat="1" ht="12" x14ac:dyDescent="0.2">
      <c r="A81" s="83"/>
      <c r="B81" s="231" t="s">
        <v>263</v>
      </c>
      <c r="C81" s="231"/>
      <c r="D81" s="231"/>
      <c r="E81" s="231"/>
      <c r="F81" s="231"/>
      <c r="G81" s="231"/>
      <c r="H81" s="219">
        <f>H80*20%</f>
        <v>0</v>
      </c>
      <c r="I81" s="220"/>
      <c r="J81" s="87"/>
    </row>
    <row r="82" spans="1:13" s="121" customFormat="1" ht="12" x14ac:dyDescent="0.2">
      <c r="A82" s="83"/>
      <c r="B82" s="231" t="s">
        <v>264</v>
      </c>
      <c r="C82" s="231"/>
      <c r="D82" s="231"/>
      <c r="E82" s="231"/>
      <c r="F82" s="231"/>
      <c r="G82" s="231"/>
      <c r="H82" s="219">
        <f>H81/12</f>
        <v>0</v>
      </c>
      <c r="I82" s="220"/>
      <c r="J82" s="87"/>
    </row>
    <row r="83" spans="1:13" x14ac:dyDescent="0.25">
      <c r="B83" s="30"/>
      <c r="C83" s="29"/>
      <c r="D83" s="29"/>
      <c r="E83" s="28"/>
      <c r="F83" s="28"/>
      <c r="G83" s="31"/>
      <c r="H83" s="32"/>
      <c r="I83" s="28"/>
      <c r="J83" s="28"/>
      <c r="L83" s="133"/>
    </row>
    <row r="84" spans="1:13" ht="18.75" x14ac:dyDescent="0.25">
      <c r="B84" s="221" t="s">
        <v>118</v>
      </c>
      <c r="C84" s="222"/>
      <c r="D84" s="222"/>
      <c r="E84" s="222"/>
      <c r="F84" s="222"/>
      <c r="G84" s="222"/>
      <c r="H84" s="222"/>
      <c r="I84" s="222"/>
      <c r="J84" s="247"/>
      <c r="K84" s="120"/>
      <c r="M84" s="120"/>
    </row>
    <row r="85" spans="1:13" s="121" customFormat="1" ht="12" x14ac:dyDescent="0.2">
      <c r="A85" s="83"/>
      <c r="B85" s="84" t="s">
        <v>117</v>
      </c>
      <c r="C85" s="237" t="s">
        <v>116</v>
      </c>
      <c r="D85" s="243"/>
      <c r="E85" s="238"/>
      <c r="F85" s="105"/>
      <c r="G85" s="85" t="s">
        <v>115</v>
      </c>
      <c r="H85" s="85" t="s">
        <v>114</v>
      </c>
      <c r="I85" s="86" t="s">
        <v>113</v>
      </c>
      <c r="J85" s="106" t="s">
        <v>260</v>
      </c>
    </row>
    <row r="86" spans="1:13" s="121" customFormat="1" ht="12" x14ac:dyDescent="0.2">
      <c r="A86" s="83"/>
      <c r="B86" s="107">
        <v>1</v>
      </c>
      <c r="C86" s="226" t="s">
        <v>111</v>
      </c>
      <c r="D86" s="227"/>
      <c r="E86" s="228"/>
      <c r="F86" s="108" t="s">
        <v>267</v>
      </c>
      <c r="G86" s="109" t="s">
        <v>50</v>
      </c>
      <c r="H86" s="110">
        <v>100</v>
      </c>
      <c r="I86" s="111"/>
      <c r="J86" s="112">
        <f t="shared" ref="J86:J124" si="5">I86*H86</f>
        <v>0</v>
      </c>
    </row>
    <row r="87" spans="1:13" s="121" customFormat="1" ht="12" x14ac:dyDescent="0.2">
      <c r="A87" s="83"/>
      <c r="B87" s="113">
        <v>2</v>
      </c>
      <c r="C87" s="226" t="s">
        <v>269</v>
      </c>
      <c r="D87" s="227"/>
      <c r="E87" s="228"/>
      <c r="F87" s="108" t="s">
        <v>267</v>
      </c>
      <c r="G87" s="44" t="s">
        <v>50</v>
      </c>
      <c r="H87" s="45">
        <v>48</v>
      </c>
      <c r="I87" s="111"/>
      <c r="J87" s="112">
        <f t="shared" si="5"/>
        <v>0</v>
      </c>
    </row>
    <row r="88" spans="1:13" s="122" customFormat="1" ht="12" x14ac:dyDescent="0.25">
      <c r="A88" s="92"/>
      <c r="B88" s="113">
        <f>B87+1</f>
        <v>3</v>
      </c>
      <c r="C88" s="226" t="s">
        <v>110</v>
      </c>
      <c r="D88" s="227"/>
      <c r="E88" s="228"/>
      <c r="F88" s="108" t="s">
        <v>267</v>
      </c>
      <c r="G88" s="44" t="s">
        <v>97</v>
      </c>
      <c r="H88" s="45">
        <v>40</v>
      </c>
      <c r="I88" s="111"/>
      <c r="J88" s="112">
        <f t="shared" si="5"/>
        <v>0</v>
      </c>
    </row>
    <row r="89" spans="1:13" s="122" customFormat="1" ht="12" x14ac:dyDescent="0.25">
      <c r="A89" s="92"/>
      <c r="B89" s="113">
        <f t="shared" ref="B89:B144" si="6">B88+1</f>
        <v>4</v>
      </c>
      <c r="C89" s="226" t="s">
        <v>109</v>
      </c>
      <c r="D89" s="227"/>
      <c r="E89" s="228"/>
      <c r="F89" s="108" t="s">
        <v>267</v>
      </c>
      <c r="G89" s="44" t="s">
        <v>50</v>
      </c>
      <c r="H89" s="45">
        <v>30</v>
      </c>
      <c r="I89" s="111"/>
      <c r="J89" s="112">
        <f t="shared" si="5"/>
        <v>0</v>
      </c>
    </row>
    <row r="90" spans="1:13" s="122" customFormat="1" ht="12" x14ac:dyDescent="0.25">
      <c r="A90" s="92"/>
      <c r="B90" s="113">
        <f t="shared" si="6"/>
        <v>5</v>
      </c>
      <c r="C90" s="226" t="s">
        <v>108</v>
      </c>
      <c r="D90" s="227"/>
      <c r="E90" s="228"/>
      <c r="F90" s="108" t="s">
        <v>267</v>
      </c>
      <c r="G90" s="44" t="s">
        <v>50</v>
      </c>
      <c r="H90" s="45">
        <v>50</v>
      </c>
      <c r="I90" s="111"/>
      <c r="J90" s="112">
        <f t="shared" si="5"/>
        <v>0</v>
      </c>
    </row>
    <row r="91" spans="1:13" s="122" customFormat="1" ht="12" x14ac:dyDescent="0.25">
      <c r="A91" s="92"/>
      <c r="B91" s="113">
        <f t="shared" si="6"/>
        <v>6</v>
      </c>
      <c r="C91" s="226" t="s">
        <v>107</v>
      </c>
      <c r="D91" s="227"/>
      <c r="E91" s="228"/>
      <c r="F91" s="108" t="s">
        <v>267</v>
      </c>
      <c r="G91" s="44" t="s">
        <v>50</v>
      </c>
      <c r="H91" s="45">
        <v>15</v>
      </c>
      <c r="I91" s="111"/>
      <c r="J91" s="112">
        <f t="shared" si="5"/>
        <v>0</v>
      </c>
    </row>
    <row r="92" spans="1:13" s="122" customFormat="1" ht="12" x14ac:dyDescent="0.25">
      <c r="A92" s="92"/>
      <c r="B92" s="113">
        <f t="shared" si="6"/>
        <v>7</v>
      </c>
      <c r="C92" s="226" t="s">
        <v>106</v>
      </c>
      <c r="D92" s="227"/>
      <c r="E92" s="228"/>
      <c r="F92" s="108" t="s">
        <v>267</v>
      </c>
      <c r="G92" s="44" t="s">
        <v>105</v>
      </c>
      <c r="H92" s="45">
        <v>60</v>
      </c>
      <c r="I92" s="111"/>
      <c r="J92" s="112">
        <f t="shared" si="5"/>
        <v>0</v>
      </c>
    </row>
    <row r="93" spans="1:13" s="122" customFormat="1" ht="12" x14ac:dyDescent="0.25">
      <c r="A93" s="92"/>
      <c r="B93" s="113">
        <f t="shared" si="6"/>
        <v>8</v>
      </c>
      <c r="C93" s="226" t="s">
        <v>104</v>
      </c>
      <c r="D93" s="227"/>
      <c r="E93" s="228"/>
      <c r="F93" s="108" t="s">
        <v>267</v>
      </c>
      <c r="G93" s="44" t="s">
        <v>50</v>
      </c>
      <c r="H93" s="45">
        <v>2</v>
      </c>
      <c r="I93" s="111"/>
      <c r="J93" s="112">
        <f t="shared" si="5"/>
        <v>0</v>
      </c>
    </row>
    <row r="94" spans="1:13" s="122" customFormat="1" ht="12" x14ac:dyDescent="0.25">
      <c r="A94" s="92"/>
      <c r="B94" s="113">
        <f t="shared" si="6"/>
        <v>9</v>
      </c>
      <c r="C94" s="226" t="s">
        <v>103</v>
      </c>
      <c r="D94" s="227"/>
      <c r="E94" s="228"/>
      <c r="F94" s="108" t="s">
        <v>267</v>
      </c>
      <c r="G94" s="44" t="s">
        <v>50</v>
      </c>
      <c r="H94" s="45">
        <v>40</v>
      </c>
      <c r="I94" s="111"/>
      <c r="J94" s="112">
        <f t="shared" si="5"/>
        <v>0</v>
      </c>
    </row>
    <row r="95" spans="1:13" s="121" customFormat="1" ht="12" x14ac:dyDescent="0.2">
      <c r="A95" s="83"/>
      <c r="B95" s="113">
        <f t="shared" si="6"/>
        <v>10</v>
      </c>
      <c r="C95" s="226" t="s">
        <v>102</v>
      </c>
      <c r="D95" s="227"/>
      <c r="E95" s="228"/>
      <c r="F95" s="108" t="s">
        <v>267</v>
      </c>
      <c r="G95" s="44" t="s">
        <v>101</v>
      </c>
      <c r="H95" s="45">
        <v>2</v>
      </c>
      <c r="I95" s="111"/>
      <c r="J95" s="112">
        <f t="shared" si="5"/>
        <v>0</v>
      </c>
    </row>
    <row r="96" spans="1:13" s="134" customFormat="1" ht="12" x14ac:dyDescent="0.25">
      <c r="A96" s="114"/>
      <c r="B96" s="113">
        <f t="shared" si="6"/>
        <v>11</v>
      </c>
      <c r="C96" s="226" t="s">
        <v>100</v>
      </c>
      <c r="D96" s="227"/>
      <c r="E96" s="228"/>
      <c r="F96" s="108" t="s">
        <v>267</v>
      </c>
      <c r="G96" s="44" t="s">
        <v>50</v>
      </c>
      <c r="H96" s="45">
        <v>5</v>
      </c>
      <c r="I96" s="111"/>
      <c r="J96" s="112">
        <f t="shared" si="5"/>
        <v>0</v>
      </c>
    </row>
    <row r="97" spans="1:10" s="122" customFormat="1" ht="12" x14ac:dyDescent="0.25">
      <c r="A97" s="92"/>
      <c r="B97" s="113">
        <f t="shared" si="6"/>
        <v>12</v>
      </c>
      <c r="C97" s="226" t="s">
        <v>99</v>
      </c>
      <c r="D97" s="227"/>
      <c r="E97" s="228"/>
      <c r="F97" s="108" t="s">
        <v>267</v>
      </c>
      <c r="G97" s="44" t="s">
        <v>50</v>
      </c>
      <c r="H97" s="45">
        <v>5</v>
      </c>
      <c r="I97" s="111"/>
      <c r="J97" s="112">
        <f t="shared" si="5"/>
        <v>0</v>
      </c>
    </row>
    <row r="98" spans="1:10" s="121" customFormat="1" ht="12" x14ac:dyDescent="0.2">
      <c r="A98" s="83"/>
      <c r="B98" s="113">
        <f t="shared" si="6"/>
        <v>13</v>
      </c>
      <c r="C98" s="226" t="s">
        <v>98</v>
      </c>
      <c r="D98" s="227"/>
      <c r="E98" s="228"/>
      <c r="F98" s="108" t="s">
        <v>267</v>
      </c>
      <c r="G98" s="44" t="s">
        <v>97</v>
      </c>
      <c r="H98" s="45">
        <v>12</v>
      </c>
      <c r="I98" s="111"/>
      <c r="J98" s="112">
        <f t="shared" si="5"/>
        <v>0</v>
      </c>
    </row>
    <row r="99" spans="1:10" s="121" customFormat="1" ht="12" x14ac:dyDescent="0.2">
      <c r="A99" s="83"/>
      <c r="B99" s="113">
        <f t="shared" si="6"/>
        <v>14</v>
      </c>
      <c r="C99" s="226" t="s">
        <v>96</v>
      </c>
      <c r="D99" s="227"/>
      <c r="E99" s="228"/>
      <c r="F99" s="108" t="s">
        <v>267</v>
      </c>
      <c r="G99" s="44" t="s">
        <v>50</v>
      </c>
      <c r="H99" s="45">
        <v>25</v>
      </c>
      <c r="I99" s="111"/>
      <c r="J99" s="112">
        <f t="shared" si="5"/>
        <v>0</v>
      </c>
    </row>
    <row r="100" spans="1:10" s="121" customFormat="1" ht="12" x14ac:dyDescent="0.2">
      <c r="A100" s="83"/>
      <c r="B100" s="113">
        <f t="shared" si="6"/>
        <v>15</v>
      </c>
      <c r="C100" s="226" t="s">
        <v>95</v>
      </c>
      <c r="D100" s="227"/>
      <c r="E100" s="228"/>
      <c r="F100" s="108" t="s">
        <v>267</v>
      </c>
      <c r="G100" s="44" t="s">
        <v>50</v>
      </c>
      <c r="H100" s="45">
        <v>24</v>
      </c>
      <c r="I100" s="111"/>
      <c r="J100" s="112">
        <f t="shared" si="5"/>
        <v>0</v>
      </c>
    </row>
    <row r="101" spans="1:10" s="121" customFormat="1" ht="12" x14ac:dyDescent="0.2">
      <c r="A101" s="83"/>
      <c r="B101" s="113">
        <f t="shared" si="6"/>
        <v>16</v>
      </c>
      <c r="C101" s="226" t="s">
        <v>94</v>
      </c>
      <c r="D101" s="227"/>
      <c r="E101" s="228"/>
      <c r="F101" s="108" t="s">
        <v>267</v>
      </c>
      <c r="G101" s="89" t="s">
        <v>50</v>
      </c>
      <c r="H101" s="45">
        <v>24</v>
      </c>
      <c r="I101" s="111"/>
      <c r="J101" s="112">
        <f t="shared" si="5"/>
        <v>0</v>
      </c>
    </row>
    <row r="102" spans="1:10" s="121" customFormat="1" ht="12" x14ac:dyDescent="0.2">
      <c r="A102" s="83"/>
      <c r="B102" s="113">
        <f t="shared" si="6"/>
        <v>17</v>
      </c>
      <c r="C102" s="226" t="s">
        <v>93</v>
      </c>
      <c r="D102" s="227"/>
      <c r="E102" s="228"/>
      <c r="F102" s="108" t="s">
        <v>267</v>
      </c>
      <c r="G102" s="89" t="s">
        <v>50</v>
      </c>
      <c r="H102" s="45">
        <v>40</v>
      </c>
      <c r="I102" s="111"/>
      <c r="J102" s="112">
        <f t="shared" si="5"/>
        <v>0</v>
      </c>
    </row>
    <row r="103" spans="1:10" s="121" customFormat="1" ht="12" x14ac:dyDescent="0.2">
      <c r="A103" s="83"/>
      <c r="B103" s="113">
        <f t="shared" si="6"/>
        <v>18</v>
      </c>
      <c r="C103" s="226" t="s">
        <v>92</v>
      </c>
      <c r="D103" s="227"/>
      <c r="E103" s="228"/>
      <c r="F103" s="108" t="s">
        <v>267</v>
      </c>
      <c r="G103" s="89" t="s">
        <v>91</v>
      </c>
      <c r="H103" s="45">
        <v>144</v>
      </c>
      <c r="I103" s="111"/>
      <c r="J103" s="112">
        <f t="shared" si="5"/>
        <v>0</v>
      </c>
    </row>
    <row r="104" spans="1:10" s="121" customFormat="1" ht="12" x14ac:dyDescent="0.2">
      <c r="A104" s="83"/>
      <c r="B104" s="113">
        <f t="shared" si="6"/>
        <v>19</v>
      </c>
      <c r="C104" s="226" t="s">
        <v>261</v>
      </c>
      <c r="D104" s="227"/>
      <c r="E104" s="228"/>
      <c r="F104" s="108" t="s">
        <v>267</v>
      </c>
      <c r="G104" s="89" t="s">
        <v>91</v>
      </c>
      <c r="H104" s="45">
        <v>40</v>
      </c>
      <c r="I104" s="111"/>
      <c r="J104" s="112">
        <f t="shared" si="5"/>
        <v>0</v>
      </c>
    </row>
    <row r="105" spans="1:10" s="121" customFormat="1" ht="12" x14ac:dyDescent="0.2">
      <c r="A105" s="83"/>
      <c r="B105" s="113">
        <f t="shared" si="6"/>
        <v>20</v>
      </c>
      <c r="C105" s="226" t="s">
        <v>90</v>
      </c>
      <c r="D105" s="227"/>
      <c r="E105" s="228"/>
      <c r="F105" s="108" t="s">
        <v>267</v>
      </c>
      <c r="G105" s="89" t="s">
        <v>50</v>
      </c>
      <c r="H105" s="45">
        <v>100</v>
      </c>
      <c r="I105" s="111"/>
      <c r="J105" s="112">
        <f t="shared" si="5"/>
        <v>0</v>
      </c>
    </row>
    <row r="106" spans="1:10" s="121" customFormat="1" ht="12" x14ac:dyDescent="0.2">
      <c r="A106" s="83"/>
      <c r="B106" s="113">
        <f t="shared" si="6"/>
        <v>21</v>
      </c>
      <c r="C106" s="226" t="s">
        <v>89</v>
      </c>
      <c r="D106" s="227"/>
      <c r="E106" s="228"/>
      <c r="F106" s="108" t="s">
        <v>267</v>
      </c>
      <c r="G106" s="89" t="s">
        <v>50</v>
      </c>
      <c r="H106" s="45">
        <v>5</v>
      </c>
      <c r="I106" s="111"/>
      <c r="J106" s="112">
        <f t="shared" si="5"/>
        <v>0</v>
      </c>
    </row>
    <row r="107" spans="1:10" s="122" customFormat="1" ht="12" x14ac:dyDescent="0.25">
      <c r="A107" s="92"/>
      <c r="B107" s="113">
        <f t="shared" si="6"/>
        <v>22</v>
      </c>
      <c r="C107" s="226" t="s">
        <v>88</v>
      </c>
      <c r="D107" s="227"/>
      <c r="E107" s="228"/>
      <c r="F107" s="108" t="s">
        <v>267</v>
      </c>
      <c r="G107" s="89" t="s">
        <v>50</v>
      </c>
      <c r="H107" s="45">
        <v>50</v>
      </c>
      <c r="I107" s="111"/>
      <c r="J107" s="112">
        <f t="shared" si="5"/>
        <v>0</v>
      </c>
    </row>
    <row r="108" spans="1:10" s="121" customFormat="1" ht="12" x14ac:dyDescent="0.2">
      <c r="A108" s="83"/>
      <c r="B108" s="113">
        <f t="shared" si="6"/>
        <v>23</v>
      </c>
      <c r="C108" s="226" t="s">
        <v>87</v>
      </c>
      <c r="D108" s="227"/>
      <c r="E108" s="228"/>
      <c r="F108" s="108" t="s">
        <v>267</v>
      </c>
      <c r="G108" s="89" t="s">
        <v>50</v>
      </c>
      <c r="H108" s="45">
        <v>6</v>
      </c>
      <c r="I108" s="111"/>
      <c r="J108" s="112">
        <f t="shared" si="5"/>
        <v>0</v>
      </c>
    </row>
    <row r="109" spans="1:10" s="121" customFormat="1" ht="12" x14ac:dyDescent="0.2">
      <c r="A109" s="83"/>
      <c r="B109" s="113">
        <f t="shared" si="6"/>
        <v>24</v>
      </c>
      <c r="C109" s="226" t="s">
        <v>86</v>
      </c>
      <c r="D109" s="227"/>
      <c r="E109" s="228"/>
      <c r="F109" s="108" t="s">
        <v>267</v>
      </c>
      <c r="G109" s="89" t="s">
        <v>50</v>
      </c>
      <c r="H109" s="45">
        <v>6</v>
      </c>
      <c r="I109" s="111"/>
      <c r="J109" s="112">
        <f t="shared" si="5"/>
        <v>0</v>
      </c>
    </row>
    <row r="110" spans="1:10" s="121" customFormat="1" ht="12" x14ac:dyDescent="0.2">
      <c r="A110" s="83"/>
      <c r="B110" s="113">
        <f t="shared" si="6"/>
        <v>25</v>
      </c>
      <c r="C110" s="226" t="s">
        <v>85</v>
      </c>
      <c r="D110" s="227"/>
      <c r="E110" s="228"/>
      <c r="F110" s="108" t="s">
        <v>267</v>
      </c>
      <c r="G110" s="89" t="s">
        <v>50</v>
      </c>
      <c r="H110" s="45">
        <v>6</v>
      </c>
      <c r="I110" s="111"/>
      <c r="J110" s="112">
        <f t="shared" si="5"/>
        <v>0</v>
      </c>
    </row>
    <row r="111" spans="1:10" s="121" customFormat="1" ht="12" x14ac:dyDescent="0.2">
      <c r="A111" s="83"/>
      <c r="B111" s="113">
        <f t="shared" si="6"/>
        <v>26</v>
      </c>
      <c r="C111" s="226" t="s">
        <v>84</v>
      </c>
      <c r="D111" s="227"/>
      <c r="E111" s="228"/>
      <c r="F111" s="108" t="s">
        <v>267</v>
      </c>
      <c r="G111" s="89" t="s">
        <v>50</v>
      </c>
      <c r="H111" s="45">
        <v>6</v>
      </c>
      <c r="I111" s="111"/>
      <c r="J111" s="112">
        <f t="shared" si="5"/>
        <v>0</v>
      </c>
    </row>
    <row r="112" spans="1:10" s="121" customFormat="1" ht="12" x14ac:dyDescent="0.2">
      <c r="A112" s="83"/>
      <c r="B112" s="113">
        <f t="shared" si="6"/>
        <v>27</v>
      </c>
      <c r="C112" s="226" t="s">
        <v>83</v>
      </c>
      <c r="D112" s="227"/>
      <c r="E112" s="228"/>
      <c r="F112" s="108" t="s">
        <v>267</v>
      </c>
      <c r="G112" s="89" t="s">
        <v>50</v>
      </c>
      <c r="H112" s="45">
        <v>5</v>
      </c>
      <c r="I112" s="111"/>
      <c r="J112" s="112">
        <f t="shared" si="5"/>
        <v>0</v>
      </c>
    </row>
    <row r="113" spans="1:10" s="121" customFormat="1" ht="12" x14ac:dyDescent="0.2">
      <c r="A113" s="83"/>
      <c r="B113" s="113">
        <f t="shared" si="6"/>
        <v>28</v>
      </c>
      <c r="C113" s="226" t="s">
        <v>82</v>
      </c>
      <c r="D113" s="227"/>
      <c r="E113" s="228"/>
      <c r="F113" s="108" t="s">
        <v>267</v>
      </c>
      <c r="G113" s="89" t="s">
        <v>50</v>
      </c>
      <c r="H113" s="45">
        <v>10</v>
      </c>
      <c r="I113" s="111"/>
      <c r="J113" s="112">
        <f t="shared" si="5"/>
        <v>0</v>
      </c>
    </row>
    <row r="114" spans="1:10" s="121" customFormat="1" ht="12" x14ac:dyDescent="0.2">
      <c r="A114" s="83"/>
      <c r="B114" s="113">
        <f t="shared" si="6"/>
        <v>29</v>
      </c>
      <c r="C114" s="226" t="s">
        <v>81</v>
      </c>
      <c r="D114" s="227"/>
      <c r="E114" s="228"/>
      <c r="F114" s="108" t="s">
        <v>267</v>
      </c>
      <c r="G114" s="89" t="s">
        <v>50</v>
      </c>
      <c r="H114" s="45">
        <v>4</v>
      </c>
      <c r="I114" s="111"/>
      <c r="J114" s="112">
        <f t="shared" si="5"/>
        <v>0</v>
      </c>
    </row>
    <row r="115" spans="1:10" s="121" customFormat="1" ht="12" x14ac:dyDescent="0.2">
      <c r="A115" s="83"/>
      <c r="B115" s="113">
        <f t="shared" si="6"/>
        <v>30</v>
      </c>
      <c r="C115" s="226" t="s">
        <v>80</v>
      </c>
      <c r="D115" s="227"/>
      <c r="E115" s="228"/>
      <c r="F115" s="108" t="s">
        <v>267</v>
      </c>
      <c r="G115" s="89" t="s">
        <v>79</v>
      </c>
      <c r="H115" s="45">
        <v>28</v>
      </c>
      <c r="I115" s="111"/>
      <c r="J115" s="112">
        <f t="shared" si="5"/>
        <v>0</v>
      </c>
    </row>
    <row r="116" spans="1:10" s="121" customFormat="1" ht="12" x14ac:dyDescent="0.2">
      <c r="A116" s="83"/>
      <c r="B116" s="113">
        <f t="shared" si="6"/>
        <v>31</v>
      </c>
      <c r="C116" s="226" t="s">
        <v>78</v>
      </c>
      <c r="D116" s="227"/>
      <c r="E116" s="228"/>
      <c r="F116" s="108" t="s">
        <v>267</v>
      </c>
      <c r="G116" s="89" t="s">
        <v>50</v>
      </c>
      <c r="H116" s="45">
        <v>20</v>
      </c>
      <c r="I116" s="111"/>
      <c r="J116" s="112">
        <f t="shared" si="5"/>
        <v>0</v>
      </c>
    </row>
    <row r="117" spans="1:10" s="121" customFormat="1" ht="12" x14ac:dyDescent="0.2">
      <c r="A117" s="83"/>
      <c r="B117" s="113">
        <f t="shared" si="6"/>
        <v>32</v>
      </c>
      <c r="C117" s="226" t="s">
        <v>77</v>
      </c>
      <c r="D117" s="227"/>
      <c r="E117" s="228"/>
      <c r="F117" s="108" t="s">
        <v>267</v>
      </c>
      <c r="G117" s="89" t="s">
        <v>50</v>
      </c>
      <c r="H117" s="45">
        <v>10</v>
      </c>
      <c r="I117" s="111"/>
      <c r="J117" s="112">
        <f t="shared" si="5"/>
        <v>0</v>
      </c>
    </row>
    <row r="118" spans="1:10" s="121" customFormat="1" ht="12" x14ac:dyDescent="0.2">
      <c r="A118" s="83"/>
      <c r="B118" s="113">
        <f t="shared" si="6"/>
        <v>33</v>
      </c>
      <c r="C118" s="226" t="s">
        <v>76</v>
      </c>
      <c r="D118" s="227"/>
      <c r="E118" s="228"/>
      <c r="F118" s="108" t="s">
        <v>267</v>
      </c>
      <c r="G118" s="89" t="s">
        <v>50</v>
      </c>
      <c r="H118" s="45">
        <v>40</v>
      </c>
      <c r="I118" s="111"/>
      <c r="J118" s="112">
        <f t="shared" si="5"/>
        <v>0</v>
      </c>
    </row>
    <row r="119" spans="1:10" s="121" customFormat="1" ht="12" x14ac:dyDescent="0.2">
      <c r="A119" s="83"/>
      <c r="B119" s="113">
        <f t="shared" si="6"/>
        <v>34</v>
      </c>
      <c r="C119" s="226" t="s">
        <v>75</v>
      </c>
      <c r="D119" s="227"/>
      <c r="E119" s="228"/>
      <c r="F119" s="108" t="s">
        <v>267</v>
      </c>
      <c r="G119" s="89" t="s">
        <v>50</v>
      </c>
      <c r="H119" s="45">
        <v>500</v>
      </c>
      <c r="I119" s="111"/>
      <c r="J119" s="112">
        <f t="shared" si="5"/>
        <v>0</v>
      </c>
    </row>
    <row r="120" spans="1:10" s="121" customFormat="1" ht="12" x14ac:dyDescent="0.2">
      <c r="A120" s="83"/>
      <c r="B120" s="113">
        <f t="shared" si="6"/>
        <v>35</v>
      </c>
      <c r="C120" s="226" t="s">
        <v>74</v>
      </c>
      <c r="D120" s="227"/>
      <c r="E120" s="228"/>
      <c r="F120" s="108" t="s">
        <v>267</v>
      </c>
      <c r="G120" s="89" t="s">
        <v>50</v>
      </c>
      <c r="H120" s="45">
        <v>100</v>
      </c>
      <c r="I120" s="111"/>
      <c r="J120" s="112">
        <f t="shared" si="5"/>
        <v>0</v>
      </c>
    </row>
    <row r="121" spans="1:10" s="121" customFormat="1" ht="12" x14ac:dyDescent="0.2">
      <c r="A121" s="83"/>
      <c r="B121" s="113">
        <f t="shared" si="6"/>
        <v>36</v>
      </c>
      <c r="C121" s="226" t="s">
        <v>73</v>
      </c>
      <c r="D121" s="227"/>
      <c r="E121" s="228"/>
      <c r="F121" s="108" t="s">
        <v>267</v>
      </c>
      <c r="G121" s="89" t="s">
        <v>50</v>
      </c>
      <c r="H121" s="45">
        <v>500</v>
      </c>
      <c r="I121" s="111"/>
      <c r="J121" s="112">
        <f t="shared" si="5"/>
        <v>0</v>
      </c>
    </row>
    <row r="122" spans="1:10" s="121" customFormat="1" ht="12" x14ac:dyDescent="0.2">
      <c r="A122" s="83"/>
      <c r="B122" s="113">
        <f t="shared" si="6"/>
        <v>37</v>
      </c>
      <c r="C122" s="226" t="s">
        <v>72</v>
      </c>
      <c r="D122" s="227"/>
      <c r="E122" s="228"/>
      <c r="F122" s="108" t="s">
        <v>267</v>
      </c>
      <c r="G122" s="89" t="s">
        <v>50</v>
      </c>
      <c r="H122" s="45">
        <v>100</v>
      </c>
      <c r="I122" s="111"/>
      <c r="J122" s="112">
        <f t="shared" si="5"/>
        <v>0</v>
      </c>
    </row>
    <row r="123" spans="1:10" s="121" customFormat="1" ht="12" x14ac:dyDescent="0.2">
      <c r="A123" s="83"/>
      <c r="B123" s="113">
        <f t="shared" si="6"/>
        <v>38</v>
      </c>
      <c r="C123" s="226" t="s">
        <v>71</v>
      </c>
      <c r="D123" s="227"/>
      <c r="E123" s="228"/>
      <c r="F123" s="108" t="s">
        <v>267</v>
      </c>
      <c r="G123" s="89" t="s">
        <v>50</v>
      </c>
      <c r="H123" s="45">
        <v>300</v>
      </c>
      <c r="I123" s="111"/>
      <c r="J123" s="112">
        <f t="shared" si="5"/>
        <v>0</v>
      </c>
    </row>
    <row r="124" spans="1:10" s="121" customFormat="1" ht="12" x14ac:dyDescent="0.2">
      <c r="A124" s="83"/>
      <c r="B124" s="113">
        <f t="shared" si="6"/>
        <v>39</v>
      </c>
      <c r="C124" s="226" t="s">
        <v>70</v>
      </c>
      <c r="D124" s="227"/>
      <c r="E124" s="228"/>
      <c r="F124" s="108" t="s">
        <v>267</v>
      </c>
      <c r="G124" s="89" t="s">
        <v>50</v>
      </c>
      <c r="H124" s="45">
        <v>48</v>
      </c>
      <c r="I124" s="111"/>
      <c r="J124" s="112">
        <f t="shared" si="5"/>
        <v>0</v>
      </c>
    </row>
    <row r="125" spans="1:10" s="121" customFormat="1" ht="12" x14ac:dyDescent="0.2">
      <c r="A125" s="83"/>
      <c r="B125" s="113">
        <f t="shared" si="6"/>
        <v>40</v>
      </c>
      <c r="C125" s="226" t="s">
        <v>69</v>
      </c>
      <c r="D125" s="227"/>
      <c r="E125" s="228"/>
      <c r="F125" s="108" t="s">
        <v>266</v>
      </c>
      <c r="G125" s="89" t="s">
        <v>50</v>
      </c>
      <c r="H125" s="45">
        <v>5</v>
      </c>
      <c r="I125" s="111"/>
      <c r="J125" s="112">
        <f>I125*H125/4</f>
        <v>0</v>
      </c>
    </row>
    <row r="126" spans="1:10" s="121" customFormat="1" ht="12" x14ac:dyDescent="0.2">
      <c r="A126" s="83"/>
      <c r="B126" s="113">
        <f t="shared" si="6"/>
        <v>41</v>
      </c>
      <c r="C126" s="226" t="s">
        <v>68</v>
      </c>
      <c r="D126" s="227"/>
      <c r="E126" s="228"/>
      <c r="F126" s="108" t="s">
        <v>266</v>
      </c>
      <c r="G126" s="89" t="s">
        <v>50</v>
      </c>
      <c r="H126" s="45">
        <v>10</v>
      </c>
      <c r="I126" s="111"/>
      <c r="J126" s="112">
        <f>I126*H126/4</f>
        <v>0</v>
      </c>
    </row>
    <row r="127" spans="1:10" s="121" customFormat="1" ht="12" x14ac:dyDescent="0.2">
      <c r="A127" s="83"/>
      <c r="B127" s="113">
        <f t="shared" si="6"/>
        <v>42</v>
      </c>
      <c r="C127" s="226" t="s">
        <v>67</v>
      </c>
      <c r="D127" s="227"/>
      <c r="E127" s="228"/>
      <c r="F127" s="108" t="s">
        <v>266</v>
      </c>
      <c r="G127" s="89" t="s">
        <v>50</v>
      </c>
      <c r="H127" s="45">
        <v>20</v>
      </c>
      <c r="I127" s="111"/>
      <c r="J127" s="112">
        <f>I127*H127/4</f>
        <v>0</v>
      </c>
    </row>
    <row r="128" spans="1:10" s="121" customFormat="1" ht="12" x14ac:dyDescent="0.2">
      <c r="A128" s="83"/>
      <c r="B128" s="113">
        <f t="shared" si="6"/>
        <v>43</v>
      </c>
      <c r="C128" s="226" t="s">
        <v>66</v>
      </c>
      <c r="D128" s="227"/>
      <c r="E128" s="228"/>
      <c r="F128" s="108" t="s">
        <v>266</v>
      </c>
      <c r="G128" s="89" t="s">
        <v>50</v>
      </c>
      <c r="H128" s="45">
        <v>12</v>
      </c>
      <c r="I128" s="111"/>
      <c r="J128" s="112">
        <f>I128*H128/4</f>
        <v>0</v>
      </c>
    </row>
    <row r="129" spans="1:23" s="121" customFormat="1" ht="12" x14ac:dyDescent="0.2">
      <c r="A129" s="83"/>
      <c r="B129" s="113">
        <f t="shared" si="6"/>
        <v>44</v>
      </c>
      <c r="C129" s="226" t="s">
        <v>65</v>
      </c>
      <c r="D129" s="227"/>
      <c r="E129" s="228"/>
      <c r="F129" s="108" t="s">
        <v>265</v>
      </c>
      <c r="G129" s="89" t="s">
        <v>50</v>
      </c>
      <c r="H129" s="45">
        <v>2</v>
      </c>
      <c r="I129" s="111"/>
      <c r="J129" s="112">
        <f>I129*H129/12</f>
        <v>0</v>
      </c>
      <c r="W129" s="121" t="s">
        <v>257</v>
      </c>
    </row>
    <row r="130" spans="1:23" s="121" customFormat="1" ht="12" x14ac:dyDescent="0.2">
      <c r="A130" s="83"/>
      <c r="B130" s="113">
        <f t="shared" si="6"/>
        <v>45</v>
      </c>
      <c r="C130" s="226" t="s">
        <v>64</v>
      </c>
      <c r="D130" s="227"/>
      <c r="E130" s="228"/>
      <c r="F130" s="108" t="s">
        <v>266</v>
      </c>
      <c r="G130" s="89" t="s">
        <v>50</v>
      </c>
      <c r="H130" s="45">
        <v>6</v>
      </c>
      <c r="I130" s="111"/>
      <c r="J130" s="112">
        <f>I130*H130/3</f>
        <v>0</v>
      </c>
    </row>
    <row r="131" spans="1:23" s="121" customFormat="1" ht="12" x14ac:dyDescent="0.2">
      <c r="A131" s="83"/>
      <c r="B131" s="113">
        <f t="shared" si="6"/>
        <v>46</v>
      </c>
      <c r="C131" s="226" t="s">
        <v>63</v>
      </c>
      <c r="D131" s="227"/>
      <c r="E131" s="228"/>
      <c r="F131" s="108" t="s">
        <v>266</v>
      </c>
      <c r="G131" s="89" t="s">
        <v>50</v>
      </c>
      <c r="H131" s="45">
        <v>6</v>
      </c>
      <c r="I131" s="111"/>
      <c r="J131" s="112">
        <f t="shared" ref="J131:J138" si="7">I131*H131/4</f>
        <v>0</v>
      </c>
    </row>
    <row r="132" spans="1:23" s="121" customFormat="1" ht="12" x14ac:dyDescent="0.2">
      <c r="A132" s="83"/>
      <c r="B132" s="113">
        <f t="shared" si="6"/>
        <v>47</v>
      </c>
      <c r="C132" s="226" t="s">
        <v>62</v>
      </c>
      <c r="D132" s="227"/>
      <c r="E132" s="228"/>
      <c r="F132" s="108" t="s">
        <v>266</v>
      </c>
      <c r="G132" s="89" t="s">
        <v>50</v>
      </c>
      <c r="H132" s="45">
        <v>6</v>
      </c>
      <c r="I132" s="111"/>
      <c r="J132" s="112">
        <f t="shared" si="7"/>
        <v>0</v>
      </c>
    </row>
    <row r="133" spans="1:23" s="121" customFormat="1" ht="12" x14ac:dyDescent="0.2">
      <c r="A133" s="83"/>
      <c r="B133" s="113">
        <f t="shared" si="6"/>
        <v>48</v>
      </c>
      <c r="C133" s="226" t="s">
        <v>61</v>
      </c>
      <c r="D133" s="227"/>
      <c r="E133" s="228"/>
      <c r="F133" s="108" t="s">
        <v>266</v>
      </c>
      <c r="G133" s="89" t="s">
        <v>50</v>
      </c>
      <c r="H133" s="45">
        <v>20</v>
      </c>
      <c r="I133" s="111"/>
      <c r="J133" s="112">
        <f t="shared" si="7"/>
        <v>0</v>
      </c>
    </row>
    <row r="134" spans="1:23" s="121" customFormat="1" ht="12" x14ac:dyDescent="0.2">
      <c r="A134" s="83"/>
      <c r="B134" s="113">
        <f t="shared" si="6"/>
        <v>49</v>
      </c>
      <c r="C134" s="226" t="s">
        <v>60</v>
      </c>
      <c r="D134" s="227"/>
      <c r="E134" s="228"/>
      <c r="F134" s="108" t="s">
        <v>266</v>
      </c>
      <c r="G134" s="89" t="s">
        <v>50</v>
      </c>
      <c r="H134" s="45">
        <v>4</v>
      </c>
      <c r="I134" s="111"/>
      <c r="J134" s="112">
        <f t="shared" si="7"/>
        <v>0</v>
      </c>
    </row>
    <row r="135" spans="1:23" s="121" customFormat="1" ht="12" x14ac:dyDescent="0.2">
      <c r="A135" s="83"/>
      <c r="B135" s="113">
        <f t="shared" si="6"/>
        <v>50</v>
      </c>
      <c r="C135" s="226" t="s">
        <v>59</v>
      </c>
      <c r="D135" s="227"/>
      <c r="E135" s="228"/>
      <c r="F135" s="108" t="s">
        <v>266</v>
      </c>
      <c r="G135" s="89" t="s">
        <v>50</v>
      </c>
      <c r="H135" s="45">
        <v>6</v>
      </c>
      <c r="I135" s="111"/>
      <c r="J135" s="112">
        <f t="shared" si="7"/>
        <v>0</v>
      </c>
    </row>
    <row r="136" spans="1:23" s="121" customFormat="1" ht="12" x14ac:dyDescent="0.2">
      <c r="A136" s="83"/>
      <c r="B136" s="113">
        <f t="shared" si="6"/>
        <v>51</v>
      </c>
      <c r="C136" s="226" t="s">
        <v>58</v>
      </c>
      <c r="D136" s="227"/>
      <c r="E136" s="228"/>
      <c r="F136" s="108" t="s">
        <v>266</v>
      </c>
      <c r="G136" s="89" t="s">
        <v>50</v>
      </c>
      <c r="H136" s="45">
        <v>20</v>
      </c>
      <c r="I136" s="111"/>
      <c r="J136" s="112">
        <f t="shared" si="7"/>
        <v>0</v>
      </c>
    </row>
    <row r="137" spans="1:23" s="121" customFormat="1" ht="12" x14ac:dyDescent="0.2">
      <c r="A137" s="83"/>
      <c r="B137" s="113">
        <f t="shared" si="6"/>
        <v>52</v>
      </c>
      <c r="C137" s="226" t="s">
        <v>57</v>
      </c>
      <c r="D137" s="227"/>
      <c r="E137" s="228"/>
      <c r="F137" s="108" t="s">
        <v>266</v>
      </c>
      <c r="G137" s="89" t="s">
        <v>50</v>
      </c>
      <c r="H137" s="45">
        <v>20</v>
      </c>
      <c r="I137" s="111"/>
      <c r="J137" s="112">
        <f t="shared" si="7"/>
        <v>0</v>
      </c>
    </row>
    <row r="138" spans="1:23" s="121" customFormat="1" ht="12" x14ac:dyDescent="0.2">
      <c r="A138" s="83"/>
      <c r="B138" s="113">
        <f t="shared" si="6"/>
        <v>53</v>
      </c>
      <c r="C138" s="226" t="s">
        <v>56</v>
      </c>
      <c r="D138" s="227"/>
      <c r="E138" s="228"/>
      <c r="F138" s="108" t="s">
        <v>266</v>
      </c>
      <c r="G138" s="89" t="s">
        <v>50</v>
      </c>
      <c r="H138" s="45">
        <v>5</v>
      </c>
      <c r="I138" s="111"/>
      <c r="J138" s="112">
        <f t="shared" si="7"/>
        <v>0</v>
      </c>
    </row>
    <row r="139" spans="1:23" s="121" customFormat="1" ht="12" x14ac:dyDescent="0.2">
      <c r="A139" s="83"/>
      <c r="B139" s="113">
        <f t="shared" si="6"/>
        <v>54</v>
      </c>
      <c r="C139" s="226" t="s">
        <v>55</v>
      </c>
      <c r="D139" s="227"/>
      <c r="E139" s="228"/>
      <c r="F139" s="108" t="s">
        <v>265</v>
      </c>
      <c r="G139" s="89" t="s">
        <v>50</v>
      </c>
      <c r="H139" s="45">
        <v>12</v>
      </c>
      <c r="I139" s="111"/>
      <c r="J139" s="112">
        <f t="shared" ref="J139:J144" si="8">I139*H139/12</f>
        <v>0</v>
      </c>
    </row>
    <row r="140" spans="1:23" s="121" customFormat="1" ht="12" x14ac:dyDescent="0.2">
      <c r="A140" s="83"/>
      <c r="B140" s="113">
        <f t="shared" si="6"/>
        <v>55</v>
      </c>
      <c r="C140" s="226" t="s">
        <v>54</v>
      </c>
      <c r="D140" s="227"/>
      <c r="E140" s="228"/>
      <c r="F140" s="108" t="s">
        <v>120</v>
      </c>
      <c r="G140" s="89" t="s">
        <v>50</v>
      </c>
      <c r="H140" s="45">
        <v>8</v>
      </c>
      <c r="I140" s="111"/>
      <c r="J140" s="112">
        <f t="shared" si="8"/>
        <v>0</v>
      </c>
    </row>
    <row r="141" spans="1:23" s="121" customFormat="1" ht="12" x14ac:dyDescent="0.2">
      <c r="A141" s="83"/>
      <c r="B141" s="113">
        <f t="shared" si="6"/>
        <v>56</v>
      </c>
      <c r="C141" s="226" t="s">
        <v>53</v>
      </c>
      <c r="D141" s="227"/>
      <c r="E141" s="228"/>
      <c r="F141" s="108" t="s">
        <v>120</v>
      </c>
      <c r="G141" s="89" t="s">
        <v>50</v>
      </c>
      <c r="H141" s="45">
        <v>6</v>
      </c>
      <c r="I141" s="111"/>
      <c r="J141" s="112">
        <f t="shared" si="8"/>
        <v>0</v>
      </c>
    </row>
    <row r="142" spans="1:23" s="121" customFormat="1" ht="12" x14ac:dyDescent="0.2">
      <c r="A142" s="83"/>
      <c r="B142" s="113">
        <f t="shared" si="6"/>
        <v>57</v>
      </c>
      <c r="C142" s="226" t="s">
        <v>52</v>
      </c>
      <c r="D142" s="227"/>
      <c r="E142" s="228"/>
      <c r="F142" s="108" t="s">
        <v>120</v>
      </c>
      <c r="G142" s="89" t="s">
        <v>50</v>
      </c>
      <c r="H142" s="45">
        <v>5</v>
      </c>
      <c r="I142" s="111"/>
      <c r="J142" s="112">
        <f t="shared" si="8"/>
        <v>0</v>
      </c>
    </row>
    <row r="143" spans="1:23" s="121" customFormat="1" ht="12" x14ac:dyDescent="0.2">
      <c r="A143" s="83"/>
      <c r="B143" s="113">
        <f t="shared" si="6"/>
        <v>58</v>
      </c>
      <c r="C143" s="226" t="s">
        <v>51</v>
      </c>
      <c r="D143" s="227"/>
      <c r="E143" s="228"/>
      <c r="F143" s="108" t="s">
        <v>120</v>
      </c>
      <c r="G143" s="89" t="s">
        <v>50</v>
      </c>
      <c r="H143" s="45">
        <v>5</v>
      </c>
      <c r="I143" s="111"/>
      <c r="J143" s="112">
        <f t="shared" si="8"/>
        <v>0</v>
      </c>
    </row>
    <row r="144" spans="1:23" s="121" customFormat="1" ht="12" x14ac:dyDescent="0.2">
      <c r="A144" s="83"/>
      <c r="B144" s="113">
        <f t="shared" si="6"/>
        <v>59</v>
      </c>
      <c r="C144" s="226" t="s">
        <v>49</v>
      </c>
      <c r="D144" s="227"/>
      <c r="E144" s="228"/>
      <c r="F144" s="108" t="s">
        <v>120</v>
      </c>
      <c r="G144" s="89" t="s">
        <v>50</v>
      </c>
      <c r="H144" s="45">
        <v>2</v>
      </c>
      <c r="I144" s="111"/>
      <c r="J144" s="112">
        <f t="shared" si="8"/>
        <v>0</v>
      </c>
    </row>
    <row r="145" spans="1:13" s="121" customFormat="1" ht="3.75" customHeight="1" x14ac:dyDescent="0.2">
      <c r="A145" s="83"/>
      <c r="B145" s="244"/>
      <c r="C145" s="245"/>
      <c r="D145" s="245"/>
      <c r="E145" s="245"/>
      <c r="F145" s="245"/>
      <c r="G145" s="245"/>
      <c r="H145" s="245"/>
      <c r="I145" s="245"/>
      <c r="J145" s="245"/>
      <c r="L145" s="135"/>
    </row>
    <row r="146" spans="1:13" s="121" customFormat="1" ht="12" x14ac:dyDescent="0.2">
      <c r="A146" s="83"/>
      <c r="B146" s="223" t="s">
        <v>46</v>
      </c>
      <c r="C146" s="224"/>
      <c r="D146" s="224"/>
      <c r="E146" s="224"/>
      <c r="F146" s="224"/>
      <c r="G146" s="224"/>
      <c r="H146" s="225"/>
      <c r="I146" s="219">
        <f>SUM(J86:J144)</f>
        <v>0</v>
      </c>
      <c r="J146" s="220"/>
    </row>
    <row r="147" spans="1:13" s="121" customFormat="1" ht="12" x14ac:dyDescent="0.2">
      <c r="A147" s="83"/>
      <c r="B147" s="223" t="s">
        <v>264</v>
      </c>
      <c r="C147" s="224"/>
      <c r="D147" s="224"/>
      <c r="E147" s="224"/>
      <c r="F147" s="224"/>
      <c r="G147" s="224"/>
      <c r="H147" s="224"/>
      <c r="I147" s="219">
        <f>I146/23</f>
        <v>0</v>
      </c>
      <c r="J147" s="220"/>
    </row>
    <row r="148" spans="1:13" ht="10.5" customHeight="1" x14ac:dyDescent="0.25">
      <c r="B148" s="30"/>
      <c r="C148" s="37"/>
      <c r="D148" s="37"/>
      <c r="E148" s="38"/>
      <c r="F148" s="36"/>
      <c r="G148" s="34"/>
      <c r="H148" s="34"/>
      <c r="I148" s="34"/>
      <c r="J148" s="34"/>
      <c r="K148" s="120"/>
      <c r="M148" s="120"/>
    </row>
    <row r="149" spans="1:13" ht="18.75" x14ac:dyDescent="0.25">
      <c r="B149" s="235" t="s">
        <v>268</v>
      </c>
      <c r="C149" s="236"/>
      <c r="D149" s="236"/>
      <c r="E149" s="236"/>
      <c r="F149" s="236"/>
      <c r="G149" s="236"/>
      <c r="H149" s="236"/>
      <c r="I149" s="236"/>
      <c r="J149" s="236"/>
      <c r="K149" s="120"/>
      <c r="M149" s="120"/>
    </row>
    <row r="150" spans="1:13" s="121" customFormat="1" ht="16.5" x14ac:dyDescent="0.2">
      <c r="A150" s="83"/>
      <c r="B150" s="84" t="s">
        <v>117</v>
      </c>
      <c r="C150" s="237" t="s">
        <v>116</v>
      </c>
      <c r="D150" s="243"/>
      <c r="E150" s="238"/>
      <c r="F150" s="115" t="s">
        <v>136</v>
      </c>
      <c r="G150" s="85" t="s">
        <v>115</v>
      </c>
      <c r="H150" s="85" t="s">
        <v>135</v>
      </c>
      <c r="I150" s="86" t="s">
        <v>113</v>
      </c>
      <c r="J150" s="106" t="s">
        <v>112</v>
      </c>
    </row>
    <row r="151" spans="1:13" s="121" customFormat="1" ht="12" x14ac:dyDescent="0.2">
      <c r="A151" s="83"/>
      <c r="B151" s="113">
        <f>B144+1</f>
        <v>60</v>
      </c>
      <c r="C151" s="226" t="s">
        <v>48</v>
      </c>
      <c r="D151" s="227"/>
      <c r="E151" s="228"/>
      <c r="F151" s="108" t="s">
        <v>120</v>
      </c>
      <c r="G151" s="44" t="s">
        <v>47</v>
      </c>
      <c r="H151" s="45">
        <v>6</v>
      </c>
      <c r="I151" s="111"/>
      <c r="J151" s="112">
        <f>I151*H151</f>
        <v>0</v>
      </c>
    </row>
    <row r="152" spans="1:13" s="121" customFormat="1" ht="4.5" customHeight="1" x14ac:dyDescent="0.2">
      <c r="A152" s="83"/>
      <c r="B152" s="39"/>
      <c r="C152" s="40"/>
      <c r="D152" s="40"/>
      <c r="E152" s="40"/>
      <c r="F152" s="40"/>
      <c r="G152" s="41"/>
      <c r="H152" s="42"/>
      <c r="I152" s="43"/>
      <c r="J152" s="43"/>
    </row>
    <row r="153" spans="1:13" s="121" customFormat="1" ht="12" x14ac:dyDescent="0.2">
      <c r="A153" s="83"/>
      <c r="B153" s="223" t="s">
        <v>46</v>
      </c>
      <c r="C153" s="224"/>
      <c r="D153" s="224"/>
      <c r="E153" s="224"/>
      <c r="F153" s="224"/>
      <c r="G153" s="224"/>
      <c r="H153" s="225"/>
      <c r="I153" s="219">
        <f>J151</f>
        <v>0</v>
      </c>
      <c r="J153" s="220"/>
    </row>
    <row r="154" spans="1:13" s="121" customFormat="1" ht="12" x14ac:dyDescent="0.2">
      <c r="A154" s="83"/>
      <c r="B154" s="223" t="s">
        <v>264</v>
      </c>
      <c r="C154" s="224"/>
      <c r="D154" s="224"/>
      <c r="E154" s="224"/>
      <c r="F154" s="224"/>
      <c r="G154" s="224"/>
      <c r="H154" s="224"/>
      <c r="I154" s="219">
        <f>I153/12</f>
        <v>0</v>
      </c>
      <c r="J154" s="220"/>
      <c r="K154" s="123"/>
      <c r="M154" s="123"/>
    </row>
    <row r="155" spans="1:13" x14ac:dyDescent="0.25">
      <c r="B155" s="30"/>
      <c r="C155" s="29"/>
      <c r="D155" s="29"/>
      <c r="E155" s="28"/>
      <c r="F155" s="28"/>
      <c r="G155" s="31"/>
      <c r="H155" s="32"/>
      <c r="I155" s="28"/>
      <c r="J155" s="28"/>
    </row>
    <row r="156" spans="1:13" x14ac:dyDescent="0.25">
      <c r="B156" s="30"/>
      <c r="C156" s="29"/>
      <c r="D156" s="29"/>
      <c r="E156" s="28"/>
      <c r="F156" s="28"/>
      <c r="G156" s="31"/>
      <c r="H156" s="32"/>
      <c r="I156" s="28"/>
      <c r="J156" s="28"/>
    </row>
    <row r="157" spans="1:13" x14ac:dyDescent="0.25">
      <c r="B157" s="30"/>
      <c r="C157" s="29"/>
      <c r="D157" s="29"/>
      <c r="E157" s="28"/>
      <c r="F157" s="28"/>
      <c r="G157" s="31"/>
      <c r="H157" s="32"/>
      <c r="I157" s="28"/>
      <c r="J157" s="28"/>
    </row>
    <row r="158" spans="1:13" x14ac:dyDescent="0.25">
      <c r="B158" s="30"/>
      <c r="C158" s="29"/>
      <c r="D158" s="29"/>
      <c r="E158" s="28"/>
      <c r="F158" s="28"/>
      <c r="G158" s="31"/>
      <c r="H158" s="32"/>
      <c r="I158" s="28"/>
      <c r="J158" s="28"/>
    </row>
    <row r="159" spans="1:13" x14ac:dyDescent="0.25">
      <c r="B159" s="30"/>
      <c r="C159" s="29"/>
      <c r="D159" s="29"/>
      <c r="E159" s="28"/>
      <c r="F159" s="28"/>
      <c r="G159" s="31"/>
      <c r="H159" s="32"/>
      <c r="I159" s="28"/>
      <c r="J159" s="28"/>
    </row>
    <row r="160" spans="1:13" x14ac:dyDescent="0.25">
      <c r="B160" s="30"/>
      <c r="C160" s="29"/>
      <c r="D160" s="29"/>
      <c r="E160" s="28"/>
      <c r="F160" s="28"/>
      <c r="G160" s="31"/>
      <c r="H160" s="32"/>
      <c r="I160" s="28"/>
      <c r="J160" s="28"/>
    </row>
    <row r="161" spans="2:10" x14ac:dyDescent="0.25">
      <c r="B161" s="30"/>
      <c r="C161" s="29"/>
      <c r="D161" s="29"/>
      <c r="E161" s="28"/>
      <c r="F161" s="28"/>
      <c r="G161" s="31"/>
      <c r="H161" s="32"/>
      <c r="I161" s="28"/>
      <c r="J161" s="28"/>
    </row>
    <row r="162" spans="2:10" x14ac:dyDescent="0.25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5">
      <c r="B163" s="28"/>
      <c r="C163" s="28"/>
      <c r="D163" s="28"/>
      <c r="E163" s="28"/>
      <c r="F163" s="28"/>
      <c r="G163" s="28"/>
      <c r="H163" s="28"/>
      <c r="I163" s="28"/>
      <c r="J163" s="28"/>
    </row>
  </sheetData>
  <mergeCells count="157">
    <mergeCell ref="I153:J153"/>
    <mergeCell ref="I154:J154"/>
    <mergeCell ref="B149:J149"/>
    <mergeCell ref="B84:J84"/>
    <mergeCell ref="I146:J146"/>
    <mergeCell ref="I147:J147"/>
    <mergeCell ref="B60:G60"/>
    <mergeCell ref="H60:I60"/>
    <mergeCell ref="B61:G61"/>
    <mergeCell ref="H61:I61"/>
    <mergeCell ref="B154:H154"/>
    <mergeCell ref="C142:E142"/>
    <mergeCell ref="C143:E143"/>
    <mergeCell ref="C144:E144"/>
    <mergeCell ref="C151:E151"/>
    <mergeCell ref="C121:E121"/>
    <mergeCell ref="C122:E122"/>
    <mergeCell ref="C105:E105"/>
    <mergeCell ref="C106:E106"/>
    <mergeCell ref="C107:E107"/>
    <mergeCell ref="C108:E108"/>
    <mergeCell ref="C109:E109"/>
    <mergeCell ref="C110:E110"/>
    <mergeCell ref="C111:E111"/>
    <mergeCell ref="B50:I50"/>
    <mergeCell ref="C51:D51"/>
    <mergeCell ref="C52:D52"/>
    <mergeCell ref="C53:D53"/>
    <mergeCell ref="C54:D54"/>
    <mergeCell ref="B37:I37"/>
    <mergeCell ref="C38:D38"/>
    <mergeCell ref="C39:D39"/>
    <mergeCell ref="C40:D40"/>
    <mergeCell ref="C41:D41"/>
    <mergeCell ref="C42:D42"/>
    <mergeCell ref="C45:D45"/>
    <mergeCell ref="B47:G47"/>
    <mergeCell ref="H47:I47"/>
    <mergeCell ref="B48:G48"/>
    <mergeCell ref="H48:I48"/>
    <mergeCell ref="K47:N47"/>
    <mergeCell ref="C55:D55"/>
    <mergeCell ref="C56:D56"/>
    <mergeCell ref="C85:E85"/>
    <mergeCell ref="B145:J145"/>
    <mergeCell ref="B146:H146"/>
    <mergeCell ref="B147:H147"/>
    <mergeCell ref="C150:E150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14:E114"/>
    <mergeCell ref="C115:E115"/>
    <mergeCell ref="C116:E116"/>
    <mergeCell ref="C117:E117"/>
    <mergeCell ref="C118:E118"/>
    <mergeCell ref="C119:E119"/>
    <mergeCell ref="C120:E120"/>
    <mergeCell ref="C112:E112"/>
    <mergeCell ref="C113:E113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B81:G81"/>
    <mergeCell ref="B82:G82"/>
    <mergeCell ref="H81:I81"/>
    <mergeCell ref="H82:I82"/>
    <mergeCell ref="B24:G24"/>
    <mergeCell ref="H22:I22"/>
    <mergeCell ref="H23:I23"/>
    <mergeCell ref="H24:I24"/>
    <mergeCell ref="D2:I2"/>
    <mergeCell ref="B22:G22"/>
    <mergeCell ref="B23:G23"/>
    <mergeCell ref="C15:D15"/>
    <mergeCell ref="C16:D16"/>
    <mergeCell ref="C5:D5"/>
    <mergeCell ref="C6:D6"/>
    <mergeCell ref="C7:D7"/>
    <mergeCell ref="C8:D8"/>
    <mergeCell ref="C17:D17"/>
    <mergeCell ref="C18:D18"/>
    <mergeCell ref="C19:D19"/>
    <mergeCell ref="C20:D20"/>
    <mergeCell ref="C9:D9"/>
    <mergeCell ref="C10:D10"/>
    <mergeCell ref="C11:D11"/>
    <mergeCell ref="C75:D75"/>
    <mergeCell ref="C76:D76"/>
    <mergeCell ref="C77:D77"/>
    <mergeCell ref="C12:D12"/>
    <mergeCell ref="C13:D13"/>
    <mergeCell ref="C14:D14"/>
    <mergeCell ref="C65:D65"/>
    <mergeCell ref="B63:I63"/>
    <mergeCell ref="C64:D64"/>
    <mergeCell ref="B26:I26"/>
    <mergeCell ref="C27:D27"/>
    <mergeCell ref="C28:D28"/>
    <mergeCell ref="C29:D29"/>
    <mergeCell ref="C30:D30"/>
    <mergeCell ref="C31:D31"/>
    <mergeCell ref="C32:D32"/>
    <mergeCell ref="B34:G34"/>
    <mergeCell ref="H34:I34"/>
    <mergeCell ref="B35:G35"/>
    <mergeCell ref="H35:I35"/>
    <mergeCell ref="C57:D57"/>
    <mergeCell ref="C58:D58"/>
    <mergeCell ref="C43:D43"/>
    <mergeCell ref="C44:D44"/>
    <mergeCell ref="H80:I80"/>
    <mergeCell ref="B4:I4"/>
    <mergeCell ref="B153:H153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66:D66"/>
    <mergeCell ref="C67:D67"/>
    <mergeCell ref="C68:D68"/>
    <mergeCell ref="C69:D69"/>
    <mergeCell ref="C70:D70"/>
    <mergeCell ref="C71:D71"/>
    <mergeCell ref="C78:D78"/>
    <mergeCell ref="B80:G80"/>
    <mergeCell ref="C72:D72"/>
    <mergeCell ref="C73:D73"/>
    <mergeCell ref="C74:D74"/>
  </mergeCells>
  <printOptions horizontalCentered="1" verticalCentered="1"/>
  <pageMargins left="0" right="0" top="0.98425196850393704" bottom="0.59055118110236227" header="0.11811023622047245" footer="0.11811023622047245"/>
  <pageSetup paperSize="9" scale="59" fitToHeight="2" orientation="portrait" r:id="rId1"/>
  <rowBreaks count="1" manualBreakCount="1">
    <brk id="82" max="9" man="1"/>
  </rowBreaks>
  <colBreaks count="1" manualBreakCount="1">
    <brk id="10" max="162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U137"/>
  <sheetViews>
    <sheetView showGridLines="0" topLeftCell="A124" zoomScale="115" zoomScaleNormal="115" zoomScaleSheetLayoutView="100" workbookViewId="0">
      <selection activeCell="E33" sqref="E33"/>
    </sheetView>
  </sheetViews>
  <sheetFormatPr defaultRowHeight="15.75" x14ac:dyDescent="0.25"/>
  <cols>
    <col min="1" max="1" width="6.85546875" style="13" customWidth="1"/>
    <col min="2" max="2" width="61" style="53" bestFit="1" customWidth="1"/>
    <col min="3" max="3" width="8.7109375" style="68" bestFit="1" customWidth="1"/>
    <col min="4" max="4" width="10" style="68" customWidth="1"/>
    <col min="5" max="5" width="12.140625" customWidth="1"/>
    <col min="6" max="6" width="8.42578125" bestFit="1" customWidth="1"/>
    <col min="7" max="7" width="14" bestFit="1" customWidth="1"/>
    <col min="8" max="8" width="8.42578125" bestFit="1" customWidth="1"/>
    <col min="9" max="9" width="13.5703125" bestFit="1" customWidth="1"/>
    <col min="10" max="10" width="8.42578125" bestFit="1" customWidth="1"/>
    <col min="11" max="11" width="13.5703125" bestFit="1" customWidth="1"/>
    <col min="12" max="12" width="14" bestFit="1" customWidth="1"/>
    <col min="13" max="13" width="16.28515625" bestFit="1" customWidth="1"/>
    <col min="14" max="14" width="14" bestFit="1" customWidth="1"/>
    <col min="22" max="16384" width="9.140625" style="13"/>
  </cols>
  <sheetData>
    <row r="1" spans="1:4" ht="38.25" customHeight="1" x14ac:dyDescent="0.35">
      <c r="A1" s="252" t="s">
        <v>248</v>
      </c>
      <c r="B1" s="252"/>
      <c r="C1" s="252"/>
      <c r="D1" s="252"/>
    </row>
    <row r="2" spans="1:4" ht="22.5" customHeight="1" x14ac:dyDescent="0.35">
      <c r="A2" s="252" t="s">
        <v>247</v>
      </c>
      <c r="B2" s="252"/>
      <c r="C2" s="252"/>
      <c r="D2" s="252"/>
    </row>
    <row r="3" spans="1:4" x14ac:dyDescent="0.25">
      <c r="A3" s="254"/>
      <c r="B3" s="254"/>
      <c r="C3" s="254"/>
      <c r="D3" s="254"/>
    </row>
    <row r="4" spans="1:4" x14ac:dyDescent="0.25">
      <c r="A4" s="255" t="s">
        <v>252</v>
      </c>
      <c r="B4" s="255"/>
      <c r="C4" s="255"/>
      <c r="D4" s="255"/>
    </row>
    <row r="5" spans="1:4" x14ac:dyDescent="0.25">
      <c r="A5" s="23"/>
      <c r="B5" s="52"/>
      <c r="C5" s="54"/>
      <c r="D5" s="54"/>
    </row>
    <row r="6" spans="1:4" x14ac:dyDescent="0.25">
      <c r="A6" s="46" t="s">
        <v>176</v>
      </c>
      <c r="B6" s="69"/>
      <c r="C6" s="74"/>
      <c r="D6" s="74"/>
    </row>
    <row r="7" spans="1:4" ht="16.5" thickBot="1" x14ac:dyDescent="0.3">
      <c r="A7" s="23"/>
      <c r="B7" s="52"/>
      <c r="C7" s="54"/>
      <c r="D7" s="54"/>
    </row>
    <row r="8" spans="1:4" ht="16.5" thickBot="1" x14ac:dyDescent="0.3">
      <c r="A8" s="17">
        <v>1</v>
      </c>
      <c r="B8" s="25" t="s">
        <v>246</v>
      </c>
      <c r="C8" s="51" t="s">
        <v>178</v>
      </c>
      <c r="D8" s="54"/>
    </row>
    <row r="9" spans="1:4" ht="16.5" thickBot="1" x14ac:dyDescent="0.3">
      <c r="A9" s="18" t="s">
        <v>177</v>
      </c>
      <c r="B9" s="70" t="s">
        <v>245</v>
      </c>
      <c r="C9" s="55"/>
      <c r="D9" s="54"/>
    </row>
    <row r="10" spans="1:4" ht="16.5" thickBot="1" x14ac:dyDescent="0.3">
      <c r="A10" s="18" t="s">
        <v>175</v>
      </c>
      <c r="B10" s="70" t="s">
        <v>244</v>
      </c>
      <c r="C10" s="55"/>
      <c r="D10" s="54"/>
    </row>
    <row r="11" spans="1:4" ht="16.5" thickBot="1" x14ac:dyDescent="0.3">
      <c r="A11" s="18" t="s">
        <v>173</v>
      </c>
      <c r="B11" s="70" t="s">
        <v>243</v>
      </c>
      <c r="C11" s="55"/>
      <c r="D11" s="54"/>
    </row>
    <row r="12" spans="1:4" ht="16.5" thickBot="1" x14ac:dyDescent="0.3">
      <c r="A12" s="18" t="s">
        <v>171</v>
      </c>
      <c r="B12" s="70" t="s">
        <v>242</v>
      </c>
      <c r="C12" s="55"/>
      <c r="D12" s="54"/>
    </row>
    <row r="13" spans="1:4" ht="16.5" thickBot="1" x14ac:dyDescent="0.3">
      <c r="A13" s="18" t="s">
        <v>169</v>
      </c>
      <c r="B13" s="70" t="s">
        <v>241</v>
      </c>
      <c r="C13" s="55"/>
      <c r="D13" s="54"/>
    </row>
    <row r="14" spans="1:4" ht="16.5" thickBot="1" x14ac:dyDescent="0.3">
      <c r="A14" s="18" t="s">
        <v>166</v>
      </c>
      <c r="B14" s="70" t="s">
        <v>253</v>
      </c>
      <c r="C14" s="55"/>
      <c r="D14" s="54"/>
    </row>
    <row r="15" spans="1:4" ht="16.5" thickBot="1" x14ac:dyDescent="0.3">
      <c r="A15" s="18" t="s">
        <v>230</v>
      </c>
      <c r="B15" s="70" t="s">
        <v>190</v>
      </c>
      <c r="C15" s="55"/>
      <c r="D15" s="54"/>
    </row>
    <row r="16" spans="1:4" ht="16.5" thickBot="1" x14ac:dyDescent="0.3">
      <c r="A16" s="248" t="s">
        <v>195</v>
      </c>
      <c r="B16" s="249"/>
      <c r="C16" s="56"/>
      <c r="D16" s="54"/>
    </row>
    <row r="17" spans="1:4" x14ac:dyDescent="0.25">
      <c r="A17" s="23"/>
      <c r="B17" s="52"/>
      <c r="C17" s="54"/>
      <c r="D17" s="54"/>
    </row>
    <row r="18" spans="1:4" x14ac:dyDescent="0.25">
      <c r="A18" s="23"/>
      <c r="B18" s="52"/>
      <c r="C18" s="54"/>
      <c r="D18" s="54"/>
    </row>
    <row r="19" spans="1:4" x14ac:dyDescent="0.25">
      <c r="A19" s="250" t="s">
        <v>174</v>
      </c>
      <c r="B19" s="250"/>
      <c r="C19" s="250"/>
      <c r="D19" s="119"/>
    </row>
    <row r="20" spans="1:4" x14ac:dyDescent="0.25">
      <c r="A20" s="24"/>
      <c r="B20" s="52"/>
      <c r="C20" s="54"/>
      <c r="D20" s="54"/>
    </row>
    <row r="21" spans="1:4" x14ac:dyDescent="0.25">
      <c r="A21" s="251" t="s">
        <v>240</v>
      </c>
      <c r="B21" s="251"/>
      <c r="C21" s="251"/>
      <c r="D21" s="54"/>
    </row>
    <row r="22" spans="1:4" ht="16.5" thickBot="1" x14ac:dyDescent="0.3">
      <c r="A22" s="23"/>
      <c r="B22" s="52"/>
      <c r="C22" s="54"/>
      <c r="D22" s="54"/>
    </row>
    <row r="23" spans="1:4" ht="16.5" thickBot="1" x14ac:dyDescent="0.3">
      <c r="A23" s="17" t="s">
        <v>221</v>
      </c>
      <c r="B23" s="25" t="s">
        <v>220</v>
      </c>
      <c r="C23" s="51" t="s">
        <v>178</v>
      </c>
      <c r="D23" s="54"/>
    </row>
    <row r="24" spans="1:4" ht="16.5" thickBot="1" x14ac:dyDescent="0.3">
      <c r="A24" s="18" t="s">
        <v>177</v>
      </c>
      <c r="B24" s="70" t="s">
        <v>239</v>
      </c>
      <c r="C24" s="55"/>
      <c r="D24" s="54"/>
    </row>
    <row r="25" spans="1:4" ht="16.5" thickBot="1" x14ac:dyDescent="0.3">
      <c r="A25" s="18" t="s">
        <v>175</v>
      </c>
      <c r="B25" s="70" t="s">
        <v>238</v>
      </c>
      <c r="C25" s="55"/>
      <c r="D25" s="54"/>
    </row>
    <row r="26" spans="1:4" ht="16.5" thickBot="1" x14ac:dyDescent="0.3">
      <c r="A26" s="248" t="s">
        <v>195</v>
      </c>
      <c r="B26" s="249"/>
      <c r="C26" s="56"/>
      <c r="D26" s="54"/>
    </row>
    <row r="27" spans="1:4" x14ac:dyDescent="0.25">
      <c r="A27" s="23"/>
      <c r="B27" s="52"/>
      <c r="C27" s="54"/>
      <c r="D27" s="54"/>
    </row>
    <row r="28" spans="1:4" x14ac:dyDescent="0.25">
      <c r="A28" s="23"/>
      <c r="B28" s="52"/>
      <c r="C28" s="54"/>
      <c r="D28" s="54"/>
    </row>
    <row r="29" spans="1:4" ht="32.25" customHeight="1" x14ac:dyDescent="0.25">
      <c r="A29" s="253" t="s">
        <v>237</v>
      </c>
      <c r="B29" s="253"/>
      <c r="C29" s="253"/>
      <c r="D29" s="253"/>
    </row>
    <row r="30" spans="1:4" ht="16.5" thickBot="1" x14ac:dyDescent="0.3">
      <c r="A30" s="23"/>
      <c r="B30" s="52"/>
      <c r="C30" s="54"/>
      <c r="D30" s="54"/>
    </row>
    <row r="31" spans="1:4" ht="24.75" thickBot="1" x14ac:dyDescent="0.3">
      <c r="A31" s="17" t="s">
        <v>219</v>
      </c>
      <c r="B31" s="25" t="s">
        <v>218</v>
      </c>
      <c r="C31" s="116" t="s">
        <v>187</v>
      </c>
      <c r="D31" s="51" t="s">
        <v>178</v>
      </c>
    </row>
    <row r="32" spans="1:4" ht="16.5" thickBot="1" x14ac:dyDescent="0.3">
      <c r="A32" s="18" t="s">
        <v>177</v>
      </c>
      <c r="B32" s="70" t="s">
        <v>236</v>
      </c>
      <c r="C32" s="57"/>
      <c r="D32" s="55"/>
    </row>
    <row r="33" spans="1:4" ht="16.5" thickBot="1" x14ac:dyDescent="0.3">
      <c r="A33" s="18" t="s">
        <v>175</v>
      </c>
      <c r="B33" s="70" t="s">
        <v>235</v>
      </c>
      <c r="C33" s="57"/>
      <c r="D33" s="55"/>
    </row>
    <row r="34" spans="1:4" ht="16.5" thickBot="1" x14ac:dyDescent="0.3">
      <c r="A34" s="18" t="s">
        <v>173</v>
      </c>
      <c r="B34" s="70" t="s">
        <v>234</v>
      </c>
      <c r="C34" s="58"/>
      <c r="D34" s="55"/>
    </row>
    <row r="35" spans="1:4" ht="16.5" thickBot="1" x14ac:dyDescent="0.3">
      <c r="A35" s="18" t="s">
        <v>171</v>
      </c>
      <c r="B35" s="70" t="s">
        <v>233</v>
      </c>
      <c r="C35" s="57"/>
      <c r="D35" s="55"/>
    </row>
    <row r="36" spans="1:4" ht="16.5" thickBot="1" x14ac:dyDescent="0.3">
      <c r="A36" s="18" t="s">
        <v>169</v>
      </c>
      <c r="B36" s="70" t="s">
        <v>232</v>
      </c>
      <c r="C36" s="57"/>
      <c r="D36" s="55"/>
    </row>
    <row r="37" spans="1:4" ht="16.5" thickBot="1" x14ac:dyDescent="0.3">
      <c r="A37" s="18" t="s">
        <v>166</v>
      </c>
      <c r="B37" s="70" t="s">
        <v>231</v>
      </c>
      <c r="C37" s="57"/>
      <c r="D37" s="55"/>
    </row>
    <row r="38" spans="1:4" ht="16.5" thickBot="1" x14ac:dyDescent="0.3">
      <c r="A38" s="18" t="s">
        <v>230</v>
      </c>
      <c r="B38" s="70" t="s">
        <v>229</v>
      </c>
      <c r="C38" s="57"/>
      <c r="D38" s="55"/>
    </row>
    <row r="39" spans="1:4" ht="16.5" thickBot="1" x14ac:dyDescent="0.3">
      <c r="A39" s="18" t="s">
        <v>228</v>
      </c>
      <c r="B39" s="70" t="s">
        <v>227</v>
      </c>
      <c r="C39" s="57"/>
      <c r="D39" s="55"/>
    </row>
    <row r="40" spans="1:4" ht="16.5" thickBot="1" x14ac:dyDescent="0.3">
      <c r="A40" s="248" t="s">
        <v>181</v>
      </c>
      <c r="B40" s="249"/>
      <c r="C40" s="59"/>
      <c r="D40" s="56"/>
    </row>
    <row r="41" spans="1:4" x14ac:dyDescent="0.25">
      <c r="A41" s="23"/>
      <c r="B41" s="52"/>
      <c r="C41" s="54"/>
      <c r="D41" s="54"/>
    </row>
    <row r="42" spans="1:4" x14ac:dyDescent="0.25">
      <c r="A42" s="23"/>
      <c r="B42" s="52"/>
      <c r="C42" s="54"/>
      <c r="D42" s="54"/>
    </row>
    <row r="43" spans="1:4" x14ac:dyDescent="0.25">
      <c r="A43" s="251" t="s">
        <v>226</v>
      </c>
      <c r="B43" s="251"/>
      <c r="C43" s="251"/>
      <c r="D43" s="54"/>
    </row>
    <row r="44" spans="1:4" ht="16.5" thickBot="1" x14ac:dyDescent="0.3">
      <c r="A44" s="23"/>
      <c r="B44" s="52"/>
      <c r="C44" s="54"/>
      <c r="D44" s="54"/>
    </row>
    <row r="45" spans="1:4" ht="16.5" thickBot="1" x14ac:dyDescent="0.3">
      <c r="A45" s="17" t="s">
        <v>217</v>
      </c>
      <c r="B45" s="25" t="s">
        <v>216</v>
      </c>
      <c r="C45" s="51" t="s">
        <v>178</v>
      </c>
      <c r="D45" s="54"/>
    </row>
    <row r="46" spans="1:4" ht="16.5" thickBot="1" x14ac:dyDescent="0.3">
      <c r="A46" s="18" t="s">
        <v>177</v>
      </c>
      <c r="B46" s="70" t="s">
        <v>225</v>
      </c>
      <c r="C46" s="55"/>
      <c r="D46" s="54"/>
    </row>
    <row r="47" spans="1:4" ht="16.5" thickBot="1" x14ac:dyDescent="0.3">
      <c r="A47" s="18" t="s">
        <v>175</v>
      </c>
      <c r="B47" s="70" t="s">
        <v>224</v>
      </c>
      <c r="C47" s="55"/>
      <c r="D47" s="54"/>
    </row>
    <row r="48" spans="1:4" ht="16.5" thickBot="1" x14ac:dyDescent="0.3">
      <c r="A48" s="18" t="s">
        <v>173</v>
      </c>
      <c r="B48" s="70" t="s">
        <v>254</v>
      </c>
      <c r="C48" s="55"/>
      <c r="D48" s="54"/>
    </row>
    <row r="49" spans="1:4" ht="16.5" thickBot="1" x14ac:dyDescent="0.3">
      <c r="A49" s="18" t="s">
        <v>171</v>
      </c>
      <c r="B49" s="70" t="s">
        <v>294</v>
      </c>
      <c r="C49" s="55"/>
      <c r="D49" s="54"/>
    </row>
    <row r="50" spans="1:4" ht="16.5" thickBot="1" x14ac:dyDescent="0.3">
      <c r="A50" s="18" t="s">
        <v>169</v>
      </c>
      <c r="B50" s="70" t="s">
        <v>255</v>
      </c>
      <c r="C50" s="55"/>
      <c r="D50" s="54"/>
    </row>
    <row r="51" spans="1:4" ht="16.5" thickBot="1" x14ac:dyDescent="0.3">
      <c r="A51" s="248" t="s">
        <v>195</v>
      </c>
      <c r="B51" s="249"/>
      <c r="C51" s="56"/>
      <c r="D51" s="54"/>
    </row>
    <row r="52" spans="1:4" x14ac:dyDescent="0.25">
      <c r="A52" s="23"/>
      <c r="B52" s="52"/>
      <c r="C52" s="54"/>
      <c r="D52" s="54"/>
    </row>
    <row r="53" spans="1:4" x14ac:dyDescent="0.25">
      <c r="A53" s="23"/>
      <c r="B53" s="52"/>
      <c r="C53" s="54"/>
      <c r="D53" s="54"/>
    </row>
    <row r="54" spans="1:4" x14ac:dyDescent="0.25">
      <c r="A54" s="251" t="s">
        <v>223</v>
      </c>
      <c r="B54" s="251"/>
      <c r="C54" s="251"/>
      <c r="D54" s="54"/>
    </row>
    <row r="55" spans="1:4" ht="16.5" thickBot="1" x14ac:dyDescent="0.3">
      <c r="A55" s="23"/>
      <c r="B55" s="52"/>
      <c r="C55" s="54"/>
      <c r="D55" s="54"/>
    </row>
    <row r="56" spans="1:4" ht="16.5" thickBot="1" x14ac:dyDescent="0.3">
      <c r="A56" s="17">
        <v>2</v>
      </c>
      <c r="B56" s="25" t="s">
        <v>222</v>
      </c>
      <c r="C56" s="51" t="s">
        <v>178</v>
      </c>
      <c r="D56" s="54"/>
    </row>
    <row r="57" spans="1:4" ht="16.5" thickBot="1" x14ac:dyDescent="0.3">
      <c r="A57" s="18" t="s">
        <v>221</v>
      </c>
      <c r="B57" s="70" t="s">
        <v>220</v>
      </c>
      <c r="C57" s="55"/>
      <c r="D57" s="54"/>
    </row>
    <row r="58" spans="1:4" ht="16.5" thickBot="1" x14ac:dyDescent="0.3">
      <c r="A58" s="18" t="s">
        <v>219</v>
      </c>
      <c r="B58" s="70" t="s">
        <v>218</v>
      </c>
      <c r="C58" s="55"/>
      <c r="D58" s="54"/>
    </row>
    <row r="59" spans="1:4" ht="16.5" thickBot="1" x14ac:dyDescent="0.3">
      <c r="A59" s="18" t="s">
        <v>217</v>
      </c>
      <c r="B59" s="70" t="s">
        <v>216</v>
      </c>
      <c r="C59" s="55"/>
      <c r="D59" s="54"/>
    </row>
    <row r="60" spans="1:4" ht="16.5" thickBot="1" x14ac:dyDescent="0.3">
      <c r="A60" s="248" t="s">
        <v>195</v>
      </c>
      <c r="B60" s="249"/>
      <c r="C60" s="56"/>
      <c r="D60" s="54"/>
    </row>
    <row r="61" spans="1:4" x14ac:dyDescent="0.25">
      <c r="A61" s="26"/>
      <c r="B61" s="52"/>
      <c r="C61" s="54"/>
      <c r="D61" s="54"/>
    </row>
    <row r="62" spans="1:4" x14ac:dyDescent="0.25">
      <c r="A62" s="23"/>
      <c r="B62" s="52"/>
      <c r="C62" s="54"/>
      <c r="D62" s="54"/>
    </row>
    <row r="63" spans="1:4" x14ac:dyDescent="0.25">
      <c r="A63" s="250" t="s">
        <v>172</v>
      </c>
      <c r="B63" s="250"/>
      <c r="C63" s="250"/>
      <c r="D63" s="119"/>
    </row>
    <row r="64" spans="1:4" ht="16.5" thickBot="1" x14ac:dyDescent="0.3">
      <c r="A64" s="23"/>
      <c r="B64" s="52"/>
      <c r="C64" s="54"/>
      <c r="D64" s="54"/>
    </row>
    <row r="65" spans="1:4" ht="16.5" thickBot="1" x14ac:dyDescent="0.3">
      <c r="A65" s="17">
        <v>3</v>
      </c>
      <c r="B65" s="25" t="s">
        <v>215</v>
      </c>
      <c r="C65" s="51" t="s">
        <v>178</v>
      </c>
      <c r="D65" s="54"/>
    </row>
    <row r="66" spans="1:4" ht="16.5" thickBot="1" x14ac:dyDescent="0.3">
      <c r="A66" s="18" t="s">
        <v>177</v>
      </c>
      <c r="B66" s="71" t="s">
        <v>214</v>
      </c>
      <c r="C66" s="55"/>
      <c r="D66" s="143"/>
    </row>
    <row r="67" spans="1:4" ht="16.5" thickBot="1" x14ac:dyDescent="0.3">
      <c r="A67" s="18" t="s">
        <v>175</v>
      </c>
      <c r="B67" s="71" t="s">
        <v>213</v>
      </c>
      <c r="C67" s="55"/>
      <c r="D67" s="54"/>
    </row>
    <row r="68" spans="1:4" ht="16.5" thickBot="1" x14ac:dyDescent="0.3">
      <c r="A68" s="18" t="s">
        <v>173</v>
      </c>
      <c r="B68" s="71" t="s">
        <v>212</v>
      </c>
      <c r="C68" s="55"/>
      <c r="D68" s="54"/>
    </row>
    <row r="69" spans="1:4" ht="16.5" thickBot="1" x14ac:dyDescent="0.3">
      <c r="A69" s="18" t="s">
        <v>171</v>
      </c>
      <c r="B69" s="71" t="s">
        <v>211</v>
      </c>
      <c r="C69" s="55"/>
      <c r="D69" s="54"/>
    </row>
    <row r="70" spans="1:4" ht="20.25" customHeight="1" thickBot="1" x14ac:dyDescent="0.3">
      <c r="A70" s="18" t="s">
        <v>169</v>
      </c>
      <c r="B70" s="71" t="s">
        <v>210</v>
      </c>
      <c r="C70" s="55"/>
      <c r="D70" s="54"/>
    </row>
    <row r="71" spans="1:4" ht="16.5" thickBot="1" x14ac:dyDescent="0.3">
      <c r="A71" s="18" t="s">
        <v>166</v>
      </c>
      <c r="B71" s="71" t="s">
        <v>209</v>
      </c>
      <c r="C71" s="55"/>
      <c r="D71" s="54"/>
    </row>
    <row r="72" spans="1:4" ht="16.5" thickBot="1" x14ac:dyDescent="0.3">
      <c r="A72" s="248" t="s">
        <v>195</v>
      </c>
      <c r="B72" s="249"/>
      <c r="C72" s="56"/>
      <c r="D72" s="54"/>
    </row>
    <row r="73" spans="1:4" x14ac:dyDescent="0.25">
      <c r="A73" s="23"/>
      <c r="B73" s="52"/>
      <c r="C73" s="54"/>
      <c r="D73" s="54"/>
    </row>
    <row r="74" spans="1:4" x14ac:dyDescent="0.25">
      <c r="A74" s="23"/>
      <c r="B74" s="52"/>
      <c r="C74" s="54"/>
      <c r="D74" s="54"/>
    </row>
    <row r="75" spans="1:4" x14ac:dyDescent="0.25">
      <c r="A75" s="250" t="s">
        <v>170</v>
      </c>
      <c r="B75" s="250"/>
      <c r="C75" s="250"/>
      <c r="D75" s="119"/>
    </row>
    <row r="76" spans="1:4" x14ac:dyDescent="0.25">
      <c r="A76" s="23"/>
      <c r="B76" s="52"/>
      <c r="C76" s="54"/>
      <c r="D76" s="54"/>
    </row>
    <row r="77" spans="1:4" x14ac:dyDescent="0.25">
      <c r="A77" s="23"/>
      <c r="B77" s="52"/>
      <c r="C77" s="54"/>
      <c r="D77" s="54"/>
    </row>
    <row r="78" spans="1:4" x14ac:dyDescent="0.25">
      <c r="A78" s="251" t="s">
        <v>208</v>
      </c>
      <c r="B78" s="251"/>
      <c r="C78" s="251"/>
      <c r="D78" s="54"/>
    </row>
    <row r="79" spans="1:4" ht="16.5" thickBot="1" x14ac:dyDescent="0.3">
      <c r="A79" s="24"/>
      <c r="B79" s="52"/>
      <c r="C79" s="54"/>
      <c r="D79" s="54"/>
    </row>
    <row r="80" spans="1:4" ht="16.5" thickBot="1" x14ac:dyDescent="0.3">
      <c r="A80" s="17" t="s">
        <v>199</v>
      </c>
      <c r="B80" s="25" t="s">
        <v>198</v>
      </c>
      <c r="C80" s="51" t="s">
        <v>178</v>
      </c>
      <c r="D80" s="54"/>
    </row>
    <row r="81" spans="1:4" ht="16.5" thickBot="1" x14ac:dyDescent="0.3">
      <c r="A81" s="18" t="s">
        <v>177</v>
      </c>
      <c r="B81" s="70" t="s">
        <v>207</v>
      </c>
      <c r="C81" s="55"/>
      <c r="D81" s="144"/>
    </row>
    <row r="82" spans="1:4" ht="16.5" thickBot="1" x14ac:dyDescent="0.3">
      <c r="A82" s="18" t="s">
        <v>175</v>
      </c>
      <c r="B82" s="70" t="s">
        <v>198</v>
      </c>
      <c r="C82" s="55"/>
      <c r="D82" s="54"/>
    </row>
    <row r="83" spans="1:4" ht="16.5" thickBot="1" x14ac:dyDescent="0.3">
      <c r="A83" s="18" t="s">
        <v>173</v>
      </c>
      <c r="B83" s="70" t="s">
        <v>206</v>
      </c>
      <c r="C83" s="55"/>
      <c r="D83" s="54"/>
    </row>
    <row r="84" spans="1:4" ht="16.5" thickBot="1" x14ac:dyDescent="0.3">
      <c r="A84" s="18" t="s">
        <v>171</v>
      </c>
      <c r="B84" s="70" t="s">
        <v>205</v>
      </c>
      <c r="C84" s="55"/>
      <c r="D84" s="54"/>
    </row>
    <row r="85" spans="1:4" ht="16.5" thickBot="1" x14ac:dyDescent="0.3">
      <c r="A85" s="18" t="s">
        <v>169</v>
      </c>
      <c r="B85" s="70" t="s">
        <v>204</v>
      </c>
      <c r="C85" s="55"/>
      <c r="D85" s="54"/>
    </row>
    <row r="86" spans="1:4" ht="16.5" thickBot="1" x14ac:dyDescent="0.3">
      <c r="A86" s="18" t="s">
        <v>166</v>
      </c>
      <c r="B86" s="70" t="s">
        <v>190</v>
      </c>
      <c r="C86" s="55"/>
      <c r="D86" s="54"/>
    </row>
    <row r="87" spans="1:4" ht="16.5" thickBot="1" x14ac:dyDescent="0.3">
      <c r="A87" s="248" t="s">
        <v>181</v>
      </c>
      <c r="B87" s="249"/>
      <c r="C87" s="60"/>
      <c r="D87" s="54"/>
    </row>
    <row r="88" spans="1:4" x14ac:dyDescent="0.25">
      <c r="A88" s="23"/>
      <c r="B88" s="52"/>
      <c r="C88" s="54"/>
      <c r="D88" s="54"/>
    </row>
    <row r="89" spans="1:4" x14ac:dyDescent="0.25">
      <c r="A89" s="23"/>
      <c r="B89" s="52"/>
      <c r="C89" s="54"/>
      <c r="D89" s="54"/>
    </row>
    <row r="90" spans="1:4" x14ac:dyDescent="0.25">
      <c r="A90" s="251" t="s">
        <v>203</v>
      </c>
      <c r="B90" s="251"/>
      <c r="C90" s="251"/>
      <c r="D90" s="54"/>
    </row>
    <row r="91" spans="1:4" ht="16.5" thickBot="1" x14ac:dyDescent="0.3">
      <c r="A91" s="24"/>
      <c r="B91" s="52"/>
      <c r="C91" s="54"/>
      <c r="D91" s="54"/>
    </row>
    <row r="92" spans="1:4" ht="16.5" thickBot="1" x14ac:dyDescent="0.3">
      <c r="A92" s="17" t="s">
        <v>197</v>
      </c>
      <c r="B92" s="25" t="s">
        <v>196</v>
      </c>
      <c r="C92" s="51" t="s">
        <v>178</v>
      </c>
      <c r="D92" s="54"/>
    </row>
    <row r="93" spans="1:4" ht="16.5" thickBot="1" x14ac:dyDescent="0.3">
      <c r="A93" s="18" t="s">
        <v>177</v>
      </c>
      <c r="B93" s="70" t="s">
        <v>202</v>
      </c>
      <c r="C93" s="55"/>
      <c r="D93" s="54"/>
    </row>
    <row r="94" spans="1:4" ht="16.5" thickBot="1" x14ac:dyDescent="0.3">
      <c r="A94" s="248" t="s">
        <v>195</v>
      </c>
      <c r="B94" s="249"/>
      <c r="C94" s="56"/>
      <c r="D94" s="54"/>
    </row>
    <row r="95" spans="1:4" x14ac:dyDescent="0.25">
      <c r="A95" s="23"/>
      <c r="B95" s="52"/>
      <c r="C95" s="54"/>
      <c r="D95" s="54"/>
    </row>
    <row r="96" spans="1:4" x14ac:dyDescent="0.25">
      <c r="A96" s="23"/>
      <c r="B96" s="52"/>
      <c r="C96" s="54"/>
      <c r="D96" s="54"/>
    </row>
    <row r="97" spans="1:4" x14ac:dyDescent="0.25">
      <c r="A97" s="251" t="s">
        <v>201</v>
      </c>
      <c r="B97" s="251"/>
      <c r="C97" s="251"/>
      <c r="D97" s="54"/>
    </row>
    <row r="98" spans="1:4" ht="16.5" thickBot="1" x14ac:dyDescent="0.3">
      <c r="A98" s="24"/>
      <c r="B98" s="52"/>
      <c r="C98" s="54"/>
      <c r="D98" s="54"/>
    </row>
    <row r="99" spans="1:4" ht="16.5" thickBot="1" x14ac:dyDescent="0.3">
      <c r="A99" s="17">
        <v>4</v>
      </c>
      <c r="B99" s="25" t="s">
        <v>200</v>
      </c>
      <c r="C99" s="51" t="s">
        <v>178</v>
      </c>
      <c r="D99" s="54"/>
    </row>
    <row r="100" spans="1:4" ht="16.5" thickBot="1" x14ac:dyDescent="0.3">
      <c r="A100" s="18" t="s">
        <v>199</v>
      </c>
      <c r="B100" s="70" t="s">
        <v>198</v>
      </c>
      <c r="C100" s="61"/>
      <c r="D100" s="54"/>
    </row>
    <row r="101" spans="1:4" ht="16.5" thickBot="1" x14ac:dyDescent="0.3">
      <c r="A101" s="18" t="s">
        <v>197</v>
      </c>
      <c r="B101" s="70" t="s">
        <v>196</v>
      </c>
      <c r="C101" s="61"/>
      <c r="D101" s="54"/>
    </row>
    <row r="102" spans="1:4" ht="16.5" thickBot="1" x14ac:dyDescent="0.3">
      <c r="A102" s="248" t="s">
        <v>195</v>
      </c>
      <c r="B102" s="249"/>
      <c r="C102" s="60"/>
      <c r="D102" s="54"/>
    </row>
    <row r="103" spans="1:4" x14ac:dyDescent="0.25">
      <c r="A103" s="23"/>
      <c r="B103" s="52"/>
      <c r="C103" s="54"/>
      <c r="D103" s="54"/>
    </row>
    <row r="104" spans="1:4" x14ac:dyDescent="0.25">
      <c r="A104" s="23"/>
      <c r="B104" s="52"/>
      <c r="C104" s="54"/>
      <c r="D104" s="54"/>
    </row>
    <row r="105" spans="1:4" x14ac:dyDescent="0.25">
      <c r="A105" s="250" t="s">
        <v>168</v>
      </c>
      <c r="B105" s="250"/>
      <c r="C105" s="250"/>
      <c r="D105" s="119"/>
    </row>
    <row r="106" spans="1:4" ht="16.5" thickBot="1" x14ac:dyDescent="0.3">
      <c r="A106" s="23"/>
      <c r="B106" s="52"/>
      <c r="C106" s="54"/>
      <c r="D106" s="54"/>
    </row>
    <row r="107" spans="1:4" ht="16.5" thickBot="1" x14ac:dyDescent="0.3">
      <c r="A107" s="17">
        <v>5</v>
      </c>
      <c r="B107" s="72" t="s">
        <v>194</v>
      </c>
      <c r="C107" s="51" t="s">
        <v>178</v>
      </c>
      <c r="D107" s="54"/>
    </row>
    <row r="108" spans="1:4" ht="16.5" thickBot="1" x14ac:dyDescent="0.3">
      <c r="A108" s="18" t="s">
        <v>177</v>
      </c>
      <c r="B108" s="70" t="s">
        <v>193</v>
      </c>
      <c r="C108" s="55"/>
      <c r="D108" s="54"/>
    </row>
    <row r="109" spans="1:4" ht="16.5" thickBot="1" x14ac:dyDescent="0.3">
      <c r="A109" s="18" t="s">
        <v>175</v>
      </c>
      <c r="B109" s="70" t="s">
        <v>192</v>
      </c>
      <c r="C109" s="55">
        <v>0</v>
      </c>
      <c r="D109" s="54"/>
    </row>
    <row r="110" spans="1:4" ht="16.5" thickBot="1" x14ac:dyDescent="0.3">
      <c r="A110" s="18" t="s">
        <v>173</v>
      </c>
      <c r="B110" s="70" t="s">
        <v>191</v>
      </c>
      <c r="C110" s="55">
        <v>0</v>
      </c>
      <c r="D110" s="54"/>
    </row>
    <row r="111" spans="1:4" ht="16.5" thickBot="1" x14ac:dyDescent="0.3">
      <c r="A111" s="18" t="s">
        <v>171</v>
      </c>
      <c r="B111" s="70" t="s">
        <v>190</v>
      </c>
      <c r="C111" s="55">
        <v>0</v>
      </c>
      <c r="D111" s="54"/>
    </row>
    <row r="112" spans="1:4" ht="16.5" thickBot="1" x14ac:dyDescent="0.3">
      <c r="A112" s="248" t="s">
        <v>181</v>
      </c>
      <c r="B112" s="249"/>
      <c r="C112" s="56">
        <f>SUM(C108:C111)</f>
        <v>0</v>
      </c>
      <c r="D112" s="54"/>
    </row>
    <row r="113" spans="1:4" x14ac:dyDescent="0.25">
      <c r="A113" s="23"/>
      <c r="B113" s="52"/>
      <c r="C113" s="54"/>
      <c r="D113" s="54"/>
    </row>
    <row r="114" spans="1:4" x14ac:dyDescent="0.25">
      <c r="A114" s="23"/>
      <c r="B114" s="52"/>
      <c r="C114" s="54"/>
      <c r="D114" s="54"/>
    </row>
    <row r="115" spans="1:4" x14ac:dyDescent="0.25">
      <c r="A115" s="250" t="s">
        <v>189</v>
      </c>
      <c r="B115" s="250"/>
      <c r="C115" s="250"/>
      <c r="D115" s="119"/>
    </row>
    <row r="116" spans="1:4" ht="16.5" thickBot="1" x14ac:dyDescent="0.3">
      <c r="A116" s="23"/>
      <c r="B116" s="52"/>
      <c r="C116" s="54"/>
      <c r="D116" s="54"/>
    </row>
    <row r="117" spans="1:4" ht="24.75" thickBot="1" x14ac:dyDescent="0.3">
      <c r="A117" s="17">
        <v>6</v>
      </c>
      <c r="B117" s="72" t="s">
        <v>188</v>
      </c>
      <c r="C117" s="73" t="s">
        <v>286</v>
      </c>
      <c r="D117" s="51" t="s">
        <v>178</v>
      </c>
    </row>
    <row r="118" spans="1:4" ht="16.5" thickBot="1" x14ac:dyDescent="0.3">
      <c r="A118" s="18" t="s">
        <v>177</v>
      </c>
      <c r="B118" s="70" t="s">
        <v>186</v>
      </c>
      <c r="C118" s="62"/>
      <c r="D118" s="55"/>
    </row>
    <row r="119" spans="1:4" ht="16.5" thickBot="1" x14ac:dyDescent="0.3">
      <c r="A119" s="18" t="s">
        <v>175</v>
      </c>
      <c r="B119" s="70" t="s">
        <v>185</v>
      </c>
      <c r="C119" s="62"/>
      <c r="D119" s="55"/>
    </row>
    <row r="120" spans="1:4" ht="16.5" thickBot="1" x14ac:dyDescent="0.3">
      <c r="A120" s="18" t="s">
        <v>173</v>
      </c>
      <c r="B120" s="70" t="s">
        <v>184</v>
      </c>
      <c r="C120" s="62"/>
      <c r="D120" s="55"/>
    </row>
    <row r="121" spans="1:4" ht="16.5" thickBot="1" x14ac:dyDescent="0.3">
      <c r="A121" s="18"/>
      <c r="B121" s="70" t="s">
        <v>256</v>
      </c>
      <c r="C121" s="63"/>
      <c r="D121" s="64"/>
    </row>
    <row r="122" spans="1:4" ht="16.5" thickBot="1" x14ac:dyDescent="0.3">
      <c r="A122" s="18"/>
      <c r="B122" s="70" t="s">
        <v>183</v>
      </c>
      <c r="C122" s="64"/>
      <c r="D122" s="64"/>
    </row>
    <row r="123" spans="1:4" ht="16.5" thickBot="1" x14ac:dyDescent="0.3">
      <c r="A123" s="18"/>
      <c r="B123" s="70" t="s">
        <v>182</v>
      </c>
      <c r="C123" s="63"/>
      <c r="D123" s="64"/>
    </row>
    <row r="124" spans="1:4" ht="16.5" thickBot="1" x14ac:dyDescent="0.3">
      <c r="A124" s="248" t="s">
        <v>181</v>
      </c>
      <c r="B124" s="249"/>
      <c r="C124" s="65"/>
      <c r="D124" s="75"/>
    </row>
    <row r="125" spans="1:4" x14ac:dyDescent="0.25">
      <c r="A125" s="23"/>
      <c r="B125" s="52"/>
      <c r="C125" s="54"/>
      <c r="D125" s="54"/>
    </row>
    <row r="126" spans="1:4" x14ac:dyDescent="0.25">
      <c r="A126" s="23"/>
      <c r="B126" s="52"/>
      <c r="C126" s="54"/>
      <c r="D126" s="54"/>
    </row>
    <row r="127" spans="1:4" x14ac:dyDescent="0.25">
      <c r="A127" s="250" t="s">
        <v>180</v>
      </c>
      <c r="B127" s="250"/>
      <c r="C127" s="250"/>
      <c r="D127" s="119"/>
    </row>
    <row r="128" spans="1:4" ht="16.5" thickBot="1" x14ac:dyDescent="0.3">
      <c r="A128" s="23"/>
      <c r="B128" s="52"/>
      <c r="C128" s="54"/>
      <c r="D128" s="54"/>
    </row>
    <row r="129" spans="1:4" ht="16.5" thickBot="1" x14ac:dyDescent="0.3">
      <c r="A129" s="17"/>
      <c r="B129" s="25" t="s">
        <v>179</v>
      </c>
      <c r="C129" s="51" t="s">
        <v>178</v>
      </c>
      <c r="D129" s="54"/>
    </row>
    <row r="130" spans="1:4" ht="16.5" thickBot="1" x14ac:dyDescent="0.3">
      <c r="A130" s="15" t="s">
        <v>177</v>
      </c>
      <c r="B130" s="70" t="s">
        <v>176</v>
      </c>
      <c r="C130" s="66"/>
      <c r="D130" s="54"/>
    </row>
    <row r="131" spans="1:4" ht="16.5" thickBot="1" x14ac:dyDescent="0.3">
      <c r="A131" s="15" t="s">
        <v>175</v>
      </c>
      <c r="B131" s="70" t="s">
        <v>174</v>
      </c>
      <c r="C131" s="66"/>
      <c r="D131" s="54"/>
    </row>
    <row r="132" spans="1:4" ht="16.5" thickBot="1" x14ac:dyDescent="0.3">
      <c r="A132" s="15" t="s">
        <v>173</v>
      </c>
      <c r="B132" s="70" t="s">
        <v>172</v>
      </c>
      <c r="C132" s="66"/>
      <c r="D132" s="54"/>
    </row>
    <row r="133" spans="1:4" ht="16.5" thickBot="1" x14ac:dyDescent="0.3">
      <c r="A133" s="15" t="s">
        <v>171</v>
      </c>
      <c r="B133" s="70" t="s">
        <v>170</v>
      </c>
      <c r="C133" s="66"/>
      <c r="D133" s="54"/>
    </row>
    <row r="134" spans="1:4" ht="16.5" thickBot="1" x14ac:dyDescent="0.3">
      <c r="A134" s="15" t="s">
        <v>169</v>
      </c>
      <c r="B134" s="70" t="s">
        <v>168</v>
      </c>
      <c r="C134" s="66"/>
      <c r="D134" s="54"/>
    </row>
    <row r="135" spans="1:4" ht="16.5" thickBot="1" x14ac:dyDescent="0.3">
      <c r="A135" s="248" t="s">
        <v>167</v>
      </c>
      <c r="B135" s="249"/>
      <c r="C135" s="67"/>
      <c r="D135" s="54"/>
    </row>
    <row r="136" spans="1:4" ht="16.5" thickBot="1" x14ac:dyDescent="0.3">
      <c r="A136" s="15" t="s">
        <v>166</v>
      </c>
      <c r="B136" s="70" t="s">
        <v>165</v>
      </c>
      <c r="C136" s="66"/>
      <c r="D136" s="54"/>
    </row>
    <row r="137" spans="1:4" ht="16.5" thickBot="1" x14ac:dyDescent="0.3">
      <c r="A137" s="248" t="s">
        <v>164</v>
      </c>
      <c r="B137" s="249"/>
      <c r="C137" s="67"/>
      <c r="D137" s="54"/>
    </row>
  </sheetData>
  <mergeCells count="30">
    <mergeCell ref="A60:B60"/>
    <mergeCell ref="A54:C54"/>
    <mergeCell ref="A72:B72"/>
    <mergeCell ref="A63:C63"/>
    <mergeCell ref="A1:D1"/>
    <mergeCell ref="A2:D2"/>
    <mergeCell ref="A16:B16"/>
    <mergeCell ref="A19:C19"/>
    <mergeCell ref="A51:B51"/>
    <mergeCell ref="A29:D29"/>
    <mergeCell ref="A40:B40"/>
    <mergeCell ref="A43:C43"/>
    <mergeCell ref="A26:B26"/>
    <mergeCell ref="A3:D3"/>
    <mergeCell ref="A21:C21"/>
    <mergeCell ref="A4:D4"/>
    <mergeCell ref="A137:B137"/>
    <mergeCell ref="A127:C127"/>
    <mergeCell ref="A75:C75"/>
    <mergeCell ref="A87:B87"/>
    <mergeCell ref="A78:C78"/>
    <mergeCell ref="A115:C115"/>
    <mergeCell ref="A94:B94"/>
    <mergeCell ref="A90:C90"/>
    <mergeCell ref="A102:B102"/>
    <mergeCell ref="A97:C97"/>
    <mergeCell ref="A112:B112"/>
    <mergeCell ref="A105:C105"/>
    <mergeCell ref="A124:B124"/>
    <mergeCell ref="A135:B135"/>
  </mergeCells>
  <phoneticPr fontId="34" type="noConversion"/>
  <printOptions horizontalCentered="1" verticalCentered="1"/>
  <pageMargins left="0" right="0" top="0.98425196850393704" bottom="0.59055118110236227" header="0.11811023622047245" footer="0.11811023622047245"/>
  <pageSetup paperSize="9" scale="65" fitToHeight="2" orientation="portrait" r:id="rId1"/>
  <rowBreaks count="1" manualBreakCount="1">
    <brk id="72" max="1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P137"/>
  <sheetViews>
    <sheetView showGridLines="0" topLeftCell="A55" zoomScale="115" zoomScaleNormal="115" zoomScaleSheetLayoutView="100" workbookViewId="0">
      <selection activeCell="E58" sqref="E58"/>
    </sheetView>
  </sheetViews>
  <sheetFormatPr defaultRowHeight="15.75" x14ac:dyDescent="0.25"/>
  <cols>
    <col min="1" max="1" width="6.85546875" style="13" customWidth="1"/>
    <col min="2" max="2" width="61" style="53" bestFit="1" customWidth="1"/>
    <col min="3" max="3" width="7.85546875" style="68" bestFit="1" customWidth="1"/>
    <col min="4" max="4" width="8.140625" style="68" bestFit="1" customWidth="1"/>
    <col min="5" max="5" width="12.140625" customWidth="1"/>
    <col min="6" max="6" width="8.42578125" bestFit="1" customWidth="1"/>
    <col min="7" max="7" width="14" bestFit="1" customWidth="1"/>
    <col min="8" max="8" width="8.42578125" bestFit="1" customWidth="1"/>
    <col min="9" max="9" width="13.5703125" bestFit="1" customWidth="1"/>
    <col min="10" max="10" width="8.42578125" bestFit="1" customWidth="1"/>
    <col min="11" max="11" width="13.5703125" bestFit="1" customWidth="1"/>
    <col min="17" max="16384" width="9.140625" style="13"/>
  </cols>
  <sheetData>
    <row r="1" spans="1:4" ht="42" customHeight="1" x14ac:dyDescent="0.35">
      <c r="A1" s="252" t="s">
        <v>248</v>
      </c>
      <c r="B1" s="252"/>
      <c r="C1" s="252"/>
      <c r="D1" s="252"/>
    </row>
    <row r="2" spans="1:4" ht="35.25" customHeight="1" x14ac:dyDescent="0.35">
      <c r="A2" s="252" t="s">
        <v>247</v>
      </c>
      <c r="B2" s="252"/>
      <c r="C2" s="252"/>
      <c r="D2" s="252"/>
    </row>
    <row r="3" spans="1:4" x14ac:dyDescent="0.25">
      <c r="A3" s="254"/>
      <c r="B3" s="254"/>
      <c r="C3" s="254"/>
      <c r="D3" s="254"/>
    </row>
    <row r="4" spans="1:4" x14ac:dyDescent="0.25">
      <c r="A4" s="255" t="s">
        <v>258</v>
      </c>
      <c r="B4" s="255"/>
      <c r="C4" s="255"/>
      <c r="D4" s="255"/>
    </row>
    <row r="5" spans="1:4" ht="9.75" customHeight="1" x14ac:dyDescent="0.25">
      <c r="A5" s="23"/>
      <c r="B5" s="52"/>
      <c r="C5" s="54"/>
      <c r="D5" s="54"/>
    </row>
    <row r="6" spans="1:4" x14ac:dyDescent="0.25">
      <c r="A6" s="250" t="s">
        <v>176</v>
      </c>
      <c r="B6" s="250"/>
      <c r="C6" s="250"/>
      <c r="D6" s="74"/>
    </row>
    <row r="7" spans="1:4" ht="16.5" thickBot="1" x14ac:dyDescent="0.3">
      <c r="A7" s="23"/>
      <c r="B7" s="52"/>
      <c r="C7" s="54"/>
      <c r="D7" s="54"/>
    </row>
    <row r="8" spans="1:4" ht="24.75" thickBot="1" x14ac:dyDescent="0.3">
      <c r="A8" s="17">
        <v>1</v>
      </c>
      <c r="B8" s="25" t="s">
        <v>246</v>
      </c>
      <c r="C8" s="51" t="s">
        <v>178</v>
      </c>
      <c r="D8" s="54"/>
    </row>
    <row r="9" spans="1:4" ht="16.5" thickBot="1" x14ac:dyDescent="0.3">
      <c r="A9" s="18" t="s">
        <v>177</v>
      </c>
      <c r="B9" s="70" t="s">
        <v>245</v>
      </c>
      <c r="C9" s="55"/>
      <c r="D9" s="54"/>
    </row>
    <row r="10" spans="1:4" ht="16.5" thickBot="1" x14ac:dyDescent="0.3">
      <c r="A10" s="18" t="s">
        <v>175</v>
      </c>
      <c r="B10" s="70" t="s">
        <v>244</v>
      </c>
      <c r="C10" s="55"/>
      <c r="D10" s="54"/>
    </row>
    <row r="11" spans="1:4" ht="16.5" thickBot="1" x14ac:dyDescent="0.3">
      <c r="A11" s="18" t="s">
        <v>173</v>
      </c>
      <c r="B11" s="70" t="s">
        <v>243</v>
      </c>
      <c r="C11" s="55"/>
      <c r="D11" s="54"/>
    </row>
    <row r="12" spans="1:4" ht="16.5" thickBot="1" x14ac:dyDescent="0.3">
      <c r="A12" s="18" t="s">
        <v>171</v>
      </c>
      <c r="B12" s="70" t="s">
        <v>242</v>
      </c>
      <c r="C12" s="55"/>
      <c r="D12" s="54"/>
    </row>
    <row r="13" spans="1:4" ht="16.5" thickBot="1" x14ac:dyDescent="0.3">
      <c r="A13" s="18" t="s">
        <v>169</v>
      </c>
      <c r="B13" s="70" t="s">
        <v>241</v>
      </c>
      <c r="C13" s="55"/>
      <c r="D13" s="54"/>
    </row>
    <row r="14" spans="1:4" ht="16.5" thickBot="1" x14ac:dyDescent="0.3">
      <c r="A14" s="18" t="s">
        <v>166</v>
      </c>
      <c r="B14" s="70" t="s">
        <v>253</v>
      </c>
      <c r="C14" s="55"/>
      <c r="D14" s="54"/>
    </row>
    <row r="15" spans="1:4" ht="16.5" thickBot="1" x14ac:dyDescent="0.3">
      <c r="A15" s="18" t="s">
        <v>230</v>
      </c>
      <c r="B15" s="70" t="s">
        <v>190</v>
      </c>
      <c r="C15" s="55"/>
      <c r="D15" s="54"/>
    </row>
    <row r="16" spans="1:4" ht="16.5" thickBot="1" x14ac:dyDescent="0.3">
      <c r="A16" s="248" t="s">
        <v>195</v>
      </c>
      <c r="B16" s="249"/>
      <c r="C16" s="56">
        <f>SUM(C9:C15)</f>
        <v>0</v>
      </c>
      <c r="D16" s="54"/>
    </row>
    <row r="17" spans="1:4" x14ac:dyDescent="0.25">
      <c r="A17" s="23"/>
      <c r="B17" s="52"/>
      <c r="C17" s="54"/>
      <c r="D17" s="54"/>
    </row>
    <row r="18" spans="1:4" x14ac:dyDescent="0.25">
      <c r="A18" s="23"/>
      <c r="B18" s="52"/>
      <c r="C18" s="54"/>
      <c r="D18" s="54"/>
    </row>
    <row r="19" spans="1:4" x14ac:dyDescent="0.25">
      <c r="A19" s="250" t="s">
        <v>174</v>
      </c>
      <c r="B19" s="250"/>
      <c r="C19" s="250"/>
      <c r="D19" s="119"/>
    </row>
    <row r="20" spans="1:4" x14ac:dyDescent="0.25">
      <c r="A20" s="24"/>
      <c r="B20" s="52"/>
      <c r="C20" s="54"/>
      <c r="D20" s="54"/>
    </row>
    <row r="21" spans="1:4" x14ac:dyDescent="0.25">
      <c r="A21" s="251" t="s">
        <v>240</v>
      </c>
      <c r="B21" s="251"/>
      <c r="C21" s="251"/>
      <c r="D21" s="54"/>
    </row>
    <row r="22" spans="1:4" ht="16.5" thickBot="1" x14ac:dyDescent="0.3">
      <c r="A22" s="23"/>
      <c r="B22" s="52"/>
      <c r="C22" s="54"/>
      <c r="D22" s="54"/>
    </row>
    <row r="23" spans="1:4" ht="24.75" thickBot="1" x14ac:dyDescent="0.3">
      <c r="A23" s="17" t="s">
        <v>221</v>
      </c>
      <c r="B23" s="25" t="s">
        <v>220</v>
      </c>
      <c r="C23" s="51" t="s">
        <v>178</v>
      </c>
      <c r="D23" s="54"/>
    </row>
    <row r="24" spans="1:4" ht="16.5" thickBot="1" x14ac:dyDescent="0.3">
      <c r="A24" s="18" t="s">
        <v>177</v>
      </c>
      <c r="B24" s="70" t="s">
        <v>239</v>
      </c>
      <c r="C24" s="55"/>
      <c r="D24" s="54"/>
    </row>
    <row r="25" spans="1:4" ht="16.5" thickBot="1" x14ac:dyDescent="0.3">
      <c r="A25" s="18" t="s">
        <v>175</v>
      </c>
      <c r="B25" s="70" t="s">
        <v>238</v>
      </c>
      <c r="C25" s="55"/>
      <c r="D25" s="54"/>
    </row>
    <row r="26" spans="1:4" ht="16.5" thickBot="1" x14ac:dyDescent="0.3">
      <c r="A26" s="248" t="s">
        <v>195</v>
      </c>
      <c r="B26" s="249"/>
      <c r="C26" s="56"/>
      <c r="D26" s="54"/>
    </row>
    <row r="27" spans="1:4" x14ac:dyDescent="0.25">
      <c r="A27" s="23"/>
      <c r="B27" s="52"/>
      <c r="C27" s="54"/>
      <c r="D27" s="54"/>
    </row>
    <row r="28" spans="1:4" x14ac:dyDescent="0.25">
      <c r="A28" s="23"/>
      <c r="B28" s="52"/>
      <c r="C28" s="54"/>
      <c r="D28" s="54"/>
    </row>
    <row r="29" spans="1:4" ht="32.25" customHeight="1" x14ac:dyDescent="0.25">
      <c r="A29" s="253" t="s">
        <v>237</v>
      </c>
      <c r="B29" s="253"/>
      <c r="C29" s="253"/>
      <c r="D29" s="253"/>
    </row>
    <row r="30" spans="1:4" ht="16.5" thickBot="1" x14ac:dyDescent="0.3">
      <c r="A30" s="23"/>
      <c r="B30" s="52"/>
      <c r="C30" s="54"/>
      <c r="D30" s="54"/>
    </row>
    <row r="31" spans="1:4" ht="24.75" thickBot="1" x14ac:dyDescent="0.3">
      <c r="A31" s="17" t="s">
        <v>219</v>
      </c>
      <c r="B31" s="25" t="s">
        <v>218</v>
      </c>
      <c r="C31" s="51" t="s">
        <v>187</v>
      </c>
      <c r="D31" s="51" t="s">
        <v>178</v>
      </c>
    </row>
    <row r="32" spans="1:4" ht="16.5" thickBot="1" x14ac:dyDescent="0.3">
      <c r="A32" s="18" t="s">
        <v>177</v>
      </c>
      <c r="B32" s="70" t="s">
        <v>236</v>
      </c>
      <c r="C32" s="57"/>
      <c r="D32" s="55"/>
    </row>
    <row r="33" spans="1:4" ht="16.5" thickBot="1" x14ac:dyDescent="0.3">
      <c r="A33" s="18" t="s">
        <v>175</v>
      </c>
      <c r="B33" s="70" t="s">
        <v>235</v>
      </c>
      <c r="C33" s="57"/>
      <c r="D33" s="55"/>
    </row>
    <row r="34" spans="1:4" ht="16.5" thickBot="1" x14ac:dyDescent="0.3">
      <c r="A34" s="18" t="s">
        <v>173</v>
      </c>
      <c r="B34" s="70" t="s">
        <v>234</v>
      </c>
      <c r="C34" s="58"/>
      <c r="D34" s="55"/>
    </row>
    <row r="35" spans="1:4" ht="16.5" thickBot="1" x14ac:dyDescent="0.3">
      <c r="A35" s="18" t="s">
        <v>171</v>
      </c>
      <c r="B35" s="70" t="s">
        <v>233</v>
      </c>
      <c r="C35" s="57"/>
      <c r="D35" s="55"/>
    </row>
    <row r="36" spans="1:4" ht="16.5" thickBot="1" x14ac:dyDescent="0.3">
      <c r="A36" s="18" t="s">
        <v>169</v>
      </c>
      <c r="B36" s="70" t="s">
        <v>232</v>
      </c>
      <c r="C36" s="57"/>
      <c r="D36" s="55"/>
    </row>
    <row r="37" spans="1:4" ht="16.5" thickBot="1" x14ac:dyDescent="0.3">
      <c r="A37" s="18" t="s">
        <v>166</v>
      </c>
      <c r="B37" s="70" t="s">
        <v>231</v>
      </c>
      <c r="C37" s="57"/>
      <c r="D37" s="55"/>
    </row>
    <row r="38" spans="1:4" ht="16.5" thickBot="1" x14ac:dyDescent="0.3">
      <c r="A38" s="18" t="s">
        <v>230</v>
      </c>
      <c r="B38" s="70" t="s">
        <v>229</v>
      </c>
      <c r="C38" s="57"/>
      <c r="D38" s="55"/>
    </row>
    <row r="39" spans="1:4" ht="16.5" thickBot="1" x14ac:dyDescent="0.3">
      <c r="A39" s="18" t="s">
        <v>228</v>
      </c>
      <c r="B39" s="70" t="s">
        <v>227</v>
      </c>
      <c r="C39" s="57"/>
      <c r="D39" s="55"/>
    </row>
    <row r="40" spans="1:4" ht="16.5" thickBot="1" x14ac:dyDescent="0.3">
      <c r="A40" s="248" t="s">
        <v>181</v>
      </c>
      <c r="B40" s="249"/>
      <c r="C40" s="59"/>
      <c r="D40" s="56"/>
    </row>
    <row r="41" spans="1:4" x14ac:dyDescent="0.25">
      <c r="A41" s="23"/>
      <c r="B41" s="52"/>
      <c r="C41" s="54"/>
      <c r="D41" s="54"/>
    </row>
    <row r="42" spans="1:4" x14ac:dyDescent="0.25">
      <c r="A42" s="23"/>
      <c r="B42" s="52"/>
      <c r="C42" s="54"/>
      <c r="D42" s="54"/>
    </row>
    <row r="43" spans="1:4" x14ac:dyDescent="0.25">
      <c r="A43" s="251" t="s">
        <v>226</v>
      </c>
      <c r="B43" s="251"/>
      <c r="C43" s="251"/>
      <c r="D43" s="54"/>
    </row>
    <row r="44" spans="1:4" ht="16.5" thickBot="1" x14ac:dyDescent="0.3">
      <c r="A44" s="23"/>
      <c r="B44" s="52"/>
      <c r="C44" s="54"/>
      <c r="D44" s="54"/>
    </row>
    <row r="45" spans="1:4" ht="24.75" thickBot="1" x14ac:dyDescent="0.3">
      <c r="A45" s="17" t="s">
        <v>217</v>
      </c>
      <c r="B45" s="25" t="s">
        <v>216</v>
      </c>
      <c r="C45" s="51" t="s">
        <v>178</v>
      </c>
      <c r="D45" s="54"/>
    </row>
    <row r="46" spans="1:4" ht="16.5" thickBot="1" x14ac:dyDescent="0.3">
      <c r="A46" s="18" t="s">
        <v>177</v>
      </c>
      <c r="B46" s="70" t="s">
        <v>225</v>
      </c>
      <c r="C46" s="55"/>
      <c r="D46" s="54"/>
    </row>
    <row r="47" spans="1:4" ht="16.5" thickBot="1" x14ac:dyDescent="0.3">
      <c r="A47" s="18" t="s">
        <v>175</v>
      </c>
      <c r="B47" s="70" t="s">
        <v>224</v>
      </c>
      <c r="C47" s="55"/>
      <c r="D47" s="54"/>
    </row>
    <row r="48" spans="1:4" ht="16.5" thickBot="1" x14ac:dyDescent="0.3">
      <c r="A48" s="18" t="s">
        <v>173</v>
      </c>
      <c r="B48" s="70" t="s">
        <v>254</v>
      </c>
      <c r="C48" s="55"/>
      <c r="D48" s="54"/>
    </row>
    <row r="49" spans="1:4" ht="16.5" thickBot="1" x14ac:dyDescent="0.3">
      <c r="A49" s="18" t="s">
        <v>171</v>
      </c>
      <c r="B49" s="70" t="s">
        <v>294</v>
      </c>
      <c r="C49" s="55"/>
      <c r="D49" s="54"/>
    </row>
    <row r="50" spans="1:4" ht="16.5" thickBot="1" x14ac:dyDescent="0.3">
      <c r="A50" s="18" t="s">
        <v>169</v>
      </c>
      <c r="B50" s="70" t="s">
        <v>255</v>
      </c>
      <c r="C50" s="55"/>
      <c r="D50" s="54"/>
    </row>
    <row r="51" spans="1:4" ht="16.5" thickBot="1" x14ac:dyDescent="0.3">
      <c r="A51" s="248" t="s">
        <v>195</v>
      </c>
      <c r="B51" s="249"/>
      <c r="C51" s="56"/>
      <c r="D51" s="54"/>
    </row>
    <row r="52" spans="1:4" x14ac:dyDescent="0.25">
      <c r="A52" s="23"/>
      <c r="B52" s="52"/>
      <c r="C52" s="54"/>
      <c r="D52" s="54"/>
    </row>
    <row r="53" spans="1:4" x14ac:dyDescent="0.25">
      <c r="A53" s="23"/>
      <c r="B53" s="52"/>
      <c r="C53" s="54"/>
      <c r="D53" s="54"/>
    </row>
    <row r="54" spans="1:4" x14ac:dyDescent="0.25">
      <c r="A54" s="251" t="s">
        <v>223</v>
      </c>
      <c r="B54" s="251"/>
      <c r="C54" s="251"/>
      <c r="D54" s="54"/>
    </row>
    <row r="55" spans="1:4" ht="16.5" thickBot="1" x14ac:dyDescent="0.3">
      <c r="A55" s="23"/>
      <c r="B55" s="52"/>
      <c r="C55" s="54"/>
      <c r="D55" s="54"/>
    </row>
    <row r="56" spans="1:4" ht="24.75" thickBot="1" x14ac:dyDescent="0.3">
      <c r="A56" s="17">
        <v>2</v>
      </c>
      <c r="B56" s="25" t="s">
        <v>222</v>
      </c>
      <c r="C56" s="51" t="s">
        <v>178</v>
      </c>
      <c r="D56" s="54"/>
    </row>
    <row r="57" spans="1:4" ht="16.5" thickBot="1" x14ac:dyDescent="0.3">
      <c r="A57" s="18" t="s">
        <v>221</v>
      </c>
      <c r="B57" s="70" t="s">
        <v>220</v>
      </c>
      <c r="C57" s="55"/>
      <c r="D57" s="54"/>
    </row>
    <row r="58" spans="1:4" ht="16.5" thickBot="1" x14ac:dyDescent="0.3">
      <c r="A58" s="18" t="s">
        <v>219</v>
      </c>
      <c r="B58" s="70" t="s">
        <v>218</v>
      </c>
      <c r="C58" s="55"/>
      <c r="D58" s="54"/>
    </row>
    <row r="59" spans="1:4" ht="16.5" thickBot="1" x14ac:dyDescent="0.3">
      <c r="A59" s="18" t="s">
        <v>217</v>
      </c>
      <c r="B59" s="70" t="s">
        <v>216</v>
      </c>
      <c r="C59" s="55"/>
      <c r="D59" s="54"/>
    </row>
    <row r="60" spans="1:4" ht="16.5" thickBot="1" x14ac:dyDescent="0.3">
      <c r="A60" s="248" t="s">
        <v>195</v>
      </c>
      <c r="B60" s="249"/>
      <c r="C60" s="56"/>
      <c r="D60" s="54"/>
    </row>
    <row r="61" spans="1:4" x14ac:dyDescent="0.25">
      <c r="A61" s="26"/>
      <c r="B61" s="52"/>
      <c r="C61" s="54"/>
      <c r="D61" s="54"/>
    </row>
    <row r="62" spans="1:4" x14ac:dyDescent="0.25">
      <c r="A62" s="23"/>
      <c r="B62" s="52"/>
      <c r="C62" s="54"/>
      <c r="D62" s="54"/>
    </row>
    <row r="63" spans="1:4" x14ac:dyDescent="0.25">
      <c r="A63" s="250" t="s">
        <v>172</v>
      </c>
      <c r="B63" s="250"/>
      <c r="C63" s="250"/>
      <c r="D63" s="119"/>
    </row>
    <row r="64" spans="1:4" ht="16.5" thickBot="1" x14ac:dyDescent="0.3">
      <c r="A64" s="23"/>
      <c r="B64" s="52"/>
      <c r="C64" s="54"/>
      <c r="D64" s="54"/>
    </row>
    <row r="65" spans="1:4" ht="24.75" thickBot="1" x14ac:dyDescent="0.3">
      <c r="A65" s="17">
        <v>3</v>
      </c>
      <c r="B65" s="25" t="s">
        <v>215</v>
      </c>
      <c r="C65" s="51" t="s">
        <v>178</v>
      </c>
      <c r="D65" s="54"/>
    </row>
    <row r="66" spans="1:4" ht="16.5" thickBot="1" x14ac:dyDescent="0.3">
      <c r="A66" s="18" t="s">
        <v>177</v>
      </c>
      <c r="B66" s="71" t="s">
        <v>214</v>
      </c>
      <c r="C66" s="55"/>
      <c r="D66" s="54"/>
    </row>
    <row r="67" spans="1:4" ht="16.5" thickBot="1" x14ac:dyDescent="0.3">
      <c r="A67" s="18" t="s">
        <v>175</v>
      </c>
      <c r="B67" s="71" t="s">
        <v>213</v>
      </c>
      <c r="C67" s="55"/>
      <c r="D67" s="54"/>
    </row>
    <row r="68" spans="1:4" ht="16.5" thickBot="1" x14ac:dyDescent="0.3">
      <c r="A68" s="18" t="s">
        <v>173</v>
      </c>
      <c r="B68" s="71" t="s">
        <v>212</v>
      </c>
      <c r="C68" s="55"/>
      <c r="D68" s="54"/>
    </row>
    <row r="69" spans="1:4" ht="16.5" thickBot="1" x14ac:dyDescent="0.3">
      <c r="A69" s="18" t="s">
        <v>171</v>
      </c>
      <c r="B69" s="71" t="s">
        <v>211</v>
      </c>
      <c r="C69" s="55"/>
      <c r="D69" s="54"/>
    </row>
    <row r="70" spans="1:4" ht="20.25" customHeight="1" thickBot="1" x14ac:dyDescent="0.3">
      <c r="A70" s="18" t="s">
        <v>169</v>
      </c>
      <c r="B70" s="71" t="s">
        <v>210</v>
      </c>
      <c r="C70" s="55"/>
      <c r="D70" s="54"/>
    </row>
    <row r="71" spans="1:4" ht="16.5" thickBot="1" x14ac:dyDescent="0.3">
      <c r="A71" s="18" t="s">
        <v>166</v>
      </c>
      <c r="B71" s="71" t="s">
        <v>209</v>
      </c>
      <c r="C71" s="55"/>
      <c r="D71" s="54"/>
    </row>
    <row r="72" spans="1:4" ht="16.5" thickBot="1" x14ac:dyDescent="0.3">
      <c r="A72" s="248" t="s">
        <v>195</v>
      </c>
      <c r="B72" s="249"/>
      <c r="C72" s="56"/>
      <c r="D72" s="54"/>
    </row>
    <row r="73" spans="1:4" x14ac:dyDescent="0.25">
      <c r="A73" s="23"/>
      <c r="B73" s="52"/>
      <c r="C73" s="54"/>
      <c r="D73" s="54"/>
    </row>
    <row r="74" spans="1:4" x14ac:dyDescent="0.25">
      <c r="A74" s="23"/>
      <c r="B74" s="52"/>
      <c r="C74" s="54"/>
      <c r="D74" s="54"/>
    </row>
    <row r="75" spans="1:4" x14ac:dyDescent="0.25">
      <c r="A75" s="250" t="s">
        <v>170</v>
      </c>
      <c r="B75" s="250"/>
      <c r="C75" s="250"/>
      <c r="D75" s="119"/>
    </row>
    <row r="76" spans="1:4" x14ac:dyDescent="0.25">
      <c r="A76" s="23"/>
      <c r="B76" s="52"/>
      <c r="C76" s="54"/>
      <c r="D76" s="54"/>
    </row>
    <row r="77" spans="1:4" x14ac:dyDescent="0.25">
      <c r="A77" s="23"/>
      <c r="B77" s="52"/>
      <c r="C77" s="54"/>
      <c r="D77" s="54"/>
    </row>
    <row r="78" spans="1:4" x14ac:dyDescent="0.25">
      <c r="A78" s="251" t="s">
        <v>208</v>
      </c>
      <c r="B78" s="251"/>
      <c r="C78" s="251"/>
      <c r="D78" s="54"/>
    </row>
    <row r="79" spans="1:4" ht="16.5" thickBot="1" x14ac:dyDescent="0.3">
      <c r="A79" s="24"/>
      <c r="B79" s="52"/>
      <c r="C79" s="54"/>
      <c r="D79" s="54"/>
    </row>
    <row r="80" spans="1:4" ht="24.75" thickBot="1" x14ac:dyDescent="0.3">
      <c r="A80" s="17" t="s">
        <v>199</v>
      </c>
      <c r="B80" s="25" t="s">
        <v>198</v>
      </c>
      <c r="C80" s="51" t="s">
        <v>178</v>
      </c>
      <c r="D80" s="54"/>
    </row>
    <row r="81" spans="1:4" ht="16.5" thickBot="1" x14ac:dyDescent="0.3">
      <c r="A81" s="18" t="s">
        <v>177</v>
      </c>
      <c r="B81" s="70" t="s">
        <v>207</v>
      </c>
      <c r="C81" s="55"/>
      <c r="D81" s="54"/>
    </row>
    <row r="82" spans="1:4" ht="16.5" thickBot="1" x14ac:dyDescent="0.3">
      <c r="A82" s="18" t="s">
        <v>175</v>
      </c>
      <c r="B82" s="70" t="s">
        <v>198</v>
      </c>
      <c r="C82" s="55"/>
      <c r="D82" s="54"/>
    </row>
    <row r="83" spans="1:4" ht="16.5" thickBot="1" x14ac:dyDescent="0.3">
      <c r="A83" s="18" t="s">
        <v>173</v>
      </c>
      <c r="B83" s="70" t="s">
        <v>206</v>
      </c>
      <c r="C83" s="55"/>
      <c r="D83" s="54"/>
    </row>
    <row r="84" spans="1:4" ht="16.5" thickBot="1" x14ac:dyDescent="0.3">
      <c r="A84" s="18" t="s">
        <v>171</v>
      </c>
      <c r="B84" s="70" t="s">
        <v>205</v>
      </c>
      <c r="C84" s="55"/>
      <c r="D84" s="54"/>
    </row>
    <row r="85" spans="1:4" ht="16.5" thickBot="1" x14ac:dyDescent="0.3">
      <c r="A85" s="18" t="s">
        <v>169</v>
      </c>
      <c r="B85" s="70" t="s">
        <v>204</v>
      </c>
      <c r="C85" s="55"/>
      <c r="D85" s="54"/>
    </row>
    <row r="86" spans="1:4" ht="16.5" thickBot="1" x14ac:dyDescent="0.3">
      <c r="A86" s="18" t="s">
        <v>166</v>
      </c>
      <c r="B86" s="70" t="s">
        <v>190</v>
      </c>
      <c r="C86" s="55"/>
      <c r="D86" s="54"/>
    </row>
    <row r="87" spans="1:4" ht="16.5" thickBot="1" x14ac:dyDescent="0.3">
      <c r="A87" s="248" t="s">
        <v>181</v>
      </c>
      <c r="B87" s="249"/>
      <c r="C87" s="60"/>
      <c r="D87" s="54"/>
    </row>
    <row r="88" spans="1:4" x14ac:dyDescent="0.25">
      <c r="A88" s="23"/>
      <c r="B88" s="52"/>
      <c r="C88" s="54"/>
      <c r="D88" s="54"/>
    </row>
    <row r="89" spans="1:4" x14ac:dyDescent="0.25">
      <c r="A89" s="23"/>
      <c r="B89" s="52"/>
      <c r="C89" s="54"/>
      <c r="D89" s="54"/>
    </row>
    <row r="90" spans="1:4" x14ac:dyDescent="0.25">
      <c r="A90" s="251" t="s">
        <v>203</v>
      </c>
      <c r="B90" s="251"/>
      <c r="C90" s="251"/>
      <c r="D90" s="54"/>
    </row>
    <row r="91" spans="1:4" ht="16.5" thickBot="1" x14ac:dyDescent="0.3">
      <c r="A91" s="24"/>
      <c r="B91" s="52"/>
      <c r="C91" s="54"/>
      <c r="D91" s="54"/>
    </row>
    <row r="92" spans="1:4" ht="24.75" thickBot="1" x14ac:dyDescent="0.3">
      <c r="A92" s="17" t="s">
        <v>197</v>
      </c>
      <c r="B92" s="25" t="s">
        <v>196</v>
      </c>
      <c r="C92" s="51" t="s">
        <v>178</v>
      </c>
      <c r="D92" s="54"/>
    </row>
    <row r="93" spans="1:4" ht="16.5" thickBot="1" x14ac:dyDescent="0.3">
      <c r="A93" s="18" t="s">
        <v>177</v>
      </c>
      <c r="B93" s="70" t="s">
        <v>202</v>
      </c>
      <c r="C93" s="55"/>
      <c r="D93" s="54"/>
    </row>
    <row r="94" spans="1:4" ht="16.5" thickBot="1" x14ac:dyDescent="0.3">
      <c r="A94" s="248" t="s">
        <v>195</v>
      </c>
      <c r="B94" s="249"/>
      <c r="C94" s="56"/>
      <c r="D94" s="54"/>
    </row>
    <row r="95" spans="1:4" x14ac:dyDescent="0.25">
      <c r="A95" s="23"/>
      <c r="B95" s="52"/>
      <c r="C95" s="54"/>
      <c r="D95" s="54"/>
    </row>
    <row r="96" spans="1:4" x14ac:dyDescent="0.25">
      <c r="A96" s="23"/>
      <c r="B96" s="52"/>
      <c r="C96" s="54"/>
      <c r="D96" s="54"/>
    </row>
    <row r="97" spans="1:4" x14ac:dyDescent="0.25">
      <c r="A97" s="251" t="s">
        <v>201</v>
      </c>
      <c r="B97" s="251"/>
      <c r="C97" s="251"/>
      <c r="D97" s="54"/>
    </row>
    <row r="98" spans="1:4" ht="16.5" thickBot="1" x14ac:dyDescent="0.3">
      <c r="A98" s="24"/>
      <c r="B98" s="52"/>
      <c r="C98" s="54"/>
      <c r="D98" s="54"/>
    </row>
    <row r="99" spans="1:4" ht="24.75" thickBot="1" x14ac:dyDescent="0.3">
      <c r="A99" s="17">
        <v>4</v>
      </c>
      <c r="B99" s="25" t="s">
        <v>200</v>
      </c>
      <c r="C99" s="51" t="s">
        <v>178</v>
      </c>
      <c r="D99" s="54"/>
    </row>
    <row r="100" spans="1:4" ht="16.5" thickBot="1" x14ac:dyDescent="0.3">
      <c r="A100" s="18" t="s">
        <v>199</v>
      </c>
      <c r="B100" s="70" t="s">
        <v>198</v>
      </c>
      <c r="C100" s="61"/>
      <c r="D100" s="54"/>
    </row>
    <row r="101" spans="1:4" ht="16.5" thickBot="1" x14ac:dyDescent="0.3">
      <c r="A101" s="18" t="s">
        <v>197</v>
      </c>
      <c r="B101" s="70" t="s">
        <v>196</v>
      </c>
      <c r="C101" s="61"/>
      <c r="D101" s="54"/>
    </row>
    <row r="102" spans="1:4" ht="16.5" thickBot="1" x14ac:dyDescent="0.3">
      <c r="A102" s="248" t="s">
        <v>195</v>
      </c>
      <c r="B102" s="249"/>
      <c r="C102" s="60"/>
      <c r="D102" s="54"/>
    </row>
    <row r="103" spans="1:4" x14ac:dyDescent="0.25">
      <c r="A103" s="23"/>
      <c r="B103" s="52"/>
      <c r="C103" s="54"/>
      <c r="D103" s="54"/>
    </row>
    <row r="104" spans="1:4" x14ac:dyDescent="0.25">
      <c r="A104" s="23"/>
      <c r="B104" s="52"/>
      <c r="C104" s="54"/>
      <c r="D104" s="54"/>
    </row>
    <row r="105" spans="1:4" x14ac:dyDescent="0.25">
      <c r="A105" s="250" t="s">
        <v>168</v>
      </c>
      <c r="B105" s="250"/>
      <c r="C105" s="250"/>
      <c r="D105" s="119"/>
    </row>
    <row r="106" spans="1:4" ht="16.5" thickBot="1" x14ac:dyDescent="0.3">
      <c r="A106" s="23"/>
      <c r="B106" s="52"/>
      <c r="C106" s="54"/>
      <c r="D106" s="54"/>
    </row>
    <row r="107" spans="1:4" ht="24.75" thickBot="1" x14ac:dyDescent="0.3">
      <c r="A107" s="17">
        <v>5</v>
      </c>
      <c r="B107" s="72" t="s">
        <v>194</v>
      </c>
      <c r="C107" s="51" t="s">
        <v>178</v>
      </c>
      <c r="D107" s="54"/>
    </row>
    <row r="108" spans="1:4" ht="16.5" thickBot="1" x14ac:dyDescent="0.3">
      <c r="A108" s="18" t="s">
        <v>177</v>
      </c>
      <c r="B108" s="70" t="s">
        <v>193</v>
      </c>
      <c r="C108" s="55"/>
      <c r="D108" s="54"/>
    </row>
    <row r="109" spans="1:4" ht="16.5" thickBot="1" x14ac:dyDescent="0.3">
      <c r="A109" s="18" t="s">
        <v>175</v>
      </c>
      <c r="B109" s="70" t="s">
        <v>192</v>
      </c>
      <c r="C109" s="55"/>
      <c r="D109" s="54"/>
    </row>
    <row r="110" spans="1:4" ht="16.5" thickBot="1" x14ac:dyDescent="0.3">
      <c r="A110" s="18" t="s">
        <v>173</v>
      </c>
      <c r="B110" s="70" t="s">
        <v>191</v>
      </c>
      <c r="C110" s="55"/>
      <c r="D110" s="54"/>
    </row>
    <row r="111" spans="1:4" ht="16.5" thickBot="1" x14ac:dyDescent="0.3">
      <c r="A111" s="18" t="s">
        <v>171</v>
      </c>
      <c r="B111" s="70" t="s">
        <v>190</v>
      </c>
      <c r="C111" s="55"/>
      <c r="D111" s="54"/>
    </row>
    <row r="112" spans="1:4" ht="16.5" thickBot="1" x14ac:dyDescent="0.3">
      <c r="A112" s="248" t="s">
        <v>181</v>
      </c>
      <c r="B112" s="249"/>
      <c r="C112" s="56"/>
      <c r="D112" s="54"/>
    </row>
    <row r="113" spans="1:4" x14ac:dyDescent="0.25">
      <c r="A113" s="23"/>
      <c r="B113" s="52"/>
      <c r="C113" s="54"/>
      <c r="D113" s="54"/>
    </row>
    <row r="114" spans="1:4" x14ac:dyDescent="0.25">
      <c r="A114" s="23"/>
      <c r="B114" s="52"/>
      <c r="C114" s="54"/>
      <c r="D114" s="54"/>
    </row>
    <row r="115" spans="1:4" x14ac:dyDescent="0.25">
      <c r="A115" s="250" t="s">
        <v>189</v>
      </c>
      <c r="B115" s="250"/>
      <c r="C115" s="250"/>
      <c r="D115" s="119"/>
    </row>
    <row r="116" spans="1:4" ht="16.5" thickBot="1" x14ac:dyDescent="0.3">
      <c r="A116" s="23"/>
      <c r="B116" s="52"/>
      <c r="C116" s="54"/>
      <c r="D116" s="54"/>
    </row>
    <row r="117" spans="1:4" ht="24.75" thickBot="1" x14ac:dyDescent="0.3">
      <c r="A117" s="17">
        <v>6</v>
      </c>
      <c r="B117" s="72" t="s">
        <v>188</v>
      </c>
      <c r="C117" s="76" t="s">
        <v>286</v>
      </c>
      <c r="D117" s="51" t="s">
        <v>178</v>
      </c>
    </row>
    <row r="118" spans="1:4" ht="16.5" thickBot="1" x14ac:dyDescent="0.3">
      <c r="A118" s="18" t="s">
        <v>177</v>
      </c>
      <c r="B118" s="70" t="s">
        <v>186</v>
      </c>
      <c r="C118" s="62"/>
      <c r="D118" s="55"/>
    </row>
    <row r="119" spans="1:4" ht="16.5" thickBot="1" x14ac:dyDescent="0.3">
      <c r="A119" s="18" t="s">
        <v>175</v>
      </c>
      <c r="B119" s="70" t="s">
        <v>185</v>
      </c>
      <c r="C119" s="62"/>
      <c r="D119" s="55"/>
    </row>
    <row r="120" spans="1:4" ht="16.5" thickBot="1" x14ac:dyDescent="0.3">
      <c r="A120" s="18" t="s">
        <v>173</v>
      </c>
      <c r="B120" s="70" t="s">
        <v>184</v>
      </c>
      <c r="C120" s="62"/>
      <c r="D120" s="55"/>
    </row>
    <row r="121" spans="1:4" ht="16.5" thickBot="1" x14ac:dyDescent="0.3">
      <c r="A121" s="18"/>
      <c r="B121" s="70" t="s">
        <v>256</v>
      </c>
      <c r="C121" s="63"/>
      <c r="D121" s="64"/>
    </row>
    <row r="122" spans="1:4" ht="16.5" thickBot="1" x14ac:dyDescent="0.3">
      <c r="A122" s="18"/>
      <c r="B122" s="70" t="s">
        <v>183</v>
      </c>
      <c r="C122" s="64"/>
      <c r="D122" s="64"/>
    </row>
    <row r="123" spans="1:4" ht="16.5" thickBot="1" x14ac:dyDescent="0.3">
      <c r="A123" s="18"/>
      <c r="B123" s="70" t="s">
        <v>182</v>
      </c>
      <c r="C123" s="63"/>
      <c r="D123" s="64"/>
    </row>
    <row r="124" spans="1:4" ht="16.5" thickBot="1" x14ac:dyDescent="0.3">
      <c r="A124" s="248" t="s">
        <v>181</v>
      </c>
      <c r="B124" s="249"/>
      <c r="C124" s="65"/>
      <c r="D124" s="75"/>
    </row>
    <row r="125" spans="1:4" x14ac:dyDescent="0.25">
      <c r="A125" s="23"/>
      <c r="B125" s="52"/>
      <c r="C125" s="54"/>
      <c r="D125" s="54"/>
    </row>
    <row r="126" spans="1:4" x14ac:dyDescent="0.25">
      <c r="A126" s="23"/>
      <c r="B126" s="52"/>
      <c r="C126" s="54"/>
      <c r="D126" s="54"/>
    </row>
    <row r="127" spans="1:4" x14ac:dyDescent="0.25">
      <c r="A127" s="250" t="s">
        <v>180</v>
      </c>
      <c r="B127" s="250"/>
      <c r="C127" s="250"/>
      <c r="D127" s="119"/>
    </row>
    <row r="128" spans="1:4" ht="16.5" thickBot="1" x14ac:dyDescent="0.3">
      <c r="A128" s="23"/>
      <c r="B128" s="52"/>
      <c r="C128" s="54"/>
      <c r="D128" s="54"/>
    </row>
    <row r="129" spans="1:4" ht="24.75" thickBot="1" x14ac:dyDescent="0.3">
      <c r="A129" s="17"/>
      <c r="B129" s="25" t="s">
        <v>179</v>
      </c>
      <c r="C129" s="51" t="s">
        <v>178</v>
      </c>
      <c r="D129" s="54"/>
    </row>
    <row r="130" spans="1:4" ht="16.5" thickBot="1" x14ac:dyDescent="0.3">
      <c r="A130" s="15" t="s">
        <v>177</v>
      </c>
      <c r="B130" s="70" t="s">
        <v>176</v>
      </c>
      <c r="C130" s="66"/>
      <c r="D130" s="54"/>
    </row>
    <row r="131" spans="1:4" ht="16.5" thickBot="1" x14ac:dyDescent="0.3">
      <c r="A131" s="15" t="s">
        <v>175</v>
      </c>
      <c r="B131" s="70" t="s">
        <v>174</v>
      </c>
      <c r="C131" s="66"/>
      <c r="D131" s="54"/>
    </row>
    <row r="132" spans="1:4" ht="16.5" thickBot="1" x14ac:dyDescent="0.3">
      <c r="A132" s="15" t="s">
        <v>173</v>
      </c>
      <c r="B132" s="70" t="s">
        <v>172</v>
      </c>
      <c r="C132" s="66"/>
      <c r="D132" s="54"/>
    </row>
    <row r="133" spans="1:4" ht="16.5" thickBot="1" x14ac:dyDescent="0.3">
      <c r="A133" s="15" t="s">
        <v>171</v>
      </c>
      <c r="B133" s="70" t="s">
        <v>170</v>
      </c>
      <c r="C133" s="66"/>
      <c r="D133" s="54"/>
    </row>
    <row r="134" spans="1:4" ht="16.5" thickBot="1" x14ac:dyDescent="0.3">
      <c r="A134" s="15" t="s">
        <v>169</v>
      </c>
      <c r="B134" s="70" t="s">
        <v>168</v>
      </c>
      <c r="C134" s="66"/>
      <c r="D134" s="54"/>
    </row>
    <row r="135" spans="1:4" ht="16.5" thickBot="1" x14ac:dyDescent="0.3">
      <c r="A135" s="248" t="s">
        <v>167</v>
      </c>
      <c r="B135" s="249"/>
      <c r="C135" s="67"/>
      <c r="D135" s="54"/>
    </row>
    <row r="136" spans="1:4" ht="16.5" thickBot="1" x14ac:dyDescent="0.3">
      <c r="A136" s="15" t="s">
        <v>166</v>
      </c>
      <c r="B136" s="70" t="s">
        <v>165</v>
      </c>
      <c r="C136" s="66"/>
      <c r="D136" s="54"/>
    </row>
    <row r="137" spans="1:4" ht="16.5" thickBot="1" x14ac:dyDescent="0.3">
      <c r="A137" s="248" t="s">
        <v>164</v>
      </c>
      <c r="B137" s="249"/>
      <c r="C137" s="67"/>
      <c r="D137" s="54"/>
    </row>
  </sheetData>
  <mergeCells count="31">
    <mergeCell ref="A43:C43"/>
    <mergeCell ref="A102:B102"/>
    <mergeCell ref="A51:B51"/>
    <mergeCell ref="A97:C97"/>
    <mergeCell ref="A78:C78"/>
    <mergeCell ref="A87:B87"/>
    <mergeCell ref="A90:C90"/>
    <mergeCell ref="A94:B94"/>
    <mergeCell ref="A75:C75"/>
    <mergeCell ref="A54:C54"/>
    <mergeCell ref="A60:B60"/>
    <mergeCell ref="A63:C63"/>
    <mergeCell ref="A72:B72"/>
    <mergeCell ref="A137:B137"/>
    <mergeCell ref="A105:C105"/>
    <mergeCell ref="A112:B112"/>
    <mergeCell ref="A115:C115"/>
    <mergeCell ref="A124:B124"/>
    <mergeCell ref="A127:C127"/>
    <mergeCell ref="A135:B135"/>
    <mergeCell ref="A1:D1"/>
    <mergeCell ref="A2:D2"/>
    <mergeCell ref="A3:D3"/>
    <mergeCell ref="A4:D4"/>
    <mergeCell ref="A6:C6"/>
    <mergeCell ref="A16:B16"/>
    <mergeCell ref="A19:C19"/>
    <mergeCell ref="A21:C21"/>
    <mergeCell ref="A26:B26"/>
    <mergeCell ref="A40:B40"/>
    <mergeCell ref="A29:D29"/>
  </mergeCells>
  <printOptions horizontalCentered="1" verticalCentered="1"/>
  <pageMargins left="0" right="0" top="0.98425196850393704" bottom="0.59055118110236227" header="0.11811023622047245" footer="0.11811023622047245"/>
  <pageSetup paperSize="9" scale="62" fitToHeight="2" orientation="portrait" r:id="rId1"/>
  <rowBreaks count="1" manualBreakCount="1">
    <brk id="73" max="1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pageSetUpPr fitToPage="1"/>
  </sheetPr>
  <dimension ref="A1:AE137"/>
  <sheetViews>
    <sheetView showGridLines="0" topLeftCell="A127" zoomScale="115" zoomScaleNormal="115" zoomScaleSheetLayoutView="115" workbookViewId="0">
      <selection activeCell="B158" sqref="B158"/>
    </sheetView>
  </sheetViews>
  <sheetFormatPr defaultRowHeight="15.75" x14ac:dyDescent="0.25"/>
  <cols>
    <col min="1" max="1" width="6.85546875" style="13" customWidth="1"/>
    <col min="2" max="2" width="69.140625" style="13" customWidth="1"/>
    <col min="3" max="4" width="7.85546875" style="68" bestFit="1" customWidth="1"/>
    <col min="5" max="5" width="12.140625" customWidth="1"/>
    <col min="6" max="6" width="8.42578125" bestFit="1" customWidth="1"/>
    <col min="7" max="7" width="14" bestFit="1" customWidth="1"/>
    <col min="8" max="8" width="8.42578125" bestFit="1" customWidth="1"/>
    <col min="9" max="9" width="13.5703125" bestFit="1" customWidth="1"/>
    <col min="10" max="10" width="8.42578125" bestFit="1" customWidth="1"/>
    <col min="11" max="11" width="13.5703125" bestFit="1" customWidth="1"/>
    <col min="32" max="16384" width="9.140625" style="13"/>
  </cols>
  <sheetData>
    <row r="1" spans="1:4" ht="45" customHeight="1" x14ac:dyDescent="0.35">
      <c r="A1" s="252" t="s">
        <v>248</v>
      </c>
      <c r="B1" s="252"/>
      <c r="C1" s="252"/>
      <c r="D1" s="252"/>
    </row>
    <row r="2" spans="1:4" ht="39" customHeight="1" x14ac:dyDescent="0.35">
      <c r="A2" s="252" t="s">
        <v>247</v>
      </c>
      <c r="B2" s="252"/>
      <c r="C2" s="252"/>
      <c r="D2" s="252"/>
    </row>
    <row r="3" spans="1:4" x14ac:dyDescent="0.25">
      <c r="A3" s="254"/>
      <c r="B3" s="254"/>
      <c r="C3" s="254"/>
      <c r="D3" s="254"/>
    </row>
    <row r="4" spans="1:4" x14ac:dyDescent="0.25">
      <c r="A4" s="255" t="s">
        <v>295</v>
      </c>
      <c r="B4" s="255"/>
      <c r="C4" s="255"/>
      <c r="D4" s="255"/>
    </row>
    <row r="5" spans="1:4" x14ac:dyDescent="0.25">
      <c r="A5" s="23"/>
      <c r="B5" s="23"/>
      <c r="C5" s="54"/>
      <c r="D5" s="54"/>
    </row>
    <row r="6" spans="1:4" x14ac:dyDescent="0.25">
      <c r="A6" s="250" t="s">
        <v>176</v>
      </c>
      <c r="B6" s="250"/>
      <c r="C6" s="250"/>
      <c r="D6" s="74"/>
    </row>
    <row r="7" spans="1:4" ht="16.5" thickBot="1" x14ac:dyDescent="0.3">
      <c r="A7" s="23"/>
      <c r="B7" s="23"/>
      <c r="C7" s="54"/>
      <c r="D7" s="54"/>
    </row>
    <row r="8" spans="1:4" ht="24.75" thickBot="1" x14ac:dyDescent="0.3">
      <c r="A8" s="17">
        <v>1</v>
      </c>
      <c r="B8" s="16" t="s">
        <v>246</v>
      </c>
      <c r="C8" s="51" t="s">
        <v>178</v>
      </c>
      <c r="D8" s="54"/>
    </row>
    <row r="9" spans="1:4" ht="16.5" thickBot="1" x14ac:dyDescent="0.3">
      <c r="A9" s="18" t="s">
        <v>177</v>
      </c>
      <c r="B9" s="14" t="s">
        <v>245</v>
      </c>
      <c r="C9" s="55"/>
      <c r="D9" s="54"/>
    </row>
    <row r="10" spans="1:4" ht="16.5" thickBot="1" x14ac:dyDescent="0.3">
      <c r="A10" s="18" t="s">
        <v>175</v>
      </c>
      <c r="B10" s="14" t="s">
        <v>284</v>
      </c>
      <c r="C10" s="55"/>
      <c r="D10" s="54"/>
    </row>
    <row r="11" spans="1:4" ht="16.5" thickBot="1" x14ac:dyDescent="0.3">
      <c r="A11" s="18" t="s">
        <v>173</v>
      </c>
      <c r="B11" s="14" t="s">
        <v>243</v>
      </c>
      <c r="C11" s="55"/>
      <c r="D11" s="54"/>
    </row>
    <row r="12" spans="1:4" ht="16.5" thickBot="1" x14ac:dyDescent="0.3">
      <c r="A12" s="18" t="s">
        <v>171</v>
      </c>
      <c r="B12" s="14" t="s">
        <v>242</v>
      </c>
      <c r="C12" s="55"/>
      <c r="D12" s="54"/>
    </row>
    <row r="13" spans="1:4" ht="16.5" thickBot="1" x14ac:dyDescent="0.3">
      <c r="A13" s="18" t="s">
        <v>169</v>
      </c>
      <c r="B13" s="14" t="s">
        <v>241</v>
      </c>
      <c r="C13" s="55"/>
      <c r="D13" s="54"/>
    </row>
    <row r="14" spans="1:4" ht="16.5" thickBot="1" x14ac:dyDescent="0.3">
      <c r="A14" s="18" t="s">
        <v>166</v>
      </c>
      <c r="B14" s="14" t="s">
        <v>253</v>
      </c>
      <c r="C14" s="55"/>
      <c r="D14" s="54"/>
    </row>
    <row r="15" spans="1:4" ht="16.5" thickBot="1" x14ac:dyDescent="0.3">
      <c r="A15" s="18" t="s">
        <v>230</v>
      </c>
      <c r="B15" s="14" t="s">
        <v>190</v>
      </c>
      <c r="C15" s="55"/>
      <c r="D15" s="54"/>
    </row>
    <row r="16" spans="1:4" ht="16.5" thickBot="1" x14ac:dyDescent="0.3">
      <c r="A16" s="248" t="s">
        <v>195</v>
      </c>
      <c r="B16" s="249"/>
      <c r="C16" s="56">
        <f>SUM(C9:C15)</f>
        <v>0</v>
      </c>
      <c r="D16" s="54"/>
    </row>
    <row r="17" spans="1:4" x14ac:dyDescent="0.25">
      <c r="A17" s="23"/>
      <c r="B17" s="23"/>
      <c r="C17" s="54"/>
      <c r="D17" s="54"/>
    </row>
    <row r="18" spans="1:4" x14ac:dyDescent="0.25">
      <c r="A18" s="23"/>
      <c r="B18" s="23"/>
      <c r="C18" s="54"/>
      <c r="D18" s="54"/>
    </row>
    <row r="19" spans="1:4" x14ac:dyDescent="0.25">
      <c r="A19" s="250" t="s">
        <v>174</v>
      </c>
      <c r="B19" s="250"/>
      <c r="C19" s="250"/>
      <c r="D19" s="119"/>
    </row>
    <row r="20" spans="1:4" x14ac:dyDescent="0.25">
      <c r="A20" s="24"/>
      <c r="B20" s="23"/>
      <c r="C20" s="54"/>
      <c r="D20" s="54"/>
    </row>
    <row r="21" spans="1:4" x14ac:dyDescent="0.25">
      <c r="A21" s="251" t="s">
        <v>240</v>
      </c>
      <c r="B21" s="251"/>
      <c r="C21" s="251"/>
      <c r="D21" s="54"/>
    </row>
    <row r="22" spans="1:4" ht="16.5" thickBot="1" x14ac:dyDescent="0.3">
      <c r="A22" s="23"/>
      <c r="B22" s="23"/>
      <c r="C22" s="54"/>
      <c r="D22" s="54"/>
    </row>
    <row r="23" spans="1:4" ht="24.75" thickBot="1" x14ac:dyDescent="0.3">
      <c r="A23" s="17" t="s">
        <v>221</v>
      </c>
      <c r="B23" s="16" t="s">
        <v>220</v>
      </c>
      <c r="C23" s="51" t="s">
        <v>178</v>
      </c>
      <c r="D23" s="54"/>
    </row>
    <row r="24" spans="1:4" ht="16.5" thickBot="1" x14ac:dyDescent="0.3">
      <c r="A24" s="18" t="s">
        <v>177</v>
      </c>
      <c r="B24" s="14" t="s">
        <v>239</v>
      </c>
      <c r="C24" s="55"/>
      <c r="D24" s="54"/>
    </row>
    <row r="25" spans="1:4" ht="16.5" thickBot="1" x14ac:dyDescent="0.3">
      <c r="A25" s="18" t="s">
        <v>175</v>
      </c>
      <c r="B25" s="14" t="s">
        <v>238</v>
      </c>
      <c r="C25" s="55"/>
      <c r="D25" s="54"/>
    </row>
    <row r="26" spans="1:4" ht="16.5" thickBot="1" x14ac:dyDescent="0.3">
      <c r="A26" s="248" t="s">
        <v>195</v>
      </c>
      <c r="B26" s="249"/>
      <c r="C26" s="56">
        <f>SUM(C24:C25)</f>
        <v>0</v>
      </c>
      <c r="D26" s="54"/>
    </row>
    <row r="27" spans="1:4" x14ac:dyDescent="0.25">
      <c r="A27" s="23"/>
      <c r="B27" s="23"/>
      <c r="C27" s="54"/>
      <c r="D27" s="54"/>
    </row>
    <row r="28" spans="1:4" x14ac:dyDescent="0.25">
      <c r="A28" s="23"/>
      <c r="B28" s="23"/>
      <c r="C28" s="54"/>
      <c r="D28" s="54"/>
    </row>
    <row r="29" spans="1:4" ht="32.25" customHeight="1" x14ac:dyDescent="0.25">
      <c r="A29" s="253" t="s">
        <v>237</v>
      </c>
      <c r="B29" s="253"/>
      <c r="C29" s="253"/>
      <c r="D29" s="253"/>
    </row>
    <row r="30" spans="1:4" ht="16.5" thickBot="1" x14ac:dyDescent="0.3">
      <c r="A30" s="23"/>
      <c r="B30" s="23"/>
      <c r="C30" s="54"/>
      <c r="D30" s="54"/>
    </row>
    <row r="31" spans="1:4" ht="24.75" thickBot="1" x14ac:dyDescent="0.3">
      <c r="A31" s="17" t="s">
        <v>219</v>
      </c>
      <c r="B31" s="16" t="s">
        <v>218</v>
      </c>
      <c r="C31" s="77" t="s">
        <v>187</v>
      </c>
      <c r="D31" s="51" t="s">
        <v>178</v>
      </c>
    </row>
    <row r="32" spans="1:4" ht="16.5" thickBot="1" x14ac:dyDescent="0.3">
      <c r="A32" s="18" t="s">
        <v>177</v>
      </c>
      <c r="B32" s="14" t="s">
        <v>236</v>
      </c>
      <c r="C32" s="57"/>
      <c r="D32" s="55"/>
    </row>
    <row r="33" spans="1:4" ht="16.5" thickBot="1" x14ac:dyDescent="0.3">
      <c r="A33" s="18" t="s">
        <v>175</v>
      </c>
      <c r="B33" s="14" t="s">
        <v>235</v>
      </c>
      <c r="C33" s="57"/>
      <c r="D33" s="55"/>
    </row>
    <row r="34" spans="1:4" ht="16.5" thickBot="1" x14ac:dyDescent="0.3">
      <c r="A34" s="18" t="s">
        <v>173</v>
      </c>
      <c r="B34" s="14" t="s">
        <v>234</v>
      </c>
      <c r="C34" s="58"/>
      <c r="D34" s="55"/>
    </row>
    <row r="35" spans="1:4" ht="16.5" thickBot="1" x14ac:dyDescent="0.3">
      <c r="A35" s="18" t="s">
        <v>171</v>
      </c>
      <c r="B35" s="14" t="s">
        <v>233</v>
      </c>
      <c r="C35" s="57"/>
      <c r="D35" s="55"/>
    </row>
    <row r="36" spans="1:4" ht="16.5" thickBot="1" x14ac:dyDescent="0.3">
      <c r="A36" s="18" t="s">
        <v>169</v>
      </c>
      <c r="B36" s="14" t="s">
        <v>232</v>
      </c>
      <c r="C36" s="57"/>
      <c r="D36" s="55"/>
    </row>
    <row r="37" spans="1:4" ht="16.5" thickBot="1" x14ac:dyDescent="0.3">
      <c r="A37" s="18" t="s">
        <v>166</v>
      </c>
      <c r="B37" s="14" t="s">
        <v>231</v>
      </c>
      <c r="C37" s="57"/>
      <c r="D37" s="55"/>
    </row>
    <row r="38" spans="1:4" ht="16.5" thickBot="1" x14ac:dyDescent="0.3">
      <c r="A38" s="18" t="s">
        <v>230</v>
      </c>
      <c r="B38" s="14" t="s">
        <v>229</v>
      </c>
      <c r="C38" s="57"/>
      <c r="D38" s="55"/>
    </row>
    <row r="39" spans="1:4" ht="16.5" thickBot="1" x14ac:dyDescent="0.3">
      <c r="A39" s="18" t="s">
        <v>228</v>
      </c>
      <c r="B39" s="14" t="s">
        <v>227</v>
      </c>
      <c r="C39" s="57"/>
      <c r="D39" s="55"/>
    </row>
    <row r="40" spans="1:4" ht="16.5" thickBot="1" x14ac:dyDescent="0.3">
      <c r="A40" s="248" t="s">
        <v>181</v>
      </c>
      <c r="B40" s="249"/>
      <c r="C40" s="59"/>
      <c r="D40" s="56"/>
    </row>
    <row r="41" spans="1:4" x14ac:dyDescent="0.25">
      <c r="A41" s="23"/>
      <c r="B41" s="23"/>
      <c r="C41" s="54"/>
      <c r="D41" s="54"/>
    </row>
    <row r="42" spans="1:4" x14ac:dyDescent="0.25">
      <c r="A42" s="23"/>
      <c r="B42" s="23"/>
      <c r="C42" s="54"/>
      <c r="D42" s="54"/>
    </row>
    <row r="43" spans="1:4" x14ac:dyDescent="0.25">
      <c r="A43" s="251" t="s">
        <v>226</v>
      </c>
      <c r="B43" s="251"/>
      <c r="C43" s="251"/>
      <c r="D43" s="54"/>
    </row>
    <row r="44" spans="1:4" ht="16.5" thickBot="1" x14ac:dyDescent="0.3">
      <c r="A44" s="23"/>
      <c r="B44" s="23"/>
      <c r="C44" s="54"/>
      <c r="D44" s="54"/>
    </row>
    <row r="45" spans="1:4" ht="24.75" thickBot="1" x14ac:dyDescent="0.3">
      <c r="A45" s="17" t="s">
        <v>217</v>
      </c>
      <c r="B45" s="16" t="s">
        <v>216</v>
      </c>
      <c r="C45" s="51" t="s">
        <v>178</v>
      </c>
      <c r="D45" s="54"/>
    </row>
    <row r="46" spans="1:4" ht="16.5" thickBot="1" x14ac:dyDescent="0.3">
      <c r="A46" s="18" t="s">
        <v>177</v>
      </c>
      <c r="B46" s="14" t="s">
        <v>225</v>
      </c>
      <c r="C46" s="55"/>
      <c r="D46" s="54"/>
    </row>
    <row r="47" spans="1:4" ht="16.5" thickBot="1" x14ac:dyDescent="0.3">
      <c r="A47" s="18" t="s">
        <v>175</v>
      </c>
      <c r="B47" s="14" t="s">
        <v>224</v>
      </c>
      <c r="C47" s="55"/>
      <c r="D47" s="54"/>
    </row>
    <row r="48" spans="1:4" ht="16.5" thickBot="1" x14ac:dyDescent="0.3">
      <c r="A48" s="18" t="s">
        <v>173</v>
      </c>
      <c r="B48" s="14" t="s">
        <v>254</v>
      </c>
      <c r="C48" s="55"/>
      <c r="D48" s="54"/>
    </row>
    <row r="49" spans="1:4" ht="16.5" thickBot="1" x14ac:dyDescent="0.3">
      <c r="A49" s="18" t="s">
        <v>171</v>
      </c>
      <c r="B49" s="14" t="s">
        <v>294</v>
      </c>
      <c r="C49" s="55"/>
      <c r="D49" s="54"/>
    </row>
    <row r="50" spans="1:4" ht="16.5" thickBot="1" x14ac:dyDescent="0.3">
      <c r="A50" s="18" t="s">
        <v>169</v>
      </c>
      <c r="B50" s="14" t="s">
        <v>255</v>
      </c>
      <c r="C50" s="55"/>
      <c r="D50" s="54"/>
    </row>
    <row r="51" spans="1:4" ht="16.5" thickBot="1" x14ac:dyDescent="0.3">
      <c r="A51" s="248" t="s">
        <v>195</v>
      </c>
      <c r="B51" s="249"/>
      <c r="C51" s="56"/>
      <c r="D51" s="54"/>
    </row>
    <row r="52" spans="1:4" x14ac:dyDescent="0.25">
      <c r="A52" s="23"/>
      <c r="B52" s="23"/>
      <c r="C52" s="54"/>
      <c r="D52" s="54"/>
    </row>
    <row r="53" spans="1:4" x14ac:dyDescent="0.25">
      <c r="A53" s="23"/>
      <c r="B53" s="23"/>
      <c r="C53" s="54"/>
      <c r="D53" s="54"/>
    </row>
    <row r="54" spans="1:4" x14ac:dyDescent="0.25">
      <c r="A54" s="251" t="s">
        <v>223</v>
      </c>
      <c r="B54" s="251"/>
      <c r="C54" s="251"/>
      <c r="D54" s="54"/>
    </row>
    <row r="55" spans="1:4" ht="16.5" thickBot="1" x14ac:dyDescent="0.3">
      <c r="A55" s="23"/>
      <c r="B55" s="23"/>
      <c r="C55" s="54"/>
      <c r="D55" s="54"/>
    </row>
    <row r="56" spans="1:4" ht="24.75" thickBot="1" x14ac:dyDescent="0.3">
      <c r="A56" s="17">
        <v>2</v>
      </c>
      <c r="B56" s="16" t="s">
        <v>222</v>
      </c>
      <c r="C56" s="51" t="s">
        <v>178</v>
      </c>
      <c r="D56" s="54"/>
    </row>
    <row r="57" spans="1:4" ht="16.5" thickBot="1" x14ac:dyDescent="0.3">
      <c r="A57" s="18" t="s">
        <v>221</v>
      </c>
      <c r="B57" s="14" t="s">
        <v>220</v>
      </c>
      <c r="C57" s="55"/>
      <c r="D57" s="54"/>
    </row>
    <row r="58" spans="1:4" ht="16.5" thickBot="1" x14ac:dyDescent="0.3">
      <c r="A58" s="18" t="s">
        <v>219</v>
      </c>
      <c r="B58" s="14" t="s">
        <v>218</v>
      </c>
      <c r="C58" s="55"/>
      <c r="D58" s="54"/>
    </row>
    <row r="59" spans="1:4" ht="16.5" thickBot="1" x14ac:dyDescent="0.3">
      <c r="A59" s="18" t="s">
        <v>217</v>
      </c>
      <c r="B59" s="14" t="s">
        <v>216</v>
      </c>
      <c r="C59" s="55"/>
      <c r="D59" s="54"/>
    </row>
    <row r="60" spans="1:4" ht="16.5" thickBot="1" x14ac:dyDescent="0.3">
      <c r="A60" s="248" t="s">
        <v>195</v>
      </c>
      <c r="B60" s="249"/>
      <c r="C60" s="56"/>
      <c r="D60" s="54"/>
    </row>
    <row r="61" spans="1:4" x14ac:dyDescent="0.25">
      <c r="A61" s="26"/>
      <c r="B61" s="23"/>
      <c r="C61" s="54"/>
      <c r="D61" s="54"/>
    </row>
    <row r="62" spans="1:4" x14ac:dyDescent="0.25">
      <c r="A62" s="23"/>
      <c r="B62" s="23"/>
      <c r="C62" s="54"/>
      <c r="D62" s="54"/>
    </row>
    <row r="63" spans="1:4" x14ac:dyDescent="0.25">
      <c r="A63" s="250" t="s">
        <v>172</v>
      </c>
      <c r="B63" s="250"/>
      <c r="C63" s="250"/>
      <c r="D63" s="74"/>
    </row>
    <row r="64" spans="1:4" ht="16.5" thickBot="1" x14ac:dyDescent="0.3">
      <c r="A64" s="23"/>
      <c r="B64" s="23"/>
      <c r="C64" s="54"/>
      <c r="D64" s="54"/>
    </row>
    <row r="65" spans="1:4" ht="24.75" thickBot="1" x14ac:dyDescent="0.3">
      <c r="A65" s="17">
        <v>3</v>
      </c>
      <c r="B65" s="16" t="s">
        <v>215</v>
      </c>
      <c r="C65" s="51" t="s">
        <v>178</v>
      </c>
      <c r="D65" s="54"/>
    </row>
    <row r="66" spans="1:4" ht="16.5" thickBot="1" x14ac:dyDescent="0.3">
      <c r="A66" s="18" t="s">
        <v>177</v>
      </c>
      <c r="B66" s="20" t="s">
        <v>214</v>
      </c>
      <c r="C66" s="55"/>
      <c r="D66" s="54"/>
    </row>
    <row r="67" spans="1:4" ht="16.5" thickBot="1" x14ac:dyDescent="0.3">
      <c r="A67" s="18" t="s">
        <v>175</v>
      </c>
      <c r="B67" s="20" t="s">
        <v>213</v>
      </c>
      <c r="C67" s="55"/>
      <c r="D67" s="54"/>
    </row>
    <row r="68" spans="1:4" ht="16.5" thickBot="1" x14ac:dyDescent="0.3">
      <c r="A68" s="18" t="s">
        <v>173</v>
      </c>
      <c r="B68" s="20" t="s">
        <v>212</v>
      </c>
      <c r="C68" s="55"/>
      <c r="D68" s="54"/>
    </row>
    <row r="69" spans="1:4" ht="16.5" thickBot="1" x14ac:dyDescent="0.3">
      <c r="A69" s="18" t="s">
        <v>171</v>
      </c>
      <c r="B69" s="20" t="s">
        <v>211</v>
      </c>
      <c r="C69" s="55"/>
      <c r="D69" s="54"/>
    </row>
    <row r="70" spans="1:4" ht="20.25" customHeight="1" thickBot="1" x14ac:dyDescent="0.3">
      <c r="A70" s="18" t="s">
        <v>169</v>
      </c>
      <c r="B70" s="20" t="s">
        <v>210</v>
      </c>
      <c r="C70" s="55"/>
      <c r="D70" s="54"/>
    </row>
    <row r="71" spans="1:4" ht="16.5" thickBot="1" x14ac:dyDescent="0.3">
      <c r="A71" s="18" t="s">
        <v>166</v>
      </c>
      <c r="B71" s="20" t="s">
        <v>209</v>
      </c>
      <c r="C71" s="55"/>
      <c r="D71" s="54"/>
    </row>
    <row r="72" spans="1:4" ht="16.5" thickBot="1" x14ac:dyDescent="0.3">
      <c r="A72" s="248" t="s">
        <v>195</v>
      </c>
      <c r="B72" s="249"/>
      <c r="C72" s="56"/>
      <c r="D72" s="54"/>
    </row>
    <row r="73" spans="1:4" x14ac:dyDescent="0.25">
      <c r="A73" s="23"/>
      <c r="B73" s="23"/>
      <c r="C73" s="54"/>
      <c r="D73" s="54"/>
    </row>
    <row r="74" spans="1:4" x14ac:dyDescent="0.25">
      <c r="A74" s="23"/>
      <c r="B74" s="23"/>
      <c r="C74" s="54"/>
      <c r="D74" s="54"/>
    </row>
    <row r="75" spans="1:4" x14ac:dyDescent="0.25">
      <c r="A75" s="250" t="s">
        <v>170</v>
      </c>
      <c r="B75" s="250"/>
      <c r="C75" s="250"/>
      <c r="D75" s="119"/>
    </row>
    <row r="76" spans="1:4" x14ac:dyDescent="0.25">
      <c r="A76" s="23"/>
      <c r="B76" s="23"/>
      <c r="C76" s="54"/>
      <c r="D76" s="54"/>
    </row>
    <row r="77" spans="1:4" x14ac:dyDescent="0.25">
      <c r="A77" s="23"/>
      <c r="B77" s="23"/>
      <c r="C77" s="54"/>
      <c r="D77" s="54"/>
    </row>
    <row r="78" spans="1:4" x14ac:dyDescent="0.25">
      <c r="A78" s="251" t="s">
        <v>208</v>
      </c>
      <c r="B78" s="251"/>
      <c r="C78" s="251"/>
      <c r="D78" s="54"/>
    </row>
    <row r="79" spans="1:4" ht="16.5" thickBot="1" x14ac:dyDescent="0.3">
      <c r="A79" s="24"/>
      <c r="B79" s="23"/>
      <c r="C79" s="54"/>
      <c r="D79" s="54"/>
    </row>
    <row r="80" spans="1:4" ht="24.75" thickBot="1" x14ac:dyDescent="0.3">
      <c r="A80" s="17" t="s">
        <v>199</v>
      </c>
      <c r="B80" s="16" t="s">
        <v>198</v>
      </c>
      <c r="C80" s="51" t="s">
        <v>178</v>
      </c>
      <c r="D80" s="54"/>
    </row>
    <row r="81" spans="1:4" ht="16.5" thickBot="1" x14ac:dyDescent="0.3">
      <c r="A81" s="18" t="s">
        <v>177</v>
      </c>
      <c r="B81" s="14" t="s">
        <v>207</v>
      </c>
      <c r="C81" s="55"/>
      <c r="D81" s="54"/>
    </row>
    <row r="82" spans="1:4" ht="16.5" thickBot="1" x14ac:dyDescent="0.3">
      <c r="A82" s="18" t="s">
        <v>175</v>
      </c>
      <c r="B82" s="14" t="s">
        <v>198</v>
      </c>
      <c r="C82" s="55"/>
      <c r="D82" s="54"/>
    </row>
    <row r="83" spans="1:4" ht="16.5" thickBot="1" x14ac:dyDescent="0.3">
      <c r="A83" s="18" t="s">
        <v>173</v>
      </c>
      <c r="B83" s="14" t="s">
        <v>206</v>
      </c>
      <c r="C83" s="55"/>
      <c r="D83" s="54"/>
    </row>
    <row r="84" spans="1:4" ht="16.5" thickBot="1" x14ac:dyDescent="0.3">
      <c r="A84" s="18" t="s">
        <v>171</v>
      </c>
      <c r="B84" s="14" t="s">
        <v>205</v>
      </c>
      <c r="C84" s="55"/>
      <c r="D84" s="54"/>
    </row>
    <row r="85" spans="1:4" ht="16.5" thickBot="1" x14ac:dyDescent="0.3">
      <c r="A85" s="18" t="s">
        <v>169</v>
      </c>
      <c r="B85" s="14" t="s">
        <v>204</v>
      </c>
      <c r="C85" s="55"/>
      <c r="D85" s="54"/>
    </row>
    <row r="86" spans="1:4" ht="16.5" thickBot="1" x14ac:dyDescent="0.3">
      <c r="A86" s="18" t="s">
        <v>166</v>
      </c>
      <c r="B86" s="14" t="s">
        <v>190</v>
      </c>
      <c r="C86" s="55"/>
      <c r="D86" s="54"/>
    </row>
    <row r="87" spans="1:4" ht="16.5" thickBot="1" x14ac:dyDescent="0.3">
      <c r="A87" s="248" t="s">
        <v>181</v>
      </c>
      <c r="B87" s="249"/>
      <c r="C87" s="60"/>
      <c r="D87" s="54"/>
    </row>
    <row r="88" spans="1:4" x14ac:dyDescent="0.25">
      <c r="A88" s="23"/>
      <c r="B88" s="23"/>
      <c r="C88" s="54"/>
      <c r="D88" s="54"/>
    </row>
    <row r="89" spans="1:4" x14ac:dyDescent="0.25">
      <c r="A89" s="23"/>
      <c r="B89" s="23"/>
      <c r="C89" s="54"/>
      <c r="D89" s="54"/>
    </row>
    <row r="90" spans="1:4" x14ac:dyDescent="0.25">
      <c r="A90" s="251" t="s">
        <v>203</v>
      </c>
      <c r="B90" s="251"/>
      <c r="C90" s="251"/>
      <c r="D90" s="54"/>
    </row>
    <row r="91" spans="1:4" ht="16.5" thickBot="1" x14ac:dyDescent="0.3">
      <c r="A91" s="24"/>
      <c r="B91" s="23"/>
      <c r="C91" s="54"/>
      <c r="D91" s="54"/>
    </row>
    <row r="92" spans="1:4" ht="24.75" thickBot="1" x14ac:dyDescent="0.3">
      <c r="A92" s="17" t="s">
        <v>197</v>
      </c>
      <c r="B92" s="16" t="s">
        <v>196</v>
      </c>
      <c r="C92" s="51" t="s">
        <v>178</v>
      </c>
      <c r="D92" s="54"/>
    </row>
    <row r="93" spans="1:4" ht="16.5" thickBot="1" x14ac:dyDescent="0.3">
      <c r="A93" s="18" t="s">
        <v>177</v>
      </c>
      <c r="B93" s="14" t="s">
        <v>202</v>
      </c>
      <c r="C93" s="55"/>
      <c r="D93" s="54"/>
    </row>
    <row r="94" spans="1:4" ht="16.5" thickBot="1" x14ac:dyDescent="0.3">
      <c r="A94" s="248" t="s">
        <v>195</v>
      </c>
      <c r="B94" s="249"/>
      <c r="C94" s="56"/>
      <c r="D94" s="54"/>
    </row>
    <row r="95" spans="1:4" x14ac:dyDescent="0.25">
      <c r="A95" s="23"/>
      <c r="B95" s="23"/>
      <c r="C95" s="54"/>
      <c r="D95" s="54"/>
    </row>
    <row r="96" spans="1:4" x14ac:dyDescent="0.25">
      <c r="A96" s="23"/>
      <c r="B96" s="23"/>
      <c r="C96" s="54"/>
      <c r="D96" s="54"/>
    </row>
    <row r="97" spans="1:4" x14ac:dyDescent="0.25">
      <c r="A97" s="251" t="s">
        <v>201</v>
      </c>
      <c r="B97" s="251"/>
      <c r="C97" s="251"/>
      <c r="D97" s="54"/>
    </row>
    <row r="98" spans="1:4" ht="16.5" thickBot="1" x14ac:dyDescent="0.3">
      <c r="A98" s="24"/>
      <c r="B98" s="23"/>
      <c r="C98" s="54"/>
      <c r="D98" s="54"/>
    </row>
    <row r="99" spans="1:4" ht="24.75" thickBot="1" x14ac:dyDescent="0.3">
      <c r="A99" s="17">
        <v>4</v>
      </c>
      <c r="B99" s="16" t="s">
        <v>200</v>
      </c>
      <c r="C99" s="51" t="s">
        <v>178</v>
      </c>
      <c r="D99" s="54"/>
    </row>
    <row r="100" spans="1:4" ht="16.5" thickBot="1" x14ac:dyDescent="0.3">
      <c r="A100" s="18" t="s">
        <v>199</v>
      </c>
      <c r="B100" s="14" t="s">
        <v>198</v>
      </c>
      <c r="C100" s="61"/>
      <c r="D100" s="54"/>
    </row>
    <row r="101" spans="1:4" ht="16.5" thickBot="1" x14ac:dyDescent="0.3">
      <c r="A101" s="18" t="s">
        <v>197</v>
      </c>
      <c r="B101" s="14" t="s">
        <v>196</v>
      </c>
      <c r="C101" s="61"/>
      <c r="D101" s="54"/>
    </row>
    <row r="102" spans="1:4" ht="16.5" thickBot="1" x14ac:dyDescent="0.3">
      <c r="A102" s="248" t="s">
        <v>195</v>
      </c>
      <c r="B102" s="249"/>
      <c r="C102" s="60"/>
      <c r="D102" s="54"/>
    </row>
    <row r="103" spans="1:4" x14ac:dyDescent="0.25">
      <c r="A103" s="23"/>
      <c r="B103" s="23"/>
      <c r="C103" s="54"/>
      <c r="D103" s="54"/>
    </row>
    <row r="104" spans="1:4" x14ac:dyDescent="0.25">
      <c r="A104" s="23"/>
      <c r="B104" s="23"/>
      <c r="C104" s="54"/>
      <c r="D104" s="54"/>
    </row>
    <row r="105" spans="1:4" x14ac:dyDescent="0.25">
      <c r="A105" s="250" t="s">
        <v>168</v>
      </c>
      <c r="B105" s="250"/>
      <c r="C105" s="250"/>
      <c r="D105" s="119"/>
    </row>
    <row r="106" spans="1:4" ht="16.5" thickBot="1" x14ac:dyDescent="0.3">
      <c r="A106" s="23"/>
      <c r="B106" s="23"/>
      <c r="C106" s="54"/>
      <c r="D106" s="54"/>
    </row>
    <row r="107" spans="1:4" ht="24.75" thickBot="1" x14ac:dyDescent="0.3">
      <c r="A107" s="17">
        <v>5</v>
      </c>
      <c r="B107" s="19" t="s">
        <v>194</v>
      </c>
      <c r="C107" s="51" t="s">
        <v>178</v>
      </c>
      <c r="D107" s="54"/>
    </row>
    <row r="108" spans="1:4" ht="16.5" thickBot="1" x14ac:dyDescent="0.3">
      <c r="A108" s="18" t="s">
        <v>177</v>
      </c>
      <c r="B108" s="14" t="s">
        <v>193</v>
      </c>
      <c r="C108" s="55"/>
      <c r="D108" s="54"/>
    </row>
    <row r="109" spans="1:4" ht="16.5" thickBot="1" x14ac:dyDescent="0.3">
      <c r="A109" s="18" t="s">
        <v>175</v>
      </c>
      <c r="B109" s="14" t="s">
        <v>192</v>
      </c>
      <c r="C109" s="55"/>
      <c r="D109" s="54"/>
    </row>
    <row r="110" spans="1:4" ht="16.5" thickBot="1" x14ac:dyDescent="0.3">
      <c r="A110" s="18" t="s">
        <v>173</v>
      </c>
      <c r="B110" s="14" t="s">
        <v>191</v>
      </c>
      <c r="C110" s="55"/>
      <c r="D110" s="54"/>
    </row>
    <row r="111" spans="1:4" ht="16.5" thickBot="1" x14ac:dyDescent="0.3">
      <c r="A111" s="18" t="s">
        <v>171</v>
      </c>
      <c r="B111" s="14" t="s">
        <v>190</v>
      </c>
      <c r="C111" s="55"/>
      <c r="D111" s="54"/>
    </row>
    <row r="112" spans="1:4" ht="16.5" thickBot="1" x14ac:dyDescent="0.3">
      <c r="A112" s="248" t="s">
        <v>181</v>
      </c>
      <c r="B112" s="249"/>
      <c r="C112" s="56"/>
      <c r="D112" s="54"/>
    </row>
    <row r="113" spans="1:4" x14ac:dyDescent="0.25">
      <c r="A113" s="23"/>
      <c r="B113" s="23"/>
      <c r="C113" s="54"/>
      <c r="D113" s="54"/>
    </row>
    <row r="114" spans="1:4" x14ac:dyDescent="0.25">
      <c r="A114" s="23"/>
      <c r="B114" s="23"/>
      <c r="C114" s="54"/>
      <c r="D114" s="54"/>
    </row>
    <row r="115" spans="1:4" x14ac:dyDescent="0.25">
      <c r="A115" s="250" t="s">
        <v>189</v>
      </c>
      <c r="B115" s="250"/>
      <c r="C115" s="250"/>
      <c r="D115" s="119"/>
    </row>
    <row r="116" spans="1:4" ht="16.5" thickBot="1" x14ac:dyDescent="0.3">
      <c r="A116" s="23"/>
      <c r="B116" s="23"/>
      <c r="C116" s="54"/>
      <c r="D116" s="54"/>
    </row>
    <row r="117" spans="1:4" ht="24.75" thickBot="1" x14ac:dyDescent="0.3">
      <c r="A117" s="17">
        <v>6</v>
      </c>
      <c r="B117" s="19" t="s">
        <v>188</v>
      </c>
      <c r="C117" s="76" t="s">
        <v>286</v>
      </c>
      <c r="D117" s="51" t="s">
        <v>178</v>
      </c>
    </row>
    <row r="118" spans="1:4" ht="16.5" thickBot="1" x14ac:dyDescent="0.3">
      <c r="A118" s="18" t="s">
        <v>177</v>
      </c>
      <c r="B118" s="14" t="s">
        <v>186</v>
      </c>
      <c r="C118" s="62"/>
      <c r="D118" s="55"/>
    </row>
    <row r="119" spans="1:4" ht="16.5" thickBot="1" x14ac:dyDescent="0.3">
      <c r="A119" s="18" t="s">
        <v>175</v>
      </c>
      <c r="B119" s="14" t="s">
        <v>185</v>
      </c>
      <c r="C119" s="62"/>
      <c r="D119" s="55"/>
    </row>
    <row r="120" spans="1:4" ht="16.5" thickBot="1" x14ac:dyDescent="0.3">
      <c r="A120" s="18" t="s">
        <v>173</v>
      </c>
      <c r="B120" s="14" t="s">
        <v>184</v>
      </c>
      <c r="C120" s="62"/>
      <c r="D120" s="55"/>
    </row>
    <row r="121" spans="1:4" ht="16.5" thickBot="1" x14ac:dyDescent="0.3">
      <c r="A121" s="18"/>
      <c r="B121" s="14" t="s">
        <v>256</v>
      </c>
      <c r="C121" s="63"/>
      <c r="D121" s="64"/>
    </row>
    <row r="122" spans="1:4" ht="16.5" thickBot="1" x14ac:dyDescent="0.3">
      <c r="A122" s="18"/>
      <c r="B122" s="14" t="s">
        <v>183</v>
      </c>
      <c r="C122" s="64"/>
      <c r="D122" s="64"/>
    </row>
    <row r="123" spans="1:4" ht="16.5" thickBot="1" x14ac:dyDescent="0.3">
      <c r="A123" s="18"/>
      <c r="B123" s="14" t="s">
        <v>182</v>
      </c>
      <c r="C123" s="63"/>
      <c r="D123" s="64"/>
    </row>
    <row r="124" spans="1:4" ht="16.5" thickBot="1" x14ac:dyDescent="0.3">
      <c r="A124" s="248" t="s">
        <v>181</v>
      </c>
      <c r="B124" s="249"/>
      <c r="C124" s="65"/>
      <c r="D124" s="75"/>
    </row>
    <row r="125" spans="1:4" x14ac:dyDescent="0.25">
      <c r="A125" s="23"/>
      <c r="B125" s="23"/>
      <c r="C125" s="54"/>
      <c r="D125" s="54"/>
    </row>
    <row r="126" spans="1:4" x14ac:dyDescent="0.25">
      <c r="A126" s="23"/>
      <c r="B126" s="23"/>
      <c r="C126" s="54"/>
      <c r="D126" s="54"/>
    </row>
    <row r="127" spans="1:4" x14ac:dyDescent="0.25">
      <c r="A127" s="250" t="s">
        <v>180</v>
      </c>
      <c r="B127" s="250"/>
      <c r="C127" s="250"/>
      <c r="D127" s="119"/>
    </row>
    <row r="128" spans="1:4" ht="16.5" thickBot="1" x14ac:dyDescent="0.3">
      <c r="A128" s="23"/>
      <c r="B128" s="23"/>
      <c r="C128" s="54"/>
      <c r="D128" s="54"/>
    </row>
    <row r="129" spans="1:4" ht="24.75" thickBot="1" x14ac:dyDescent="0.3">
      <c r="A129" s="17"/>
      <c r="B129" s="16" t="s">
        <v>179</v>
      </c>
      <c r="C129" s="51" t="s">
        <v>178</v>
      </c>
      <c r="D129" s="54"/>
    </row>
    <row r="130" spans="1:4" ht="16.5" thickBot="1" x14ac:dyDescent="0.3">
      <c r="A130" s="15" t="s">
        <v>177</v>
      </c>
      <c r="B130" s="14" t="s">
        <v>176</v>
      </c>
      <c r="C130" s="66"/>
      <c r="D130" s="54"/>
    </row>
    <row r="131" spans="1:4" ht="16.5" thickBot="1" x14ac:dyDescent="0.3">
      <c r="A131" s="15" t="s">
        <v>175</v>
      </c>
      <c r="B131" s="14" t="s">
        <v>174</v>
      </c>
      <c r="C131" s="66"/>
      <c r="D131" s="54"/>
    </row>
    <row r="132" spans="1:4" ht="16.5" thickBot="1" x14ac:dyDescent="0.3">
      <c r="A132" s="15" t="s">
        <v>173</v>
      </c>
      <c r="B132" s="14" t="s">
        <v>172</v>
      </c>
      <c r="C132" s="66"/>
      <c r="D132" s="54"/>
    </row>
    <row r="133" spans="1:4" ht="16.5" thickBot="1" x14ac:dyDescent="0.3">
      <c r="A133" s="15" t="s">
        <v>171</v>
      </c>
      <c r="B133" s="14" t="s">
        <v>170</v>
      </c>
      <c r="C133" s="66"/>
      <c r="D133" s="54"/>
    </row>
    <row r="134" spans="1:4" ht="16.5" thickBot="1" x14ac:dyDescent="0.3">
      <c r="A134" s="15" t="s">
        <v>169</v>
      </c>
      <c r="B134" s="14" t="s">
        <v>168</v>
      </c>
      <c r="C134" s="66"/>
      <c r="D134" s="54"/>
    </row>
    <row r="135" spans="1:4" ht="16.5" thickBot="1" x14ac:dyDescent="0.3">
      <c r="A135" s="248" t="s">
        <v>167</v>
      </c>
      <c r="B135" s="249"/>
      <c r="C135" s="67"/>
      <c r="D135" s="54"/>
    </row>
    <row r="136" spans="1:4" ht="16.5" thickBot="1" x14ac:dyDescent="0.3">
      <c r="A136" s="15" t="s">
        <v>166</v>
      </c>
      <c r="B136" s="14" t="s">
        <v>165</v>
      </c>
      <c r="C136" s="66"/>
      <c r="D136" s="54"/>
    </row>
    <row r="137" spans="1:4" ht="16.5" thickBot="1" x14ac:dyDescent="0.3">
      <c r="A137" s="248" t="s">
        <v>164</v>
      </c>
      <c r="B137" s="249"/>
      <c r="C137" s="67"/>
      <c r="D137" s="54"/>
    </row>
  </sheetData>
  <mergeCells count="31">
    <mergeCell ref="A137:B137"/>
    <mergeCell ref="A112:B112"/>
    <mergeCell ref="A115:C115"/>
    <mergeCell ref="A105:C105"/>
    <mergeCell ref="A124:B124"/>
    <mergeCell ref="A127:C127"/>
    <mergeCell ref="A135:B135"/>
    <mergeCell ref="A87:B87"/>
    <mergeCell ref="A90:C90"/>
    <mergeCell ref="A94:B94"/>
    <mergeCell ref="A97:C97"/>
    <mergeCell ref="A102:B102"/>
    <mergeCell ref="A78:C78"/>
    <mergeCell ref="A29:D29"/>
    <mergeCell ref="A40:B40"/>
    <mergeCell ref="A43:C43"/>
    <mergeCell ref="A51:B51"/>
    <mergeCell ref="A54:C54"/>
    <mergeCell ref="A60:B60"/>
    <mergeCell ref="A63:C63"/>
    <mergeCell ref="A72:B72"/>
    <mergeCell ref="A75:C75"/>
    <mergeCell ref="A21:C21"/>
    <mergeCell ref="A26:B26"/>
    <mergeCell ref="A16:B16"/>
    <mergeCell ref="A19:C19"/>
    <mergeCell ref="A1:D1"/>
    <mergeCell ref="A2:D2"/>
    <mergeCell ref="A3:D3"/>
    <mergeCell ref="A4:D4"/>
    <mergeCell ref="A6:C6"/>
  </mergeCells>
  <printOptions horizontalCentered="1" verticalCentered="1"/>
  <pageMargins left="0" right="0" top="0.98425196850393704" bottom="0.59055118110236227" header="0.11811023622047245" footer="0.11811023622047245"/>
  <pageSetup paperSize="9" scale="62" fitToHeight="2" orientation="portrait" r:id="rId1"/>
  <rowBreaks count="1" manualBreakCount="1">
    <brk id="73" max="1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pageSetUpPr fitToPage="1"/>
  </sheetPr>
  <dimension ref="A1:P137"/>
  <sheetViews>
    <sheetView showGridLines="0" topLeftCell="A128" zoomScale="115" zoomScaleNormal="115" zoomScaleSheetLayoutView="115" workbookViewId="0">
      <selection activeCell="C50" sqref="C50"/>
    </sheetView>
  </sheetViews>
  <sheetFormatPr defaultRowHeight="15.75" x14ac:dyDescent="0.25"/>
  <cols>
    <col min="1" max="1" width="6.85546875" style="13" customWidth="1"/>
    <col min="2" max="2" width="69.140625" style="13" customWidth="1"/>
    <col min="3" max="3" width="12.7109375" style="68" bestFit="1" customWidth="1"/>
    <col min="4" max="4" width="9" style="68" bestFit="1" customWidth="1"/>
    <col min="5" max="5" width="12.140625" customWidth="1"/>
    <col min="6" max="6" width="8.42578125" bestFit="1" customWidth="1"/>
    <col min="7" max="7" width="14" bestFit="1" customWidth="1"/>
    <col min="8" max="8" width="8.42578125" bestFit="1" customWidth="1"/>
    <col min="9" max="9" width="13.5703125" bestFit="1" customWidth="1"/>
    <col min="10" max="10" width="8.42578125" bestFit="1" customWidth="1"/>
    <col min="11" max="11" width="13.5703125" bestFit="1" customWidth="1"/>
    <col min="17" max="16384" width="9.140625" style="13"/>
  </cols>
  <sheetData>
    <row r="1" spans="1:4" ht="39" customHeight="1" x14ac:dyDescent="0.35">
      <c r="A1" s="252" t="s">
        <v>248</v>
      </c>
      <c r="B1" s="252"/>
      <c r="C1" s="252"/>
      <c r="D1" s="252"/>
    </row>
    <row r="2" spans="1:4" ht="24" customHeight="1" x14ac:dyDescent="0.35">
      <c r="A2" s="252" t="s">
        <v>247</v>
      </c>
      <c r="B2" s="252"/>
      <c r="C2" s="252"/>
      <c r="D2" s="252"/>
    </row>
    <row r="3" spans="1:4" ht="3.75" customHeight="1" x14ac:dyDescent="0.25">
      <c r="A3" s="254"/>
      <c r="B3" s="254"/>
      <c r="C3" s="254"/>
      <c r="D3" s="254"/>
    </row>
    <row r="4" spans="1:4" x14ac:dyDescent="0.25">
      <c r="A4" s="255" t="s">
        <v>259</v>
      </c>
      <c r="B4" s="255"/>
      <c r="C4" s="255"/>
      <c r="D4" s="255"/>
    </row>
    <row r="5" spans="1:4" ht="6" customHeight="1" x14ac:dyDescent="0.25">
      <c r="A5" s="23"/>
      <c r="B5" s="23"/>
      <c r="C5" s="54"/>
      <c r="D5" s="54"/>
    </row>
    <row r="6" spans="1:4" x14ac:dyDescent="0.25">
      <c r="A6" s="250" t="s">
        <v>176</v>
      </c>
      <c r="B6" s="250"/>
      <c r="C6" s="250"/>
      <c r="D6" s="74"/>
    </row>
    <row r="7" spans="1:4" ht="16.5" thickBot="1" x14ac:dyDescent="0.3">
      <c r="A7" s="23"/>
      <c r="B7" s="23"/>
      <c r="C7" s="54"/>
      <c r="D7" s="54"/>
    </row>
    <row r="8" spans="1:4" ht="16.5" thickBot="1" x14ac:dyDescent="0.3">
      <c r="A8" s="17">
        <v>1</v>
      </c>
      <c r="B8" s="16" t="s">
        <v>246</v>
      </c>
      <c r="C8" s="51" t="s">
        <v>178</v>
      </c>
      <c r="D8" s="54"/>
    </row>
    <row r="9" spans="1:4" ht="16.5" thickBot="1" x14ac:dyDescent="0.3">
      <c r="A9" s="18" t="s">
        <v>177</v>
      </c>
      <c r="B9" s="14" t="s">
        <v>245</v>
      </c>
      <c r="C9" s="55"/>
      <c r="D9" s="54"/>
    </row>
    <row r="10" spans="1:4" ht="16.5" thickBot="1" x14ac:dyDescent="0.3">
      <c r="A10" s="18" t="s">
        <v>175</v>
      </c>
      <c r="B10" s="14" t="s">
        <v>244</v>
      </c>
      <c r="C10" s="55"/>
      <c r="D10" s="54"/>
    </row>
    <row r="11" spans="1:4" ht="16.5" thickBot="1" x14ac:dyDescent="0.3">
      <c r="A11" s="18" t="s">
        <v>173</v>
      </c>
      <c r="B11" s="14" t="s">
        <v>243</v>
      </c>
      <c r="C11" s="55"/>
      <c r="D11" s="54"/>
    </row>
    <row r="12" spans="1:4" ht="16.5" thickBot="1" x14ac:dyDescent="0.3">
      <c r="A12" s="18" t="s">
        <v>171</v>
      </c>
      <c r="B12" s="14" t="s">
        <v>242</v>
      </c>
      <c r="C12" s="55"/>
      <c r="D12" s="54"/>
    </row>
    <row r="13" spans="1:4" ht="16.5" thickBot="1" x14ac:dyDescent="0.3">
      <c r="A13" s="18" t="s">
        <v>169</v>
      </c>
      <c r="B13" s="14" t="s">
        <v>241</v>
      </c>
      <c r="C13" s="55"/>
      <c r="D13" s="54"/>
    </row>
    <row r="14" spans="1:4" ht="16.5" thickBot="1" x14ac:dyDescent="0.3">
      <c r="A14" s="18" t="s">
        <v>166</v>
      </c>
      <c r="B14" s="14" t="s">
        <v>253</v>
      </c>
      <c r="C14" s="55"/>
      <c r="D14" s="54"/>
    </row>
    <row r="15" spans="1:4" ht="16.5" thickBot="1" x14ac:dyDescent="0.3">
      <c r="A15" s="18" t="s">
        <v>230</v>
      </c>
      <c r="B15" s="14" t="s">
        <v>190</v>
      </c>
      <c r="C15" s="55"/>
      <c r="D15" s="54"/>
    </row>
    <row r="16" spans="1:4" ht="16.5" thickBot="1" x14ac:dyDescent="0.3">
      <c r="A16" s="248" t="s">
        <v>195</v>
      </c>
      <c r="B16" s="249"/>
      <c r="C16" s="56"/>
      <c r="D16" s="54"/>
    </row>
    <row r="17" spans="1:4" x14ac:dyDescent="0.25">
      <c r="A17" s="23"/>
      <c r="B17" s="23"/>
      <c r="C17" s="54"/>
      <c r="D17" s="54"/>
    </row>
    <row r="18" spans="1:4" x14ac:dyDescent="0.25">
      <c r="A18" s="23"/>
      <c r="B18" s="23"/>
      <c r="C18" s="54"/>
      <c r="D18" s="54"/>
    </row>
    <row r="19" spans="1:4" x14ac:dyDescent="0.25">
      <c r="A19" s="250" t="s">
        <v>174</v>
      </c>
      <c r="B19" s="250"/>
      <c r="C19" s="250"/>
      <c r="D19" s="119"/>
    </row>
    <row r="20" spans="1:4" x14ac:dyDescent="0.25">
      <c r="A20" s="24"/>
      <c r="B20" s="23"/>
      <c r="C20" s="54"/>
      <c r="D20" s="54"/>
    </row>
    <row r="21" spans="1:4" x14ac:dyDescent="0.25">
      <c r="A21" s="251" t="s">
        <v>240</v>
      </c>
      <c r="B21" s="251"/>
      <c r="C21" s="251"/>
      <c r="D21" s="54"/>
    </row>
    <row r="22" spans="1:4" ht="16.5" thickBot="1" x14ac:dyDescent="0.3">
      <c r="A22" s="23"/>
      <c r="B22" s="23"/>
      <c r="C22" s="54"/>
      <c r="D22" s="54"/>
    </row>
    <row r="23" spans="1:4" ht="16.5" thickBot="1" x14ac:dyDescent="0.3">
      <c r="A23" s="17" t="s">
        <v>221</v>
      </c>
      <c r="B23" s="16" t="s">
        <v>220</v>
      </c>
      <c r="C23" s="51" t="s">
        <v>178</v>
      </c>
      <c r="D23" s="54"/>
    </row>
    <row r="24" spans="1:4" ht="16.5" thickBot="1" x14ac:dyDescent="0.3">
      <c r="A24" s="18" t="s">
        <v>177</v>
      </c>
      <c r="B24" s="14" t="s">
        <v>239</v>
      </c>
      <c r="C24" s="55"/>
      <c r="D24" s="54"/>
    </row>
    <row r="25" spans="1:4" ht="16.5" thickBot="1" x14ac:dyDescent="0.3">
      <c r="A25" s="18" t="s">
        <v>175</v>
      </c>
      <c r="B25" s="14" t="s">
        <v>238</v>
      </c>
      <c r="C25" s="55"/>
      <c r="D25" s="54"/>
    </row>
    <row r="26" spans="1:4" ht="16.5" thickBot="1" x14ac:dyDescent="0.3">
      <c r="A26" s="248" t="s">
        <v>195</v>
      </c>
      <c r="B26" s="249"/>
      <c r="C26" s="56"/>
      <c r="D26" s="54"/>
    </row>
    <row r="27" spans="1:4" x14ac:dyDescent="0.25">
      <c r="A27" s="23"/>
      <c r="B27" s="23"/>
      <c r="C27" s="54"/>
      <c r="D27" s="54"/>
    </row>
    <row r="28" spans="1:4" x14ac:dyDescent="0.25">
      <c r="A28" s="23"/>
      <c r="B28" s="23"/>
      <c r="C28" s="54"/>
      <c r="D28" s="54"/>
    </row>
    <row r="29" spans="1:4" ht="32.25" customHeight="1" x14ac:dyDescent="0.25">
      <c r="A29" s="253" t="s">
        <v>237</v>
      </c>
      <c r="B29" s="253"/>
      <c r="C29" s="253"/>
      <c r="D29" s="253"/>
    </row>
    <row r="30" spans="1:4" ht="16.5" thickBot="1" x14ac:dyDescent="0.3">
      <c r="A30" s="23"/>
      <c r="B30" s="23"/>
      <c r="C30" s="54"/>
      <c r="D30" s="54"/>
    </row>
    <row r="31" spans="1:4" ht="16.5" thickBot="1" x14ac:dyDescent="0.3">
      <c r="A31" s="17" t="s">
        <v>219</v>
      </c>
      <c r="B31" s="16" t="s">
        <v>218</v>
      </c>
      <c r="C31" s="51" t="s">
        <v>187</v>
      </c>
      <c r="D31" s="51" t="s">
        <v>178</v>
      </c>
    </row>
    <row r="32" spans="1:4" ht="16.5" thickBot="1" x14ac:dyDescent="0.3">
      <c r="A32" s="18" t="s">
        <v>177</v>
      </c>
      <c r="B32" s="14" t="s">
        <v>236</v>
      </c>
      <c r="C32" s="57"/>
      <c r="D32" s="55"/>
    </row>
    <row r="33" spans="1:4" ht="16.5" thickBot="1" x14ac:dyDescent="0.3">
      <c r="A33" s="18" t="s">
        <v>175</v>
      </c>
      <c r="B33" s="14" t="s">
        <v>235</v>
      </c>
      <c r="C33" s="57"/>
      <c r="D33" s="55"/>
    </row>
    <row r="34" spans="1:4" ht="16.5" thickBot="1" x14ac:dyDescent="0.3">
      <c r="A34" s="18" t="s">
        <v>173</v>
      </c>
      <c r="B34" s="14" t="s">
        <v>234</v>
      </c>
      <c r="C34" s="58"/>
      <c r="D34" s="55"/>
    </row>
    <row r="35" spans="1:4" ht="16.5" thickBot="1" x14ac:dyDescent="0.3">
      <c r="A35" s="18" t="s">
        <v>171</v>
      </c>
      <c r="B35" s="14" t="s">
        <v>233</v>
      </c>
      <c r="C35" s="57"/>
      <c r="D35" s="55"/>
    </row>
    <row r="36" spans="1:4" ht="16.5" thickBot="1" x14ac:dyDescent="0.3">
      <c r="A36" s="18" t="s">
        <v>169</v>
      </c>
      <c r="B36" s="14" t="s">
        <v>232</v>
      </c>
      <c r="C36" s="57"/>
      <c r="D36" s="55"/>
    </row>
    <row r="37" spans="1:4" ht="16.5" thickBot="1" x14ac:dyDescent="0.3">
      <c r="A37" s="18" t="s">
        <v>166</v>
      </c>
      <c r="B37" s="14" t="s">
        <v>231</v>
      </c>
      <c r="C37" s="57"/>
      <c r="D37" s="55"/>
    </row>
    <row r="38" spans="1:4" ht="16.5" thickBot="1" x14ac:dyDescent="0.3">
      <c r="A38" s="18" t="s">
        <v>230</v>
      </c>
      <c r="B38" s="14" t="s">
        <v>229</v>
      </c>
      <c r="C38" s="57"/>
      <c r="D38" s="55"/>
    </row>
    <row r="39" spans="1:4" ht="16.5" thickBot="1" x14ac:dyDescent="0.3">
      <c r="A39" s="18" t="s">
        <v>228</v>
      </c>
      <c r="B39" s="14" t="s">
        <v>227</v>
      </c>
      <c r="C39" s="57"/>
      <c r="D39" s="55"/>
    </row>
    <row r="40" spans="1:4" ht="16.5" thickBot="1" x14ac:dyDescent="0.3">
      <c r="A40" s="248" t="s">
        <v>181</v>
      </c>
      <c r="B40" s="249"/>
      <c r="C40" s="59"/>
      <c r="D40" s="56"/>
    </row>
    <row r="41" spans="1:4" x14ac:dyDescent="0.25">
      <c r="A41" s="23"/>
      <c r="B41" s="23"/>
      <c r="C41" s="54"/>
      <c r="D41" s="54"/>
    </row>
    <row r="42" spans="1:4" x14ac:dyDescent="0.25">
      <c r="A42" s="23"/>
      <c r="B42" s="23"/>
      <c r="C42" s="54"/>
      <c r="D42" s="54"/>
    </row>
    <row r="43" spans="1:4" x14ac:dyDescent="0.25">
      <c r="A43" s="251" t="s">
        <v>226</v>
      </c>
      <c r="B43" s="251"/>
      <c r="C43" s="251"/>
      <c r="D43" s="54"/>
    </row>
    <row r="44" spans="1:4" ht="16.5" thickBot="1" x14ac:dyDescent="0.3">
      <c r="A44" s="23"/>
      <c r="B44" s="23"/>
      <c r="C44" s="54"/>
      <c r="D44" s="54"/>
    </row>
    <row r="45" spans="1:4" ht="16.5" thickBot="1" x14ac:dyDescent="0.3">
      <c r="A45" s="17" t="s">
        <v>217</v>
      </c>
      <c r="B45" s="16" t="s">
        <v>216</v>
      </c>
      <c r="C45" s="51" t="s">
        <v>178</v>
      </c>
      <c r="D45" s="54"/>
    </row>
    <row r="46" spans="1:4" ht="16.5" thickBot="1" x14ac:dyDescent="0.3">
      <c r="A46" s="18" t="s">
        <v>177</v>
      </c>
      <c r="B46" s="14" t="s">
        <v>225</v>
      </c>
      <c r="C46" s="55"/>
      <c r="D46" s="54"/>
    </row>
    <row r="47" spans="1:4" ht="16.5" thickBot="1" x14ac:dyDescent="0.3">
      <c r="A47" s="18" t="s">
        <v>175</v>
      </c>
      <c r="B47" s="14" t="s">
        <v>224</v>
      </c>
      <c r="C47" s="55"/>
      <c r="D47" s="54"/>
    </row>
    <row r="48" spans="1:4" ht="16.5" thickBot="1" x14ac:dyDescent="0.3">
      <c r="A48" s="18" t="s">
        <v>173</v>
      </c>
      <c r="B48" s="14" t="s">
        <v>254</v>
      </c>
      <c r="C48" s="55"/>
      <c r="D48" s="54"/>
    </row>
    <row r="49" spans="1:4" ht="16.5" thickBot="1" x14ac:dyDescent="0.3">
      <c r="A49" s="18" t="s">
        <v>171</v>
      </c>
      <c r="B49" s="14" t="s">
        <v>270</v>
      </c>
      <c r="C49" s="55"/>
      <c r="D49" s="54"/>
    </row>
    <row r="50" spans="1:4" ht="16.5" thickBot="1" x14ac:dyDescent="0.3">
      <c r="A50" s="18" t="s">
        <v>169</v>
      </c>
      <c r="B50" s="14" t="s">
        <v>255</v>
      </c>
      <c r="C50" s="55"/>
      <c r="D50" s="54"/>
    </row>
    <row r="51" spans="1:4" ht="16.5" thickBot="1" x14ac:dyDescent="0.3">
      <c r="A51" s="248" t="s">
        <v>195</v>
      </c>
      <c r="B51" s="249"/>
      <c r="C51" s="56"/>
      <c r="D51" s="54"/>
    </row>
    <row r="52" spans="1:4" x14ac:dyDescent="0.25">
      <c r="A52" s="23"/>
      <c r="B52" s="23"/>
      <c r="C52" s="54"/>
      <c r="D52" s="54"/>
    </row>
    <row r="53" spans="1:4" x14ac:dyDescent="0.25">
      <c r="A53" s="23"/>
      <c r="B53" s="23"/>
      <c r="C53" s="54"/>
      <c r="D53" s="54"/>
    </row>
    <row r="54" spans="1:4" x14ac:dyDescent="0.25">
      <c r="A54" s="251" t="s">
        <v>223</v>
      </c>
      <c r="B54" s="251"/>
      <c r="C54" s="251"/>
      <c r="D54" s="54"/>
    </row>
    <row r="55" spans="1:4" ht="16.5" thickBot="1" x14ac:dyDescent="0.3">
      <c r="A55" s="23"/>
      <c r="B55" s="23"/>
      <c r="C55" s="54"/>
      <c r="D55" s="54"/>
    </row>
    <row r="56" spans="1:4" ht="16.5" thickBot="1" x14ac:dyDescent="0.3">
      <c r="A56" s="17">
        <v>2</v>
      </c>
      <c r="B56" s="16" t="s">
        <v>222</v>
      </c>
      <c r="C56" s="51" t="s">
        <v>178</v>
      </c>
      <c r="D56" s="54"/>
    </row>
    <row r="57" spans="1:4" ht="16.5" thickBot="1" x14ac:dyDescent="0.3">
      <c r="A57" s="18" t="s">
        <v>221</v>
      </c>
      <c r="B57" s="14" t="s">
        <v>220</v>
      </c>
      <c r="C57" s="55"/>
      <c r="D57" s="54"/>
    </row>
    <row r="58" spans="1:4" ht="16.5" thickBot="1" x14ac:dyDescent="0.3">
      <c r="A58" s="18" t="s">
        <v>219</v>
      </c>
      <c r="B58" s="14" t="s">
        <v>218</v>
      </c>
      <c r="C58" s="55"/>
      <c r="D58" s="54"/>
    </row>
    <row r="59" spans="1:4" ht="16.5" thickBot="1" x14ac:dyDescent="0.3">
      <c r="A59" s="18" t="s">
        <v>217</v>
      </c>
      <c r="B59" s="14" t="s">
        <v>216</v>
      </c>
      <c r="C59" s="55"/>
      <c r="D59" s="54"/>
    </row>
    <row r="60" spans="1:4" ht="16.5" thickBot="1" x14ac:dyDescent="0.3">
      <c r="A60" s="248" t="s">
        <v>195</v>
      </c>
      <c r="B60" s="249"/>
      <c r="C60" s="56"/>
      <c r="D60" s="54"/>
    </row>
    <row r="61" spans="1:4" x14ac:dyDescent="0.25">
      <c r="A61" s="26"/>
      <c r="B61" s="23"/>
      <c r="C61" s="54"/>
      <c r="D61" s="54"/>
    </row>
    <row r="62" spans="1:4" x14ac:dyDescent="0.25">
      <c r="A62" s="23"/>
      <c r="B62" s="23"/>
      <c r="C62" s="54"/>
      <c r="D62" s="54"/>
    </row>
    <row r="63" spans="1:4" x14ac:dyDescent="0.25">
      <c r="A63" s="250" t="s">
        <v>172</v>
      </c>
      <c r="B63" s="250"/>
      <c r="C63" s="250"/>
      <c r="D63" s="119"/>
    </row>
    <row r="64" spans="1:4" ht="16.5" thickBot="1" x14ac:dyDescent="0.3">
      <c r="A64" s="23"/>
      <c r="B64" s="23"/>
      <c r="C64" s="54"/>
      <c r="D64" s="54"/>
    </row>
    <row r="65" spans="1:4" ht="16.5" thickBot="1" x14ac:dyDescent="0.3">
      <c r="A65" s="17">
        <v>3</v>
      </c>
      <c r="B65" s="16" t="s">
        <v>215</v>
      </c>
      <c r="C65" s="51" t="s">
        <v>178</v>
      </c>
      <c r="D65" s="54"/>
    </row>
    <row r="66" spans="1:4" ht="16.5" thickBot="1" x14ac:dyDescent="0.3">
      <c r="A66" s="18" t="s">
        <v>177</v>
      </c>
      <c r="B66" s="20" t="s">
        <v>214</v>
      </c>
      <c r="C66" s="55"/>
      <c r="D66" s="54"/>
    </row>
    <row r="67" spans="1:4" ht="16.5" thickBot="1" x14ac:dyDescent="0.3">
      <c r="A67" s="18" t="s">
        <v>175</v>
      </c>
      <c r="B67" s="20" t="s">
        <v>213</v>
      </c>
      <c r="C67" s="55"/>
      <c r="D67" s="54"/>
    </row>
    <row r="68" spans="1:4" ht="16.5" thickBot="1" x14ac:dyDescent="0.3">
      <c r="A68" s="18" t="s">
        <v>173</v>
      </c>
      <c r="B68" s="20" t="s">
        <v>212</v>
      </c>
      <c r="C68" s="55"/>
      <c r="D68" s="54"/>
    </row>
    <row r="69" spans="1:4" ht="16.5" thickBot="1" x14ac:dyDescent="0.3">
      <c r="A69" s="18" t="s">
        <v>171</v>
      </c>
      <c r="B69" s="20" t="s">
        <v>211</v>
      </c>
      <c r="C69" s="55"/>
      <c r="D69" s="54"/>
    </row>
    <row r="70" spans="1:4" ht="20.25" customHeight="1" thickBot="1" x14ac:dyDescent="0.3">
      <c r="A70" s="18" t="s">
        <v>169</v>
      </c>
      <c r="B70" s="20" t="s">
        <v>210</v>
      </c>
      <c r="C70" s="55"/>
      <c r="D70" s="54"/>
    </row>
    <row r="71" spans="1:4" ht="16.5" thickBot="1" x14ac:dyDescent="0.3">
      <c r="A71" s="18" t="s">
        <v>166</v>
      </c>
      <c r="B71" s="20" t="s">
        <v>209</v>
      </c>
      <c r="C71" s="55"/>
      <c r="D71" s="54"/>
    </row>
    <row r="72" spans="1:4" ht="16.5" thickBot="1" x14ac:dyDescent="0.3">
      <c r="A72" s="248" t="s">
        <v>195</v>
      </c>
      <c r="B72" s="249"/>
      <c r="C72" s="56"/>
      <c r="D72" s="54"/>
    </row>
    <row r="73" spans="1:4" x14ac:dyDescent="0.25">
      <c r="A73" s="23"/>
      <c r="B73" s="23"/>
      <c r="C73" s="54"/>
      <c r="D73" s="54"/>
    </row>
    <row r="74" spans="1:4" x14ac:dyDescent="0.25">
      <c r="A74" s="23"/>
      <c r="B74" s="23"/>
      <c r="C74" s="54"/>
      <c r="D74" s="54"/>
    </row>
    <row r="75" spans="1:4" x14ac:dyDescent="0.25">
      <c r="A75" s="250" t="s">
        <v>170</v>
      </c>
      <c r="B75" s="250"/>
      <c r="C75" s="250"/>
      <c r="D75" s="119"/>
    </row>
    <row r="76" spans="1:4" x14ac:dyDescent="0.25">
      <c r="A76" s="23"/>
      <c r="B76" s="23"/>
      <c r="C76" s="54"/>
      <c r="D76" s="54"/>
    </row>
    <row r="77" spans="1:4" x14ac:dyDescent="0.25">
      <c r="A77" s="23"/>
      <c r="B77" s="23"/>
      <c r="C77" s="54"/>
      <c r="D77" s="54"/>
    </row>
    <row r="78" spans="1:4" x14ac:dyDescent="0.25">
      <c r="A78" s="251" t="s">
        <v>208</v>
      </c>
      <c r="B78" s="251"/>
      <c r="C78" s="251"/>
      <c r="D78" s="54"/>
    </row>
    <row r="79" spans="1:4" ht="16.5" thickBot="1" x14ac:dyDescent="0.3">
      <c r="A79" s="24"/>
      <c r="B79" s="23"/>
      <c r="C79" s="54"/>
      <c r="D79" s="54"/>
    </row>
    <row r="80" spans="1:4" ht="16.5" thickBot="1" x14ac:dyDescent="0.3">
      <c r="A80" s="17" t="s">
        <v>199</v>
      </c>
      <c r="B80" s="16" t="s">
        <v>198</v>
      </c>
      <c r="C80" s="51" t="s">
        <v>178</v>
      </c>
      <c r="D80" s="54"/>
    </row>
    <row r="81" spans="1:4" ht="16.5" thickBot="1" x14ac:dyDescent="0.3">
      <c r="A81" s="18" t="s">
        <v>177</v>
      </c>
      <c r="B81" s="14" t="s">
        <v>207</v>
      </c>
      <c r="C81" s="55"/>
      <c r="D81" s="54"/>
    </row>
    <row r="82" spans="1:4" ht="16.5" thickBot="1" x14ac:dyDescent="0.3">
      <c r="A82" s="18" t="s">
        <v>175</v>
      </c>
      <c r="B82" s="14" t="s">
        <v>198</v>
      </c>
      <c r="C82" s="55"/>
      <c r="D82" s="54"/>
    </row>
    <row r="83" spans="1:4" ht="16.5" thickBot="1" x14ac:dyDescent="0.3">
      <c r="A83" s="18" t="s">
        <v>173</v>
      </c>
      <c r="B83" s="14" t="s">
        <v>206</v>
      </c>
      <c r="C83" s="55"/>
      <c r="D83" s="54"/>
    </row>
    <row r="84" spans="1:4" ht="16.5" thickBot="1" x14ac:dyDescent="0.3">
      <c r="A84" s="18" t="s">
        <v>171</v>
      </c>
      <c r="B84" s="14" t="s">
        <v>205</v>
      </c>
      <c r="C84" s="55"/>
      <c r="D84" s="54"/>
    </row>
    <row r="85" spans="1:4" ht="16.5" thickBot="1" x14ac:dyDescent="0.3">
      <c r="A85" s="18" t="s">
        <v>169</v>
      </c>
      <c r="B85" s="14" t="s">
        <v>204</v>
      </c>
      <c r="C85" s="55"/>
      <c r="D85" s="54"/>
    </row>
    <row r="86" spans="1:4" ht="16.5" thickBot="1" x14ac:dyDescent="0.3">
      <c r="A86" s="18" t="s">
        <v>166</v>
      </c>
      <c r="B86" s="14" t="s">
        <v>190</v>
      </c>
      <c r="C86" s="55"/>
      <c r="D86" s="54"/>
    </row>
    <row r="87" spans="1:4" ht="16.5" thickBot="1" x14ac:dyDescent="0.3">
      <c r="A87" s="248" t="s">
        <v>181</v>
      </c>
      <c r="B87" s="249"/>
      <c r="C87" s="60"/>
      <c r="D87" s="54"/>
    </row>
    <row r="88" spans="1:4" x14ac:dyDescent="0.25">
      <c r="A88" s="23"/>
      <c r="B88" s="23"/>
      <c r="C88" s="54"/>
      <c r="D88" s="54"/>
    </row>
    <row r="89" spans="1:4" x14ac:dyDescent="0.25">
      <c r="A89" s="23"/>
      <c r="B89" s="23"/>
      <c r="C89" s="54"/>
      <c r="D89" s="54"/>
    </row>
    <row r="90" spans="1:4" x14ac:dyDescent="0.25">
      <c r="A90" s="251" t="s">
        <v>203</v>
      </c>
      <c r="B90" s="251"/>
      <c r="C90" s="251"/>
      <c r="D90" s="54"/>
    </row>
    <row r="91" spans="1:4" ht="16.5" thickBot="1" x14ac:dyDescent="0.3">
      <c r="A91" s="24"/>
      <c r="B91" s="23"/>
      <c r="C91" s="54"/>
      <c r="D91" s="54"/>
    </row>
    <row r="92" spans="1:4" ht="16.5" thickBot="1" x14ac:dyDescent="0.3">
      <c r="A92" s="17" t="s">
        <v>197</v>
      </c>
      <c r="B92" s="16" t="s">
        <v>196</v>
      </c>
      <c r="C92" s="51" t="s">
        <v>178</v>
      </c>
      <c r="D92" s="54"/>
    </row>
    <row r="93" spans="1:4" ht="16.5" thickBot="1" x14ac:dyDescent="0.3">
      <c r="A93" s="18" t="s">
        <v>177</v>
      </c>
      <c r="B93" s="14" t="s">
        <v>202</v>
      </c>
      <c r="C93" s="55"/>
      <c r="D93" s="54"/>
    </row>
    <row r="94" spans="1:4" ht="16.5" thickBot="1" x14ac:dyDescent="0.3">
      <c r="A94" s="248" t="s">
        <v>195</v>
      </c>
      <c r="B94" s="249"/>
      <c r="C94" s="56"/>
      <c r="D94" s="54"/>
    </row>
    <row r="95" spans="1:4" x14ac:dyDescent="0.25">
      <c r="A95" s="23"/>
      <c r="B95" s="23"/>
      <c r="C95" s="54"/>
      <c r="D95" s="54"/>
    </row>
    <row r="96" spans="1:4" x14ac:dyDescent="0.25">
      <c r="A96" s="23"/>
      <c r="B96" s="23"/>
      <c r="C96" s="54"/>
      <c r="D96" s="54"/>
    </row>
    <row r="97" spans="1:4" x14ac:dyDescent="0.25">
      <c r="A97" s="251" t="s">
        <v>201</v>
      </c>
      <c r="B97" s="251"/>
      <c r="C97" s="251"/>
      <c r="D97" s="54"/>
    </row>
    <row r="98" spans="1:4" ht="16.5" thickBot="1" x14ac:dyDescent="0.3">
      <c r="A98" s="24"/>
      <c r="B98" s="23"/>
      <c r="C98" s="54"/>
      <c r="D98" s="54"/>
    </row>
    <row r="99" spans="1:4" ht="16.5" thickBot="1" x14ac:dyDescent="0.3">
      <c r="A99" s="17">
        <v>4</v>
      </c>
      <c r="B99" s="16" t="s">
        <v>200</v>
      </c>
      <c r="C99" s="51" t="s">
        <v>178</v>
      </c>
      <c r="D99" s="54"/>
    </row>
    <row r="100" spans="1:4" ht="16.5" thickBot="1" x14ac:dyDescent="0.3">
      <c r="A100" s="18" t="s">
        <v>199</v>
      </c>
      <c r="B100" s="14" t="s">
        <v>198</v>
      </c>
      <c r="C100" s="61"/>
      <c r="D100" s="54"/>
    </row>
    <row r="101" spans="1:4" ht="16.5" thickBot="1" x14ac:dyDescent="0.3">
      <c r="A101" s="18" t="s">
        <v>197</v>
      </c>
      <c r="B101" s="14" t="s">
        <v>196</v>
      </c>
      <c r="C101" s="61"/>
      <c r="D101" s="54"/>
    </row>
    <row r="102" spans="1:4" ht="16.5" thickBot="1" x14ac:dyDescent="0.3">
      <c r="A102" s="248" t="s">
        <v>195</v>
      </c>
      <c r="B102" s="249"/>
      <c r="C102" s="60"/>
      <c r="D102" s="54"/>
    </row>
    <row r="103" spans="1:4" x14ac:dyDescent="0.25">
      <c r="A103" s="23"/>
      <c r="B103" s="23"/>
      <c r="C103" s="54"/>
      <c r="D103" s="54"/>
    </row>
    <row r="104" spans="1:4" x14ac:dyDescent="0.25">
      <c r="A104" s="23"/>
      <c r="B104" s="23"/>
      <c r="C104" s="54"/>
      <c r="D104" s="54"/>
    </row>
    <row r="105" spans="1:4" x14ac:dyDescent="0.25">
      <c r="A105" s="250" t="s">
        <v>168</v>
      </c>
      <c r="B105" s="250"/>
      <c r="C105" s="250"/>
      <c r="D105" s="119"/>
    </row>
    <row r="106" spans="1:4" ht="16.5" thickBot="1" x14ac:dyDescent="0.3">
      <c r="A106" s="23"/>
      <c r="B106" s="23"/>
      <c r="C106" s="54"/>
      <c r="D106" s="54"/>
    </row>
    <row r="107" spans="1:4" ht="16.5" thickBot="1" x14ac:dyDescent="0.3">
      <c r="A107" s="17">
        <v>5</v>
      </c>
      <c r="B107" s="19" t="s">
        <v>194</v>
      </c>
      <c r="C107" s="51" t="s">
        <v>178</v>
      </c>
      <c r="D107" s="54"/>
    </row>
    <row r="108" spans="1:4" ht="16.5" thickBot="1" x14ac:dyDescent="0.3">
      <c r="A108" s="18" t="s">
        <v>177</v>
      </c>
      <c r="B108" s="14" t="s">
        <v>193</v>
      </c>
      <c r="C108" s="55"/>
      <c r="D108" s="54"/>
    </row>
    <row r="109" spans="1:4" ht="16.5" thickBot="1" x14ac:dyDescent="0.3">
      <c r="A109" s="18" t="s">
        <v>175</v>
      </c>
      <c r="B109" s="14" t="s">
        <v>192</v>
      </c>
      <c r="C109" s="55"/>
      <c r="D109" s="54"/>
    </row>
    <row r="110" spans="1:4" ht="16.5" thickBot="1" x14ac:dyDescent="0.3">
      <c r="A110" s="18" t="s">
        <v>173</v>
      </c>
      <c r="B110" s="14" t="s">
        <v>191</v>
      </c>
      <c r="C110" s="55"/>
      <c r="D110" s="54"/>
    </row>
    <row r="111" spans="1:4" ht="16.5" thickBot="1" x14ac:dyDescent="0.3">
      <c r="A111" s="18" t="s">
        <v>171</v>
      </c>
      <c r="B111" s="14" t="s">
        <v>190</v>
      </c>
      <c r="C111" s="55"/>
      <c r="D111" s="54"/>
    </row>
    <row r="112" spans="1:4" ht="16.5" thickBot="1" x14ac:dyDescent="0.3">
      <c r="A112" s="248" t="s">
        <v>181</v>
      </c>
      <c r="B112" s="249"/>
      <c r="C112" s="56"/>
      <c r="D112" s="54"/>
    </row>
    <row r="113" spans="1:4" x14ac:dyDescent="0.25">
      <c r="A113" s="23"/>
      <c r="B113" s="23"/>
      <c r="C113" s="54"/>
      <c r="D113" s="54"/>
    </row>
    <row r="114" spans="1:4" x14ac:dyDescent="0.25">
      <c r="A114" s="23"/>
      <c r="B114" s="23"/>
      <c r="C114" s="54"/>
      <c r="D114" s="54"/>
    </row>
    <row r="115" spans="1:4" x14ac:dyDescent="0.25">
      <c r="A115" s="250" t="s">
        <v>189</v>
      </c>
      <c r="B115" s="250"/>
      <c r="C115" s="250"/>
      <c r="D115" s="119"/>
    </row>
    <row r="116" spans="1:4" ht="16.5" thickBot="1" x14ac:dyDescent="0.3">
      <c r="A116" s="23"/>
      <c r="B116" s="23"/>
      <c r="C116" s="54"/>
      <c r="D116" s="54"/>
    </row>
    <row r="117" spans="1:4" ht="16.5" thickBot="1" x14ac:dyDescent="0.3">
      <c r="A117" s="17">
        <v>6</v>
      </c>
      <c r="B117" s="19" t="s">
        <v>188</v>
      </c>
      <c r="C117" s="76" t="s">
        <v>286</v>
      </c>
      <c r="D117" s="51" t="s">
        <v>178</v>
      </c>
    </row>
    <row r="118" spans="1:4" ht="16.5" thickBot="1" x14ac:dyDescent="0.3">
      <c r="A118" s="18" t="s">
        <v>177</v>
      </c>
      <c r="B118" s="14" t="s">
        <v>186</v>
      </c>
      <c r="C118" s="62"/>
      <c r="D118" s="55"/>
    </row>
    <row r="119" spans="1:4" ht="16.5" thickBot="1" x14ac:dyDescent="0.3">
      <c r="A119" s="18" t="s">
        <v>175</v>
      </c>
      <c r="B119" s="14" t="s">
        <v>185</v>
      </c>
      <c r="C119" s="62"/>
      <c r="D119" s="55"/>
    </row>
    <row r="120" spans="1:4" ht="16.5" thickBot="1" x14ac:dyDescent="0.3">
      <c r="A120" s="18" t="s">
        <v>173</v>
      </c>
      <c r="B120" s="14" t="s">
        <v>184</v>
      </c>
      <c r="C120" s="62"/>
      <c r="D120" s="55"/>
    </row>
    <row r="121" spans="1:4" ht="16.5" thickBot="1" x14ac:dyDescent="0.3">
      <c r="A121" s="18"/>
      <c r="B121" s="14" t="s">
        <v>256</v>
      </c>
      <c r="C121" s="63"/>
      <c r="D121" s="64"/>
    </row>
    <row r="122" spans="1:4" ht="16.5" thickBot="1" x14ac:dyDescent="0.3">
      <c r="A122" s="18"/>
      <c r="B122" s="14" t="s">
        <v>183</v>
      </c>
      <c r="C122" s="64"/>
      <c r="D122" s="64"/>
    </row>
    <row r="123" spans="1:4" ht="16.5" thickBot="1" x14ac:dyDescent="0.3">
      <c r="A123" s="18"/>
      <c r="B123" s="14" t="s">
        <v>182</v>
      </c>
      <c r="C123" s="63"/>
      <c r="D123" s="64"/>
    </row>
    <row r="124" spans="1:4" ht="16.5" thickBot="1" x14ac:dyDescent="0.3">
      <c r="A124" s="248" t="s">
        <v>181</v>
      </c>
      <c r="B124" s="249"/>
      <c r="C124" s="65"/>
      <c r="D124" s="75"/>
    </row>
    <row r="125" spans="1:4" x14ac:dyDescent="0.25">
      <c r="A125" s="23"/>
      <c r="B125" s="23"/>
      <c r="C125" s="54"/>
      <c r="D125" s="54"/>
    </row>
    <row r="126" spans="1:4" x14ac:dyDescent="0.25">
      <c r="A126" s="23"/>
      <c r="B126" s="23"/>
      <c r="C126" s="54"/>
      <c r="D126" s="54"/>
    </row>
    <row r="127" spans="1:4" x14ac:dyDescent="0.25">
      <c r="A127" s="250" t="s">
        <v>180</v>
      </c>
      <c r="B127" s="250"/>
      <c r="C127" s="250"/>
      <c r="D127" s="119"/>
    </row>
    <row r="128" spans="1:4" ht="16.5" thickBot="1" x14ac:dyDescent="0.3">
      <c r="A128" s="23"/>
      <c r="B128" s="23"/>
      <c r="C128" s="54"/>
      <c r="D128" s="54"/>
    </row>
    <row r="129" spans="1:4" ht="16.5" thickBot="1" x14ac:dyDescent="0.3">
      <c r="A129" s="17"/>
      <c r="B129" s="16" t="s">
        <v>179</v>
      </c>
      <c r="C129" s="51" t="s">
        <v>178</v>
      </c>
      <c r="D129" s="54"/>
    </row>
    <row r="130" spans="1:4" ht="16.5" thickBot="1" x14ac:dyDescent="0.3">
      <c r="A130" s="15" t="s">
        <v>177</v>
      </c>
      <c r="B130" s="14" t="s">
        <v>176</v>
      </c>
      <c r="C130" s="66"/>
      <c r="D130" s="54"/>
    </row>
    <row r="131" spans="1:4" ht="16.5" thickBot="1" x14ac:dyDescent="0.3">
      <c r="A131" s="15" t="s">
        <v>175</v>
      </c>
      <c r="B131" s="14" t="s">
        <v>174</v>
      </c>
      <c r="C131" s="66"/>
      <c r="D131" s="54"/>
    </row>
    <row r="132" spans="1:4" ht="16.5" thickBot="1" x14ac:dyDescent="0.3">
      <c r="A132" s="15" t="s">
        <v>173</v>
      </c>
      <c r="B132" s="14" t="s">
        <v>172</v>
      </c>
      <c r="C132" s="66"/>
      <c r="D132" s="54"/>
    </row>
    <row r="133" spans="1:4" ht="16.5" thickBot="1" x14ac:dyDescent="0.3">
      <c r="A133" s="15" t="s">
        <v>171</v>
      </c>
      <c r="B133" s="14" t="s">
        <v>170</v>
      </c>
      <c r="C133" s="66"/>
      <c r="D133" s="54"/>
    </row>
    <row r="134" spans="1:4" ht="16.5" thickBot="1" x14ac:dyDescent="0.3">
      <c r="A134" s="15" t="s">
        <v>169</v>
      </c>
      <c r="B134" s="14" t="s">
        <v>168</v>
      </c>
      <c r="C134" s="66"/>
      <c r="D134" s="54"/>
    </row>
    <row r="135" spans="1:4" ht="16.5" thickBot="1" x14ac:dyDescent="0.3">
      <c r="A135" s="248" t="s">
        <v>167</v>
      </c>
      <c r="B135" s="249"/>
      <c r="C135" s="67"/>
      <c r="D135" s="54"/>
    </row>
    <row r="136" spans="1:4" ht="16.5" thickBot="1" x14ac:dyDescent="0.3">
      <c r="A136" s="15" t="s">
        <v>166</v>
      </c>
      <c r="B136" s="14" t="s">
        <v>165</v>
      </c>
      <c r="C136" s="66"/>
      <c r="D136" s="54"/>
    </row>
    <row r="137" spans="1:4" ht="16.5" thickBot="1" x14ac:dyDescent="0.3">
      <c r="A137" s="248" t="s">
        <v>164</v>
      </c>
      <c r="B137" s="249"/>
      <c r="C137" s="67"/>
      <c r="D137" s="54"/>
    </row>
  </sheetData>
  <mergeCells count="31">
    <mergeCell ref="A137:B137"/>
    <mergeCell ref="A105:C105"/>
    <mergeCell ref="A112:B112"/>
    <mergeCell ref="A115:C115"/>
    <mergeCell ref="A124:B124"/>
    <mergeCell ref="A127:C127"/>
    <mergeCell ref="A135:B135"/>
    <mergeCell ref="A16:B16"/>
    <mergeCell ref="A1:D1"/>
    <mergeCell ref="A2:D2"/>
    <mergeCell ref="A3:D3"/>
    <mergeCell ref="A4:D4"/>
    <mergeCell ref="A6:C6"/>
    <mergeCell ref="A29:D29"/>
    <mergeCell ref="A19:C19"/>
    <mergeCell ref="A21:C21"/>
    <mergeCell ref="A26:B26"/>
    <mergeCell ref="A40:B40"/>
    <mergeCell ref="A43:C43"/>
    <mergeCell ref="A102:B102"/>
    <mergeCell ref="A51:B51"/>
    <mergeCell ref="A54:C54"/>
    <mergeCell ref="A60:B60"/>
    <mergeCell ref="A63:C63"/>
    <mergeCell ref="A72:B72"/>
    <mergeCell ref="A75:C75"/>
    <mergeCell ref="A78:C78"/>
    <mergeCell ref="A87:B87"/>
    <mergeCell ref="A90:C90"/>
    <mergeCell ref="A94:B94"/>
    <mergeCell ref="A97:C97"/>
  </mergeCells>
  <printOptions horizontalCentered="1" verticalCentered="1"/>
  <pageMargins left="0" right="0" top="0.98425196850393704" bottom="0.59055118110236227" header="0.11811023622047245" footer="0.11811023622047245"/>
  <pageSetup paperSize="9" scale="66" fitToHeight="2" orientation="portrait" r:id="rId1"/>
  <rowBreaks count="1" manualBreakCount="1">
    <brk id="73" max="1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Modelo de Proposta</vt:lpstr>
      <vt:lpstr>Proposta - Materiais</vt:lpstr>
      <vt:lpstr>Encarregado</vt:lpstr>
      <vt:lpstr>Servente</vt:lpstr>
      <vt:lpstr>Servente Fachadas</vt:lpstr>
      <vt:lpstr>Jardineiro</vt:lpstr>
      <vt:lpstr>Encarregado!Area_de_impressao</vt:lpstr>
      <vt:lpstr>Jardineiro!Area_de_impressao</vt:lpstr>
      <vt:lpstr>'Modelo de Proposta'!Area_de_impressao</vt:lpstr>
      <vt:lpstr>'Proposta - Materiais'!Area_de_impressao</vt:lpstr>
      <vt:lpstr>Servente!Area_de_impressao</vt:lpstr>
      <vt:lpstr>'Servente Fachadas'!Area_de_impressao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Rocha Rodrigues</dc:creator>
  <cp:lastModifiedBy>Ismael de Lima Melo imelo</cp:lastModifiedBy>
  <cp:lastPrinted>2025-07-23T17:21:55Z</cp:lastPrinted>
  <dcterms:created xsi:type="dcterms:W3CDTF">2021-10-25T13:55:50Z</dcterms:created>
  <dcterms:modified xsi:type="dcterms:W3CDTF">2025-10-13T17:36:57Z</dcterms:modified>
</cp:coreProperties>
</file>