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orb\Downloads\"/>
    </mc:Choice>
  </mc:AlternateContent>
  <xr:revisionPtr revIDLastSave="0" documentId="13_ncr:1_{B6C32A3A-E79A-488F-ADCC-0A26F6BB9113}" xr6:coauthVersionLast="47" xr6:coauthVersionMax="47" xr10:uidLastSave="{00000000-0000-0000-0000-000000000000}"/>
  <workbookProtection workbookAlgorithmName="SHA-512" workbookHashValue="lI6/YHV2UrO5kdu5NkqXe2LFoSHoSmIxyAjM5Q/CJexwudG+bICAKJSAZnVHd7HDdqT6uEcOrsokhP2ld1StiA==" workbookSaltValue="CA2OlcYgVMhbUesxbQWR3g==" workbookSpinCount="100000" lockStructure="1"/>
  <bookViews>
    <workbookView xWindow="-120" yWindow="-120" windowWidth="29040" windowHeight="15720" xr2:uid="{00000000-000D-0000-FFFF-FFFF00000000}"/>
  </bookViews>
  <sheets>
    <sheet name="PROCAD SPD" sheetId="4" r:id="rId1"/>
    <sheet name="IES Pública" sheetId="2" r:id="rId2"/>
    <sheet name="IES sem fins lucrativos" sheetId="6" r:id="rId3"/>
    <sheet name="IES com fins lucrativos" sheetId="7" r:id="rId4"/>
    <sheet name="Apoio" sheetId="1" state="hidden" r:id="rId5"/>
  </sheets>
  <definedNames>
    <definedName name="_xlnm.Print_Area" localSheetId="3">'IES com fins lucrativos'!$A$1:$O$25</definedName>
    <definedName name="_xlnm.Print_Area" localSheetId="1">'IES Pública'!$A$1:$O$25</definedName>
    <definedName name="_xlnm.Print_Area" localSheetId="2">'IES sem fins lucrativos'!$A$1:$O$25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C10" i="1"/>
  <c r="D13" i="7"/>
  <c r="D13" i="6"/>
  <c r="D11" i="2"/>
  <c r="E24" i="1"/>
  <c r="E15" i="1"/>
  <c r="E6" i="1"/>
  <c r="E23" i="1"/>
  <c r="D12" i="7" s="1"/>
  <c r="E22" i="1"/>
  <c r="D11" i="7" s="1"/>
  <c r="E21" i="1"/>
  <c r="D10" i="7" s="1"/>
  <c r="E20" i="1"/>
  <c r="D9" i="7" s="1"/>
  <c r="E19" i="1"/>
  <c r="D8" i="7" s="1"/>
  <c r="C13" i="1"/>
  <c r="E13" i="1" s="1"/>
  <c r="D11" i="6" s="1"/>
  <c r="C12" i="1"/>
  <c r="E12" i="1" s="1"/>
  <c r="D10" i="6" s="1"/>
  <c r="C11" i="1"/>
  <c r="E11" i="1" s="1"/>
  <c r="D9" i="6" s="1"/>
  <c r="E10" i="1"/>
  <c r="D8" i="6" s="1"/>
  <c r="E14" i="1"/>
  <c r="D12" i="6" s="1"/>
  <c r="E4" i="1"/>
  <c r="D9" i="2" s="1"/>
  <c r="E5" i="1"/>
  <c r="D10" i="2" s="1"/>
  <c r="E3" i="1"/>
  <c r="D8" i="2" s="1"/>
  <c r="C16" i="6" l="1"/>
  <c r="G8" i="6" s="1"/>
  <c r="K8" i="6" s="1"/>
  <c r="C15" i="7"/>
  <c r="G8" i="7" s="1"/>
  <c r="K8" i="7" s="1"/>
  <c r="C12" i="2"/>
  <c r="G8" i="2" l="1"/>
  <c r="K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<sst xmlns="http://schemas.openxmlformats.org/spreadsheetml/2006/main" count="89" uniqueCount="47">
  <si>
    <r>
      <rPr>
        <b/>
        <sz val="20"/>
        <color theme="4"/>
        <rFont val="Calibri"/>
        <family val="2"/>
        <scheme val="minor"/>
      </rPr>
      <t>Memória de Cálculo referente à alocação das bolsas</t>
    </r>
    <r>
      <rPr>
        <sz val="11"/>
        <color theme="4"/>
        <rFont val="Calibri"/>
        <family val="2"/>
        <scheme val="minor"/>
      </rPr>
      <t xml:space="preserve">
O proponente terá a responsabilidade de alocar os recursos de bolsas de pós-doutorado, doutorado e mestrado de forma estratégica, visando atender de maneira eficaz as necessidades e objetivos do projeto. O objetivo é garantir uma utilização adequada dos recursos disponíveis, maximizando o impacto e os resultados esperados do projeto.
</t>
    </r>
  </si>
  <si>
    <t>INSTRUÇÕES:
1. Selecione o tipo de Instituição de Ensino Superior (IES) vinculada ao proponente (Pública, Sem Fins Lucrativos ou Com Fins Lucrativos).
2. Preencha os dados solicitados no formulário com precisão e verifique se todas as informações estão corretas.
3. Após preencher o formulário, gere um arquivo PDF contendo os dados fornecidos.
4. Faça a submissão do arquivo PDF gerado durante o processo de inscrição. Certifique-se de seguir as orientações específicas para o envio do documento.</t>
  </si>
  <si>
    <t>PROCAD Segurança Pública e Democracia
Proposta de Instituição Pública</t>
  </si>
  <si>
    <t>Modalidade</t>
  </si>
  <si>
    <t>Quantidade de bolsas</t>
  </si>
  <si>
    <t>Valor por bolsa</t>
  </si>
  <si>
    <t>Valor por projeto</t>
  </si>
  <si>
    <t>Situação do projeto</t>
  </si>
  <si>
    <t>Bolsas de Mestrado</t>
  </si>
  <si>
    <t>Bolsas de Doutorado</t>
  </si>
  <si>
    <t>Bolsas de Pós-doutorado</t>
  </si>
  <si>
    <t>Bolsas de Iniciação à Extensão</t>
  </si>
  <si>
    <t>Valor das bolsas</t>
  </si>
  <si>
    <r>
      <t xml:space="preserve">O proponente será responsável por alocar os recursos de bolsas de Pós-Doutorado, Doutorado, Mestrado e Iniciação à Extensão, recursos de custeio e capital com objetivo de melhor atender às expectativas do projeto, devendo observar os seguintes critérios:
I - O valor total do projeto em recursos de custeio, capital e bolsas no país não poderá ultrapassar  </t>
    </r>
    <r>
      <rPr>
        <b/>
        <sz val="11"/>
        <color rgb="FF000000"/>
        <rFont val="Calibri"/>
        <scheme val="minor"/>
      </rPr>
      <t>R$ 1.000.000,00 (um milhão de reais)</t>
    </r>
    <r>
      <rPr>
        <sz val="11"/>
        <color rgb="FF000000"/>
        <rFont val="Calibri"/>
        <scheme val="minor"/>
      </rPr>
      <t xml:space="preserve">;
II - Os recursos de custeio devem ser de no máximo R$ 125.820,00 (cento e vinte e cinco mil oitocentos e vinte reais);
III - Os recursos de custeio devem ser de no máximo R$ 35.380,00 (trinta e cinco mil trezentos e oitenta reais)
IV - </t>
    </r>
    <r>
      <rPr>
        <b/>
        <sz val="11"/>
        <color rgb="FF000000"/>
        <rFont val="Calibri"/>
        <family val="2"/>
        <scheme val="minor"/>
      </rPr>
      <t>O projeto deverá prever, no mínimo, uma bolsa por modalidade</t>
    </r>
    <r>
      <rPr>
        <sz val="11"/>
        <color rgb="FF000000"/>
        <rFont val="Calibri"/>
        <scheme val="minor"/>
      </rPr>
      <t>.</t>
    </r>
  </si>
  <si>
    <t>Recursos de Custeio</t>
  </si>
  <si>
    <t>Recursos de Capital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</si>
  <si>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</si>
  <si>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Mestrado (Bolsa + Taxa)</t>
  </si>
  <si>
    <t>Mestrado (Taxa)</t>
  </si>
  <si>
    <t>Doutorado (Bolsa + Taxa)</t>
  </si>
  <si>
    <t>Doutorado (Taxa)</t>
  </si>
  <si>
    <t>Mestrado Bolsa</t>
  </si>
  <si>
    <t>Mestrado Taxa</t>
  </si>
  <si>
    <t>Doutorado Bolsa</t>
  </si>
  <si>
    <t>DoutoradoTaxa</t>
  </si>
  <si>
    <r>
      <t xml:space="preserve">O proponente será responsável por alocar os recursos de bolsas de Pós-Doutorado, Doutorado, Mestrado e Iniciação à Extensão, recursos de custeio e capital com objetivo de melhor atender às expectativas do projeto, devendo observar os seguintes critérios:
I - O valor total do projeto em recursos de custeio, capital e bolsas no país não poderá ultrapassar  </t>
    </r>
    <r>
      <rPr>
        <b/>
        <sz val="11"/>
        <color rgb="FF000000"/>
        <rFont val="Calibri"/>
        <scheme val="minor"/>
      </rPr>
      <t>R$ 1.000.000,00 (um milhão de reais)</t>
    </r>
    <r>
      <rPr>
        <sz val="11"/>
        <color rgb="FF000000"/>
        <rFont val="Calibri"/>
        <scheme val="minor"/>
      </rPr>
      <t xml:space="preserve">; e
II - </t>
    </r>
    <r>
      <rPr>
        <b/>
        <sz val="11"/>
        <color rgb="FF000000"/>
        <rFont val="Calibri"/>
        <family val="2"/>
        <scheme val="minor"/>
      </rPr>
      <t>O projeto deverá prever, no mínimo, uma bolsa por modalidade</t>
    </r>
    <r>
      <rPr>
        <sz val="11"/>
        <color rgb="FF000000"/>
        <rFont val="Calibri"/>
        <scheme val="minor"/>
      </rPr>
      <t>.</t>
    </r>
  </si>
  <si>
    <t>Propostas de instituições particulares, com fins lucrativos, não fazem juz ao recebimento de custeio e/ou capital, nos termos da Portaria 59/2013</t>
  </si>
  <si>
    <t>IES Pública</t>
  </si>
  <si>
    <t>Mestado</t>
  </si>
  <si>
    <t>Doutorado</t>
  </si>
  <si>
    <t>Pós-Doc</t>
  </si>
  <si>
    <t>MODALIDADE</t>
  </si>
  <si>
    <t>VALOR</t>
  </si>
  <si>
    <t>MESES</t>
  </si>
  <si>
    <t>TOTAL</t>
  </si>
  <si>
    <t>Mestrado</t>
  </si>
  <si>
    <t>Doutorado Taxa</t>
  </si>
  <si>
    <t>IEXT</t>
  </si>
  <si>
    <t>Taxa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</si>
  <si>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</si>
  <si>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</si>
  <si>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</si>
  <si>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</si>
  <si>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</si>
  <si>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</si>
  <si>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PROCAD Segurança Pública e Democracia
Proposta de Instituição Privada sem Fins Lucrativos</t>
  </si>
  <si>
    <t>PROCAD Segurança Pública e Democracia
Proposta de Instituição Privada com Fins Lucrativos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</si>
</sst>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0" fontId="2" fillId="0" borderId="13" xfId="0" applyFont="1" applyBorder="1"/>
    <xf numFmtId="44" fontId="0" fillId="0" borderId="14" xfId="1" applyFont="1" applyBorder="1"/>
    <xf numFmtId="44" fontId="0" fillId="0" borderId="15" xfId="0" applyNumberFormat="1" applyBorder="1"/>
    <xf numFmtId="0" fontId="0" fillId="0" borderId="21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44" fontId="0" fillId="0" borderId="15" xfId="1" applyFont="1" applyFill="1" applyBorder="1"/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vertical="top" wrapText="1"/>
    </xf>
    <xf numFmtId="0" fontId="0" fillId="0" borderId="14" xfId="0" applyBorder="1"/>
    <xf numFmtId="0" fontId="2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44" fontId="5" fillId="2" borderId="3" xfId="1" applyFont="1" applyFill="1" applyBorder="1" applyAlignment="1" applyProtection="1">
      <alignment horizontal="center" vertical="center"/>
      <protection locked="0"/>
    </xf>
    <xf numFmtId="44" fontId="5" fillId="2" borderId="4" xfId="1" applyFont="1" applyFill="1" applyBorder="1" applyAlignment="1" applyProtection="1">
      <alignment horizontal="center" vertical="center"/>
      <protection locked="0"/>
    </xf>
    <xf numFmtId="44" fontId="5" fillId="2" borderId="7" xfId="1" applyFont="1" applyFill="1" applyBorder="1" applyAlignment="1" applyProtection="1">
      <alignment horizontal="center" vertical="center"/>
      <protection locked="0"/>
    </xf>
    <xf numFmtId="44" fontId="5" fillId="2" borderId="8" xfId="1" applyFont="1" applyFill="1" applyBorder="1" applyAlignment="1" applyProtection="1">
      <alignment horizontal="center" vertical="center"/>
      <protection locked="0"/>
    </xf>
    <xf numFmtId="44" fontId="5" fillId="2" borderId="9" xfId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4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4" fontId="6" fillId="0" borderId="22" xfId="0" applyNumberFormat="1" applyFont="1" applyBorder="1" applyAlignment="1">
      <alignment horizontal="center" vertical="center"/>
    </xf>
    <xf numFmtId="44" fontId="6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ES com fins lucrativos'!A1"/><Relationship Id="rId2" Type="http://schemas.openxmlformats.org/officeDocument/2006/relationships/hyperlink" Target="#'IES sem fins lucrativos'!A1"/><Relationship Id="rId1" Type="http://schemas.openxmlformats.org/officeDocument/2006/relationships/hyperlink" Target="#'IES P&#250;blic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ROCAD SPD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ROCAD SPD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ROCAD SP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9</xdr:row>
      <xdr:rowOff>167640</xdr:rowOff>
    </xdr:from>
    <xdr:to>
      <xdr:col>6</xdr:col>
      <xdr:colOff>485774</xdr:colOff>
      <xdr:row>13</xdr:row>
      <xdr:rowOff>167640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EAEEA-A2D0-733B-F154-87968EE2FED9}"/>
            </a:ext>
          </a:extLst>
        </xdr:cNvPr>
        <xdr:cNvSpPr/>
      </xdr:nvSpPr>
      <xdr:spPr>
        <a:xfrm>
          <a:off x="621029" y="1891665"/>
          <a:ext cx="3503295" cy="76200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600"/>
            <a:t>IES Pública</a:t>
          </a:r>
        </a:p>
      </xdr:txBody>
    </xdr:sp>
    <xdr:clientData/>
  </xdr:twoCellAnchor>
  <xdr:twoCellAnchor>
    <xdr:from>
      <xdr:col>1</xdr:col>
      <xdr:colOff>22859</xdr:colOff>
      <xdr:row>14</xdr:row>
      <xdr:rowOff>91440</xdr:rowOff>
    </xdr:from>
    <xdr:to>
      <xdr:col>6</xdr:col>
      <xdr:colOff>466724</xdr:colOff>
      <xdr:row>18</xdr:row>
      <xdr:rowOff>91440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8D1EE-0AC6-4C0D-8556-B7040F2B2921}"/>
            </a:ext>
          </a:extLst>
        </xdr:cNvPr>
        <xdr:cNvSpPr/>
      </xdr:nvSpPr>
      <xdr:spPr>
        <a:xfrm>
          <a:off x="613409" y="2767965"/>
          <a:ext cx="3491865" cy="76200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Sem Fins Lucrativos</a:t>
          </a:r>
        </a:p>
      </xdr:txBody>
    </xdr:sp>
    <xdr:clientData/>
  </xdr:twoCellAnchor>
  <xdr:twoCellAnchor>
    <xdr:from>
      <xdr:col>1</xdr:col>
      <xdr:colOff>22860</xdr:colOff>
      <xdr:row>19</xdr:row>
      <xdr:rowOff>30480</xdr:rowOff>
    </xdr:from>
    <xdr:to>
      <xdr:col>6</xdr:col>
      <xdr:colOff>476250</xdr:colOff>
      <xdr:row>23</xdr:row>
      <xdr:rowOff>30480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B1FEED-4BD4-4FEC-81F6-DC669A54FB62}"/>
            </a:ext>
          </a:extLst>
        </xdr:cNvPr>
        <xdr:cNvSpPr/>
      </xdr:nvSpPr>
      <xdr:spPr>
        <a:xfrm>
          <a:off x="613410" y="3659505"/>
          <a:ext cx="3501390" cy="77152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Com Fins Lucrativos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150813</xdr:rowOff>
    </xdr:from>
    <xdr:to>
      <xdr:col>17</xdr:col>
      <xdr:colOff>420687</xdr:colOff>
      <xdr:row>2</xdr:row>
      <xdr:rowOff>180657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FFBF4-380E-BA29-0DAD-75652FA7155C}"/>
            </a:ext>
          </a:extLst>
        </xdr:cNvPr>
        <xdr:cNvSpPr/>
      </xdr:nvSpPr>
      <xdr:spPr>
        <a:xfrm>
          <a:off x="12795250" y="150813"/>
          <a:ext cx="1031875" cy="402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17</xdr:col>
      <xdr:colOff>420688</xdr:colOff>
      <xdr:row>3</xdr:row>
      <xdr:rowOff>20002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1959F-4CC9-48E4-B63A-843FE46192F9}"/>
            </a:ext>
          </a:extLst>
        </xdr:cNvPr>
        <xdr:cNvSpPr/>
      </xdr:nvSpPr>
      <xdr:spPr>
        <a:xfrm>
          <a:off x="12803188" y="182563"/>
          <a:ext cx="1031875" cy="40100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603251</xdr:colOff>
      <xdr:row>0</xdr:row>
      <xdr:rowOff>174626</xdr:rowOff>
    </xdr:from>
    <xdr:to>
      <xdr:col>17</xdr:col>
      <xdr:colOff>412751</xdr:colOff>
      <xdr:row>3</xdr:row>
      <xdr:rowOff>8255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58413-EF91-4D6A-9474-5A81D052ED84}"/>
            </a:ext>
          </a:extLst>
        </xdr:cNvPr>
        <xdr:cNvSpPr/>
      </xdr:nvSpPr>
      <xdr:spPr>
        <a:xfrm>
          <a:off x="12795251" y="174626"/>
          <a:ext cx="1031875" cy="39719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workbookViewId="0">
      <selection sqref="A1:A24"/>
    </sheetView>
  </sheetViews>
  <sheetFormatPr defaultRowHeight="15" x14ac:dyDescent="0.25"/>
  <cols>
    <col min="1" max="1" width="8.85546875" style="23"/>
  </cols>
  <sheetData>
    <row r="1" spans="1:21" x14ac:dyDescent="0.25">
      <c r="A1" s="55"/>
      <c r="B1" s="56" t="e" vm="1">
        <v>#VALUE!</v>
      </c>
      <c r="C1" s="56"/>
      <c r="D1" s="56"/>
      <c r="E1" s="56"/>
      <c r="F1" s="56"/>
      <c r="G1" s="56"/>
      <c r="H1" s="56"/>
    </row>
    <row r="2" spans="1:21" ht="15.75" thickBot="1" x14ac:dyDescent="0.3">
      <c r="A2" s="55"/>
      <c r="B2" s="56"/>
      <c r="C2" s="56"/>
      <c r="D2" s="56"/>
      <c r="E2" s="56"/>
      <c r="F2" s="56"/>
      <c r="G2" s="56"/>
      <c r="H2" s="56"/>
    </row>
    <row r="3" spans="1:21" x14ac:dyDescent="0.25">
      <c r="A3" s="55"/>
      <c r="B3" s="56"/>
      <c r="C3" s="56"/>
      <c r="D3" s="56"/>
      <c r="E3" s="56"/>
      <c r="F3" s="56"/>
      <c r="G3" s="56"/>
      <c r="H3" s="56"/>
      <c r="J3" s="46" t="s">
        <v>0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</row>
    <row r="4" spans="1:21" x14ac:dyDescent="0.25">
      <c r="A4" s="55"/>
      <c r="B4" s="56"/>
      <c r="C4" s="56"/>
      <c r="D4" s="56"/>
      <c r="E4" s="56"/>
      <c r="F4" s="56"/>
      <c r="G4" s="56"/>
      <c r="H4" s="56"/>
      <c r="J4" s="49"/>
      <c r="K4" s="50"/>
      <c r="L4" s="50"/>
      <c r="M4" s="50"/>
      <c r="N4" s="50"/>
      <c r="O4" s="50"/>
      <c r="P4" s="50"/>
      <c r="Q4" s="50"/>
      <c r="R4" s="50"/>
      <c r="S4" s="50"/>
      <c r="T4" s="50"/>
      <c r="U4" s="51"/>
    </row>
    <row r="5" spans="1:21" ht="14.45" customHeight="1" x14ac:dyDescent="0.25">
      <c r="A5" s="55"/>
      <c r="B5" s="56"/>
      <c r="C5" s="56"/>
      <c r="D5" s="56"/>
      <c r="E5" s="56"/>
      <c r="F5" s="56"/>
      <c r="G5" s="56"/>
      <c r="H5" s="56"/>
      <c r="J5" s="49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1:21" x14ac:dyDescent="0.25">
      <c r="A6" s="55"/>
      <c r="B6" s="56"/>
      <c r="C6" s="56"/>
      <c r="D6" s="56"/>
      <c r="E6" s="56"/>
      <c r="F6" s="56"/>
      <c r="G6" s="56"/>
      <c r="H6" s="56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</row>
    <row r="7" spans="1:21" x14ac:dyDescent="0.25">
      <c r="A7" s="55"/>
      <c r="B7" s="56"/>
      <c r="C7" s="56"/>
      <c r="D7" s="56"/>
      <c r="E7" s="56"/>
      <c r="F7" s="56"/>
      <c r="G7" s="56"/>
      <c r="H7" s="56"/>
      <c r="J7" s="49"/>
      <c r="K7" s="50"/>
      <c r="L7" s="50"/>
      <c r="M7" s="50"/>
      <c r="N7" s="50"/>
      <c r="O7" s="50"/>
      <c r="P7" s="50"/>
      <c r="Q7" s="50"/>
      <c r="R7" s="50"/>
      <c r="S7" s="50"/>
      <c r="T7" s="50"/>
      <c r="U7" s="51"/>
    </row>
    <row r="8" spans="1:21" x14ac:dyDescent="0.25">
      <c r="A8" s="55"/>
      <c r="B8" s="56"/>
      <c r="C8" s="56"/>
      <c r="D8" s="56"/>
      <c r="E8" s="56"/>
      <c r="F8" s="56"/>
      <c r="G8" s="56"/>
      <c r="H8" s="56"/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1"/>
    </row>
    <row r="9" spans="1:21" ht="15.75" thickBot="1" x14ac:dyDescent="0.3">
      <c r="A9" s="55"/>
      <c r="B9" s="56"/>
      <c r="C9" s="56"/>
      <c r="D9" s="56"/>
      <c r="E9" s="56"/>
      <c r="F9" s="56"/>
      <c r="G9" s="56"/>
      <c r="H9" s="56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4"/>
    </row>
    <row r="10" spans="1:21" ht="15.75" thickBot="1" x14ac:dyDescent="0.3">
      <c r="A10" s="55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ht="14.45" customHeight="1" x14ac:dyDescent="0.25">
      <c r="A11" s="55"/>
      <c r="B11" s="22"/>
      <c r="C11" s="22"/>
      <c r="D11" s="22"/>
      <c r="E11" s="22"/>
      <c r="F11" s="22"/>
      <c r="G11" s="22"/>
      <c r="H11" s="22"/>
      <c r="I11" s="22"/>
      <c r="J11" s="37" t="s">
        <v>1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9"/>
    </row>
    <row r="12" spans="1:21" x14ac:dyDescent="0.25">
      <c r="A12" s="55"/>
      <c r="B12" s="22"/>
      <c r="C12" s="22"/>
      <c r="D12" s="22"/>
      <c r="E12" s="22"/>
      <c r="F12" s="22"/>
      <c r="G12" s="22"/>
      <c r="H12" s="22"/>
      <c r="I12" s="22"/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</row>
    <row r="13" spans="1:21" x14ac:dyDescent="0.25">
      <c r="A13" s="55"/>
      <c r="B13" s="22"/>
      <c r="C13" s="22"/>
      <c r="D13" s="22"/>
      <c r="E13" s="22"/>
      <c r="F13" s="22"/>
      <c r="G13" s="22"/>
      <c r="H13" s="22"/>
      <c r="I13" s="22"/>
      <c r="J13" s="40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</row>
    <row r="14" spans="1:21" x14ac:dyDescent="0.25">
      <c r="A14" s="55"/>
      <c r="B14" s="22"/>
      <c r="C14" s="22"/>
      <c r="D14" s="22"/>
      <c r="E14" s="22"/>
      <c r="F14" s="22"/>
      <c r="G14" s="22"/>
      <c r="H14" s="22"/>
      <c r="I14" s="22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1:21" x14ac:dyDescent="0.25">
      <c r="A15" s="55"/>
      <c r="B15" s="22"/>
      <c r="C15" s="22"/>
      <c r="D15" s="22"/>
      <c r="E15" s="22"/>
      <c r="F15" s="22"/>
      <c r="G15" s="22"/>
      <c r="H15" s="22"/>
      <c r="I15" s="22"/>
      <c r="J15" s="40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</row>
    <row r="16" spans="1:21" x14ac:dyDescent="0.25">
      <c r="A16" s="55"/>
      <c r="B16" s="22"/>
      <c r="C16" s="22"/>
      <c r="D16" s="22"/>
      <c r="E16" s="22"/>
      <c r="F16" s="22"/>
      <c r="G16" s="22"/>
      <c r="H16" s="22"/>
      <c r="I16" s="22"/>
      <c r="J16" s="40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2"/>
    </row>
    <row r="17" spans="1:21" x14ac:dyDescent="0.25">
      <c r="A17" s="55"/>
      <c r="B17" s="22"/>
      <c r="C17" s="22"/>
      <c r="D17" s="22"/>
      <c r="E17" s="22"/>
      <c r="F17" s="22"/>
      <c r="G17" s="22"/>
      <c r="H17" s="22"/>
      <c r="I17" s="22"/>
      <c r="J17" s="40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</row>
    <row r="18" spans="1:21" x14ac:dyDescent="0.25">
      <c r="A18" s="55"/>
      <c r="B18" s="22"/>
      <c r="C18" s="22"/>
      <c r="D18" s="22"/>
      <c r="E18" s="22"/>
      <c r="F18" s="22"/>
      <c r="G18" s="22"/>
      <c r="H18" s="22"/>
      <c r="I18" s="22"/>
      <c r="J18" s="40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</row>
    <row r="19" spans="1:21" x14ac:dyDescent="0.25">
      <c r="A19" s="55"/>
      <c r="J19" s="40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</row>
    <row r="20" spans="1:21" x14ac:dyDescent="0.25">
      <c r="A20" s="55"/>
      <c r="J20" s="40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</row>
    <row r="21" spans="1:21" x14ac:dyDescent="0.25">
      <c r="A21" s="55"/>
      <c r="J21" s="40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</row>
    <row r="22" spans="1:21" x14ac:dyDescent="0.25">
      <c r="A22" s="55"/>
      <c r="J22" s="40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</row>
    <row r="23" spans="1:21" ht="15.75" thickBot="1" x14ac:dyDescent="0.3">
      <c r="A23" s="55"/>
      <c r="J23" s="43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</row>
    <row r="24" spans="1:21" x14ac:dyDescent="0.25">
      <c r="A24" s="55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</sheetData>
  <sheetProtection algorithmName="SHA-512" hashValue="AcXTwVTYRHKyMFQLSbXrrPmXuFwlLAWjwNBp7zOJSKyz125JWrE3Rugoip9I01Wou+5gmtn8GfRonw7aEIBMEQ==" saltValue="snddXkLeC2ycsS/UE/lX5g==" spinCount="100000" sheet="1" objects="1" scenarios="1"/>
  <mergeCells count="4">
    <mergeCell ref="J11:U23"/>
    <mergeCell ref="J3:U9"/>
    <mergeCell ref="A1:A24"/>
    <mergeCell ref="B1:H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showGridLines="0" zoomScaleNormal="100" workbookViewId="0">
      <selection activeCell="C15" sqref="C15:E18"/>
    </sheetView>
  </sheetViews>
  <sheetFormatPr defaultRowHeight="15" x14ac:dyDescent="0.25"/>
  <cols>
    <col min="1" max="1" width="4.140625" customWidth="1"/>
    <col min="2" max="2" width="21.7109375" bestFit="1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1" spans="1:15" x14ac:dyDescent="0.25">
      <c r="A1" s="62" t="e" vm="1">
        <v>#VALUE!</v>
      </c>
      <c r="B1" s="63"/>
      <c r="C1" s="63"/>
      <c r="D1" s="63"/>
      <c r="E1" s="63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ht="15" customHeight="1" x14ac:dyDescent="0.25">
      <c r="A2" s="64"/>
      <c r="B2" s="56"/>
      <c r="C2" s="56"/>
      <c r="D2" s="56"/>
      <c r="E2" s="56"/>
      <c r="F2" s="84" t="s">
        <v>2</v>
      </c>
      <c r="G2" s="85"/>
      <c r="H2" s="85"/>
      <c r="I2" s="85"/>
      <c r="J2" s="85"/>
      <c r="K2" s="85"/>
      <c r="L2" s="85"/>
      <c r="M2" s="85"/>
      <c r="N2" s="85"/>
      <c r="O2" s="86"/>
    </row>
    <row r="3" spans="1:15" ht="15" customHeight="1" x14ac:dyDescent="0.25">
      <c r="A3" s="64"/>
      <c r="B3" s="56"/>
      <c r="C3" s="56"/>
      <c r="D3" s="56"/>
      <c r="E3" s="56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1:15" ht="15" customHeight="1" x14ac:dyDescent="0.25">
      <c r="A4" s="64"/>
      <c r="B4" s="56"/>
      <c r="C4" s="56"/>
      <c r="D4" s="56"/>
      <c r="E4" s="56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15" customHeight="1" x14ac:dyDescent="0.25">
      <c r="A5" s="64"/>
      <c r="B5" s="56"/>
      <c r="C5" s="56"/>
      <c r="D5" s="56"/>
      <c r="E5" s="56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5" ht="15.75" thickBot="1" x14ac:dyDescent="0.3">
      <c r="A6" s="64"/>
      <c r="B6" s="56"/>
      <c r="C6" s="56"/>
      <c r="D6" s="56"/>
      <c r="E6" s="56"/>
      <c r="O6" s="31"/>
    </row>
    <row r="7" spans="1:15" ht="30.75" thickBot="1" x14ac:dyDescent="0.3">
      <c r="A7" s="30"/>
      <c r="B7" s="35" t="s">
        <v>3</v>
      </c>
      <c r="C7" s="36" t="s">
        <v>4</v>
      </c>
      <c r="D7" s="121" t="s">
        <v>5</v>
      </c>
      <c r="E7" s="122"/>
      <c r="G7" s="96" t="s">
        <v>6</v>
      </c>
      <c r="H7" s="97"/>
      <c r="I7" s="97"/>
      <c r="J7" s="98"/>
      <c r="K7" s="59" t="s">
        <v>7</v>
      </c>
      <c r="L7" s="60"/>
      <c r="M7" s="60"/>
      <c r="N7" s="60"/>
      <c r="O7" s="61"/>
    </row>
    <row r="8" spans="1:15" ht="30" customHeight="1" x14ac:dyDescent="0.25">
      <c r="A8" s="30"/>
      <c r="B8" s="26" t="s">
        <v>8</v>
      </c>
      <c r="C8" s="27"/>
      <c r="D8" s="123">
        <f>C8*Apoio!E3</f>
        <v>0</v>
      </c>
      <c r="E8" s="124"/>
      <c r="G8" s="99">
        <f>C12+C15+C17</f>
        <v>0</v>
      </c>
      <c r="H8" s="100"/>
      <c r="I8" s="100"/>
      <c r="J8" s="101"/>
      <c r="K8" s="115" t="str">
        <f>IF(G8&lt;1000000.01,"Proposta adequada","Proposta não adequada")</f>
        <v>Proposta adequada</v>
      </c>
      <c r="L8" s="116"/>
      <c r="M8" s="116"/>
      <c r="N8" s="116"/>
      <c r="O8" s="117"/>
    </row>
    <row r="9" spans="1:15" ht="30" customHeight="1" thickBot="1" x14ac:dyDescent="0.3">
      <c r="A9" s="30"/>
      <c r="B9" s="3" t="s">
        <v>9</v>
      </c>
      <c r="C9" s="5"/>
      <c r="D9" s="57">
        <f>C9*Apoio!E4</f>
        <v>0</v>
      </c>
      <c r="E9" s="58"/>
      <c r="G9" s="102"/>
      <c r="H9" s="103"/>
      <c r="I9" s="103"/>
      <c r="J9" s="104"/>
      <c r="K9" s="118"/>
      <c r="L9" s="119"/>
      <c r="M9" s="119"/>
      <c r="N9" s="119"/>
      <c r="O9" s="120"/>
    </row>
    <row r="10" spans="1:15" ht="30" customHeight="1" x14ac:dyDescent="0.25">
      <c r="A10" s="30"/>
      <c r="B10" s="3" t="s">
        <v>10</v>
      </c>
      <c r="C10" s="5"/>
      <c r="D10" s="57">
        <f>C10*Apoio!E5</f>
        <v>0</v>
      </c>
      <c r="E10" s="58"/>
      <c r="G10" s="102"/>
      <c r="H10" s="103"/>
      <c r="I10" s="103"/>
      <c r="J10" s="104"/>
      <c r="O10" s="31"/>
    </row>
    <row r="11" spans="1:15" ht="30.75" thickBot="1" x14ac:dyDescent="0.3">
      <c r="A11" s="30"/>
      <c r="B11" s="4" t="s">
        <v>11</v>
      </c>
      <c r="C11" s="6"/>
      <c r="D11" s="65">
        <f>C11*Apoio!E6</f>
        <v>0</v>
      </c>
      <c r="E11" s="66"/>
      <c r="G11" s="105"/>
      <c r="H11" s="106"/>
      <c r="I11" s="106"/>
      <c r="J11" s="107"/>
      <c r="O11" s="31"/>
    </row>
    <row r="12" spans="1:15" ht="15.75" thickBot="1" x14ac:dyDescent="0.3">
      <c r="A12" s="30"/>
      <c r="B12" s="108" t="s">
        <v>12</v>
      </c>
      <c r="C12" s="109">
        <f>D8+D9+D10+D11</f>
        <v>0</v>
      </c>
      <c r="D12" s="110"/>
      <c r="E12" s="111"/>
      <c r="O12" s="31"/>
    </row>
    <row r="13" spans="1:15" ht="15.75" customHeight="1" thickBot="1" x14ac:dyDescent="0.3">
      <c r="A13" s="30"/>
      <c r="B13" s="68"/>
      <c r="C13" s="112"/>
      <c r="D13" s="113"/>
      <c r="E13" s="114"/>
      <c r="G13" s="87" t="s">
        <v>13</v>
      </c>
      <c r="H13" s="88"/>
      <c r="I13" s="88"/>
      <c r="J13" s="88"/>
      <c r="K13" s="88"/>
      <c r="L13" s="88"/>
      <c r="M13" s="88"/>
      <c r="N13" s="88"/>
      <c r="O13" s="89"/>
    </row>
    <row r="14" spans="1:15" ht="15.75" thickBot="1" x14ac:dyDescent="0.3">
      <c r="A14" s="30"/>
      <c r="G14" s="90"/>
      <c r="H14" s="91"/>
      <c r="I14" s="91"/>
      <c r="J14" s="91"/>
      <c r="K14" s="91"/>
      <c r="L14" s="91"/>
      <c r="M14" s="91"/>
      <c r="N14" s="91"/>
      <c r="O14" s="92"/>
    </row>
    <row r="15" spans="1:15" x14ac:dyDescent="0.25">
      <c r="A15" s="30"/>
      <c r="B15" s="67" t="s">
        <v>14</v>
      </c>
      <c r="C15" s="69"/>
      <c r="D15" s="70"/>
      <c r="E15" s="71"/>
      <c r="G15" s="90"/>
      <c r="H15" s="91"/>
      <c r="I15" s="91"/>
      <c r="J15" s="91"/>
      <c r="K15" s="91"/>
      <c r="L15" s="91"/>
      <c r="M15" s="91"/>
      <c r="N15" s="91"/>
      <c r="O15" s="92"/>
    </row>
    <row r="16" spans="1:15" ht="15.75" thickBot="1" x14ac:dyDescent="0.3">
      <c r="A16" s="30"/>
      <c r="B16" s="68"/>
      <c r="C16" s="72"/>
      <c r="D16" s="73"/>
      <c r="E16" s="74"/>
      <c r="G16" s="90"/>
      <c r="H16" s="91"/>
      <c r="I16" s="91"/>
      <c r="J16" s="91"/>
      <c r="K16" s="91"/>
      <c r="L16" s="91"/>
      <c r="M16" s="91"/>
      <c r="N16" s="91"/>
      <c r="O16" s="92"/>
    </row>
    <row r="17" spans="1:15" ht="15" customHeight="1" x14ac:dyDescent="0.25">
      <c r="A17" s="30"/>
      <c r="B17" s="67" t="s">
        <v>15</v>
      </c>
      <c r="C17" s="69"/>
      <c r="D17" s="70"/>
      <c r="E17" s="71"/>
      <c r="G17" s="90"/>
      <c r="H17" s="91"/>
      <c r="I17" s="91"/>
      <c r="J17" s="91"/>
      <c r="K17" s="91"/>
      <c r="L17" s="91"/>
      <c r="M17" s="91"/>
      <c r="N17" s="91"/>
      <c r="O17" s="92"/>
    </row>
    <row r="18" spans="1:15" ht="15" customHeight="1" thickBot="1" x14ac:dyDescent="0.3">
      <c r="A18" s="30"/>
      <c r="B18" s="68"/>
      <c r="C18" s="72"/>
      <c r="D18" s="73"/>
      <c r="E18" s="74"/>
      <c r="G18" s="90"/>
      <c r="H18" s="91"/>
      <c r="I18" s="91"/>
      <c r="J18" s="91"/>
      <c r="K18" s="91"/>
      <c r="L18" s="91"/>
      <c r="M18" s="91"/>
      <c r="N18" s="91"/>
      <c r="O18" s="92"/>
    </row>
    <row r="19" spans="1:15" ht="15.75" customHeight="1" thickBot="1" x14ac:dyDescent="0.3">
      <c r="A19" s="30"/>
      <c r="G19" s="90"/>
      <c r="H19" s="91"/>
      <c r="I19" s="91"/>
      <c r="J19" s="91"/>
      <c r="K19" s="91"/>
      <c r="L19" s="91"/>
      <c r="M19" s="91"/>
      <c r="N19" s="91"/>
      <c r="O19" s="92"/>
    </row>
    <row r="20" spans="1:15" x14ac:dyDescent="0.25">
      <c r="A20" s="30"/>
      <c r="B20" s="75" t="s">
        <v>16</v>
      </c>
      <c r="C20" s="76"/>
      <c r="D20" s="76"/>
      <c r="E20" s="77"/>
      <c r="G20" s="90"/>
      <c r="H20" s="91"/>
      <c r="I20" s="91"/>
      <c r="J20" s="91"/>
      <c r="K20" s="91"/>
      <c r="L20" s="91"/>
      <c r="M20" s="91"/>
      <c r="N20" s="91"/>
      <c r="O20" s="92"/>
    </row>
    <row r="21" spans="1:15" ht="15" customHeight="1" x14ac:dyDescent="0.25">
      <c r="A21" s="30"/>
      <c r="B21" s="78"/>
      <c r="C21" s="79"/>
      <c r="D21" s="79"/>
      <c r="E21" s="80"/>
      <c r="G21" s="90"/>
      <c r="H21" s="91"/>
      <c r="I21" s="91"/>
      <c r="J21" s="91"/>
      <c r="K21" s="91"/>
      <c r="L21" s="91"/>
      <c r="M21" s="91"/>
      <c r="N21" s="91"/>
      <c r="O21" s="92"/>
    </row>
    <row r="22" spans="1:15" ht="15.75" customHeight="1" x14ac:dyDescent="0.25">
      <c r="A22" s="30"/>
      <c r="B22" s="78"/>
      <c r="C22" s="79"/>
      <c r="D22" s="79"/>
      <c r="E22" s="80"/>
      <c r="G22" s="90"/>
      <c r="H22" s="91"/>
      <c r="I22" s="91"/>
      <c r="J22" s="91"/>
      <c r="K22" s="91"/>
      <c r="L22" s="91"/>
      <c r="M22" s="91"/>
      <c r="N22" s="91"/>
      <c r="O22" s="92"/>
    </row>
    <row r="23" spans="1:15" ht="15" customHeight="1" thickBot="1" x14ac:dyDescent="0.3">
      <c r="A23" s="30"/>
      <c r="B23" s="81"/>
      <c r="C23" s="82"/>
      <c r="D23" s="82"/>
      <c r="E23" s="83"/>
      <c r="G23" s="90"/>
      <c r="H23" s="91"/>
      <c r="I23" s="91"/>
      <c r="J23" s="91"/>
      <c r="K23" s="91"/>
      <c r="L23" s="91"/>
      <c r="M23" s="91"/>
      <c r="N23" s="91"/>
      <c r="O23" s="92"/>
    </row>
    <row r="24" spans="1:15" ht="15" customHeight="1" x14ac:dyDescent="0.25">
      <c r="A24" s="30"/>
      <c r="G24" s="90"/>
      <c r="H24" s="91"/>
      <c r="I24" s="91"/>
      <c r="J24" s="91"/>
      <c r="K24" s="91"/>
      <c r="L24" s="91"/>
      <c r="M24" s="91"/>
      <c r="N24" s="91"/>
      <c r="O24" s="92"/>
    </row>
    <row r="25" spans="1:15" ht="15" customHeight="1" thickBot="1" x14ac:dyDescent="0.3">
      <c r="A25" s="32"/>
      <c r="B25" s="33"/>
      <c r="C25" s="33"/>
      <c r="D25" s="33"/>
      <c r="E25" s="33"/>
      <c r="F25" s="33"/>
      <c r="G25" s="93"/>
      <c r="H25" s="94"/>
      <c r="I25" s="94"/>
      <c r="J25" s="94"/>
      <c r="K25" s="94"/>
      <c r="L25" s="94"/>
      <c r="M25" s="94"/>
      <c r="N25" s="94"/>
      <c r="O25" s="95"/>
    </row>
    <row r="26" spans="1:15" ht="15.75" customHeight="1" x14ac:dyDescent="0.25"/>
    <row r="28" spans="1:15" x14ac:dyDescent="0.25">
      <c r="B28" s="1"/>
    </row>
    <row r="29" spans="1:15" x14ac:dyDescent="0.25">
      <c r="B29" s="1"/>
    </row>
    <row r="31" spans="1:15" x14ac:dyDescent="0.25">
      <c r="B31" s="1"/>
    </row>
    <row r="33" spans="2:2" x14ac:dyDescent="0.25">
      <c r="B33" s="2"/>
    </row>
  </sheetData>
  <sheetProtection algorithmName="SHA-512" hashValue="x1Z0RKFqhQgoPDkjmvV0iPdgZmxpn1Au1kL2PMsU89+MWj1qO60xj06hfA5TkAszTouY8CAs3WuafE5i37/Q2Q==" saltValue="Mknqq44Jmoj60r4ONpoYLA==" spinCount="100000" sheet="1" objects="1" scenarios="1"/>
  <dataConsolidate/>
  <mergeCells count="19">
    <mergeCell ref="B20:E23"/>
    <mergeCell ref="F2:O5"/>
    <mergeCell ref="G13:O25"/>
    <mergeCell ref="G7:J7"/>
    <mergeCell ref="G8:J11"/>
    <mergeCell ref="B15:B16"/>
    <mergeCell ref="C15:E16"/>
    <mergeCell ref="B12:B13"/>
    <mergeCell ref="C12:E13"/>
    <mergeCell ref="K8:O9"/>
    <mergeCell ref="D7:E7"/>
    <mergeCell ref="D8:E8"/>
    <mergeCell ref="D9:E9"/>
    <mergeCell ref="D10:E10"/>
    <mergeCell ref="K7:O7"/>
    <mergeCell ref="A1:E6"/>
    <mergeCell ref="D11:E11"/>
    <mergeCell ref="B17:B18"/>
    <mergeCell ref="C17:E18"/>
  </mergeCells>
  <conditionalFormatting sqref="G8:J11">
    <cfRule type="cellIs" dxfId="11" priority="3" operator="lessThan">
      <formula>1000000.01</formula>
    </cfRule>
    <cfRule type="cellIs" dxfId="10" priority="4" operator="greaterThan">
      <formula>1000000</formula>
    </cfRule>
  </conditionalFormatting>
  <conditionalFormatting sqref="K8:O9">
    <cfRule type="cellIs" dxfId="9" priority="1" operator="equal">
      <formula>"Proposta não adequada"</formula>
    </cfRule>
    <cfRule type="cellIs" dxfId="8" priority="2" operator="equal">
      <formula>"Proposta adequada"</formula>
    </cfRule>
  </conditionalFormatting>
  <dataValidations count="2">
    <dataValidation type="whole" allowBlank="1" showInputMessage="1" showErrorMessage="1" errorTitle="Não adequação orçamentária" error="A proposta de custeio deverá ser entre R$ 00,00 e R$35.380,00._x000a_Os centavos deverão ser desprezados." sqref="C17:E18" xr:uid="{00000000-0002-0000-0200-000000000000}">
      <formula1>0</formula1>
      <formula2>35380</formula2>
    </dataValidation>
    <dataValidation type="whole" allowBlank="1" showInputMessage="1" showErrorMessage="1" errorTitle="Não adequação orçamentária" error="A proposta de custeio deverá ser entre R$ 00,00 e R$125.820,00._x000a_Os centavos deverão ser desprezados." sqref="C15:E16" xr:uid="{6BC7C190-325A-4BF8-A94E-3F41D49C8237}">
      <formula1>0</formula1>
      <formula2>125820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Apoio!$N$2:$N$9</xm:f>
          </x14:formula1>
          <xm:sqref>C10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 C11</xm:sqref>
        </x14:dataValidation>
        <x14:dataValidation type="list" allowBlank="1" showInputMessage="1" showErrorMessage="1" xr:uid="{00000000-0002-0000-0200-000003000000}">
          <x14:formula1>
            <xm:f>Apoio!$M$2:$M$10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7"/>
  <sheetViews>
    <sheetView showGridLines="0" zoomScaleNormal="100" workbookViewId="0">
      <selection activeCell="D11" sqref="D11:E11"/>
    </sheetView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1" spans="1:15" x14ac:dyDescent="0.25">
      <c r="A1" s="62" t="e" vm="1">
        <v>#VALUE!</v>
      </c>
      <c r="B1" s="63"/>
      <c r="C1" s="63"/>
      <c r="D1" s="63"/>
      <c r="E1" s="63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ht="15" customHeight="1" x14ac:dyDescent="0.25">
      <c r="A2" s="64"/>
      <c r="B2" s="56"/>
      <c r="C2" s="56"/>
      <c r="D2" s="56"/>
      <c r="E2" s="56"/>
      <c r="F2" s="84" t="s">
        <v>45</v>
      </c>
      <c r="G2" s="85"/>
      <c r="H2" s="85"/>
      <c r="I2" s="85"/>
      <c r="J2" s="85"/>
      <c r="K2" s="85"/>
      <c r="L2" s="85"/>
      <c r="M2" s="85"/>
      <c r="N2" s="85"/>
      <c r="O2" s="86"/>
    </row>
    <row r="3" spans="1:15" ht="15" customHeight="1" x14ac:dyDescent="0.25">
      <c r="A3" s="64"/>
      <c r="B3" s="56"/>
      <c r="C3" s="56"/>
      <c r="D3" s="56"/>
      <c r="E3" s="56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1:15" ht="15" customHeight="1" x14ac:dyDescent="0.25">
      <c r="A4" s="64"/>
      <c r="B4" s="56"/>
      <c r="C4" s="56"/>
      <c r="D4" s="56"/>
      <c r="E4" s="56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15" customHeight="1" x14ac:dyDescent="0.25">
      <c r="A5" s="64"/>
      <c r="B5" s="56"/>
      <c r="C5" s="56"/>
      <c r="D5" s="56"/>
      <c r="E5" s="56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5" ht="15.75" thickBot="1" x14ac:dyDescent="0.3">
      <c r="A6" s="64"/>
      <c r="B6" s="56"/>
      <c r="C6" s="56"/>
      <c r="D6" s="56"/>
      <c r="E6" s="56"/>
      <c r="O6" s="31"/>
    </row>
    <row r="7" spans="1:15" ht="30.75" thickBot="1" x14ac:dyDescent="0.3">
      <c r="A7" s="30"/>
      <c r="B7" s="35" t="s">
        <v>3</v>
      </c>
      <c r="C7" s="36" t="s">
        <v>4</v>
      </c>
      <c r="D7" s="121" t="s">
        <v>5</v>
      </c>
      <c r="E7" s="122"/>
      <c r="G7" s="96" t="s">
        <v>6</v>
      </c>
      <c r="H7" s="97"/>
      <c r="I7" s="97"/>
      <c r="J7" s="98"/>
      <c r="K7" s="59" t="s">
        <v>7</v>
      </c>
      <c r="L7" s="60"/>
      <c r="M7" s="60"/>
      <c r="N7" s="60"/>
      <c r="O7" s="61"/>
    </row>
    <row r="8" spans="1:15" ht="23.45" customHeight="1" x14ac:dyDescent="0.25">
      <c r="A8" s="30"/>
      <c r="B8" s="26" t="s">
        <v>17</v>
      </c>
      <c r="C8" s="27"/>
      <c r="D8" s="123">
        <f>C8*Apoio!E10</f>
        <v>0</v>
      </c>
      <c r="E8" s="124"/>
      <c r="G8" s="99">
        <f>C16+C19+C21</f>
        <v>0</v>
      </c>
      <c r="H8" s="100"/>
      <c r="I8" s="100"/>
      <c r="J8" s="101"/>
      <c r="K8" s="115" t="str">
        <f>IF(G8&lt;1030000.01,"Proposta adequada","Proposta não adequada")</f>
        <v>Proposta adequada</v>
      </c>
      <c r="L8" s="116"/>
      <c r="M8" s="116"/>
      <c r="N8" s="116"/>
      <c r="O8" s="117"/>
    </row>
    <row r="9" spans="1:15" ht="23.45" customHeight="1" thickBot="1" x14ac:dyDescent="0.3">
      <c r="A9" s="30"/>
      <c r="B9" s="3" t="s">
        <v>18</v>
      </c>
      <c r="C9" s="5"/>
      <c r="D9" s="57">
        <f>C9*Apoio!E11</f>
        <v>0</v>
      </c>
      <c r="E9" s="58"/>
      <c r="G9" s="102"/>
      <c r="H9" s="103"/>
      <c r="I9" s="103"/>
      <c r="J9" s="104"/>
      <c r="K9" s="118"/>
      <c r="L9" s="119"/>
      <c r="M9" s="119"/>
      <c r="N9" s="119"/>
      <c r="O9" s="120"/>
    </row>
    <row r="10" spans="1:15" ht="23.45" customHeight="1" x14ac:dyDescent="0.25">
      <c r="A10" s="30"/>
      <c r="B10" s="3" t="s">
        <v>19</v>
      </c>
      <c r="C10" s="5"/>
      <c r="D10" s="57">
        <f>C10*Apoio!E12</f>
        <v>0</v>
      </c>
      <c r="E10" s="58"/>
      <c r="G10" s="102"/>
      <c r="H10" s="103"/>
      <c r="I10" s="103"/>
      <c r="J10" s="104"/>
      <c r="K10" s="142"/>
      <c r="L10" s="142"/>
      <c r="M10" s="142"/>
      <c r="N10" s="142"/>
      <c r="O10" s="143"/>
    </row>
    <row r="11" spans="1:15" ht="23.45" customHeight="1" thickBot="1" x14ac:dyDescent="0.3">
      <c r="A11" s="30"/>
      <c r="B11" s="3" t="s">
        <v>20</v>
      </c>
      <c r="C11" s="5"/>
      <c r="D11" s="57">
        <f>C11*Apoio!E13</f>
        <v>0</v>
      </c>
      <c r="E11" s="58"/>
      <c r="G11" s="105"/>
      <c r="H11" s="106"/>
      <c r="I11" s="106"/>
      <c r="J11" s="107"/>
      <c r="O11" s="31"/>
    </row>
    <row r="12" spans="1:15" ht="23.25" customHeight="1" thickBot="1" x14ac:dyDescent="0.3">
      <c r="A12" s="30"/>
      <c r="B12" s="3" t="s">
        <v>10</v>
      </c>
      <c r="C12" s="5"/>
      <c r="D12" s="57">
        <f>C12*Apoio!E14</f>
        <v>0</v>
      </c>
      <c r="E12" s="58"/>
      <c r="O12" s="31"/>
    </row>
    <row r="13" spans="1:15" ht="18.75" customHeight="1" x14ac:dyDescent="0.25">
      <c r="A13" s="30"/>
      <c r="B13" s="136" t="s">
        <v>11</v>
      </c>
      <c r="C13" s="138"/>
      <c r="D13" s="57">
        <f>C13*Apoio!E15</f>
        <v>0</v>
      </c>
      <c r="E13" s="140"/>
      <c r="G13" s="87" t="s">
        <v>13</v>
      </c>
      <c r="H13" s="88"/>
      <c r="I13" s="88"/>
      <c r="J13" s="88"/>
      <c r="K13" s="88"/>
      <c r="L13" s="88"/>
      <c r="M13" s="88"/>
      <c r="N13" s="88"/>
      <c r="O13" s="89"/>
    </row>
    <row r="14" spans="1:15" ht="11.25" customHeight="1" thickBot="1" x14ac:dyDescent="0.3">
      <c r="A14" s="30"/>
      <c r="B14" s="137"/>
      <c r="C14" s="139"/>
      <c r="D14" s="65"/>
      <c r="E14" s="141"/>
      <c r="G14" s="90"/>
      <c r="H14" s="91"/>
      <c r="I14" s="91"/>
      <c r="J14" s="91"/>
      <c r="K14" s="91"/>
      <c r="L14" s="91"/>
      <c r="M14" s="91"/>
      <c r="N14" s="91"/>
      <c r="O14" s="92"/>
    </row>
    <row r="15" spans="1:15" ht="15.75" customHeight="1" thickBot="1" x14ac:dyDescent="0.3">
      <c r="A15" s="30"/>
      <c r="G15" s="90"/>
      <c r="H15" s="91"/>
      <c r="I15" s="91"/>
      <c r="J15" s="91"/>
      <c r="K15" s="91"/>
      <c r="L15" s="91"/>
      <c r="M15" s="91"/>
      <c r="N15" s="91"/>
      <c r="O15" s="92"/>
    </row>
    <row r="16" spans="1:15" x14ac:dyDescent="0.25">
      <c r="A16" s="30"/>
      <c r="B16" s="67" t="s">
        <v>12</v>
      </c>
      <c r="C16" s="125">
        <f>SUM(D8:E14)</f>
        <v>0</v>
      </c>
      <c r="D16" s="126"/>
      <c r="E16" s="127"/>
      <c r="G16" s="90"/>
      <c r="H16" s="91"/>
      <c r="I16" s="91"/>
      <c r="J16" s="91"/>
      <c r="K16" s="91"/>
      <c r="L16" s="91"/>
      <c r="M16" s="91"/>
      <c r="N16" s="91"/>
      <c r="O16" s="92"/>
    </row>
    <row r="17" spans="1:15" ht="15.75" thickBot="1" x14ac:dyDescent="0.3">
      <c r="A17" s="30"/>
      <c r="B17" s="68"/>
      <c r="C17" s="112"/>
      <c r="D17" s="113"/>
      <c r="E17" s="114"/>
      <c r="G17" s="90"/>
      <c r="H17" s="91"/>
      <c r="I17" s="91"/>
      <c r="J17" s="91"/>
      <c r="K17" s="91"/>
      <c r="L17" s="91"/>
      <c r="M17" s="91"/>
      <c r="N17" s="91"/>
      <c r="O17" s="92"/>
    </row>
    <row r="18" spans="1:15" ht="15.75" thickBot="1" x14ac:dyDescent="0.3">
      <c r="A18" s="30"/>
      <c r="G18" s="90"/>
      <c r="H18" s="91"/>
      <c r="I18" s="91"/>
      <c r="J18" s="91"/>
      <c r="K18" s="91"/>
      <c r="L18" s="91"/>
      <c r="M18" s="91"/>
      <c r="N18" s="91"/>
      <c r="O18" s="92"/>
    </row>
    <row r="19" spans="1:15" ht="15" customHeight="1" x14ac:dyDescent="0.25">
      <c r="A19" s="30"/>
      <c r="B19" s="67" t="s">
        <v>14</v>
      </c>
      <c r="C19" s="69"/>
      <c r="D19" s="70"/>
      <c r="E19" s="71"/>
      <c r="G19" s="90"/>
      <c r="H19" s="91"/>
      <c r="I19" s="91"/>
      <c r="J19" s="91"/>
      <c r="K19" s="91"/>
      <c r="L19" s="91"/>
      <c r="M19" s="91"/>
      <c r="N19" s="91"/>
      <c r="O19" s="92"/>
    </row>
    <row r="20" spans="1:15" ht="15" customHeight="1" thickBot="1" x14ac:dyDescent="0.3">
      <c r="A20" s="30"/>
      <c r="B20" s="68"/>
      <c r="C20" s="72"/>
      <c r="D20" s="73"/>
      <c r="E20" s="74"/>
      <c r="G20" s="90"/>
      <c r="H20" s="91"/>
      <c r="I20" s="91"/>
      <c r="J20" s="91"/>
      <c r="K20" s="91"/>
      <c r="L20" s="91"/>
      <c r="M20" s="91"/>
      <c r="N20" s="91"/>
      <c r="O20" s="92"/>
    </row>
    <row r="21" spans="1:15" ht="15.75" customHeight="1" x14ac:dyDescent="0.25">
      <c r="A21" s="30"/>
      <c r="B21" s="67" t="s">
        <v>15</v>
      </c>
      <c r="C21" s="69"/>
      <c r="D21" s="70"/>
      <c r="E21" s="71"/>
      <c r="G21" s="90"/>
      <c r="H21" s="91"/>
      <c r="I21" s="91"/>
      <c r="J21" s="91"/>
      <c r="K21" s="91"/>
      <c r="L21" s="91"/>
      <c r="M21" s="91"/>
      <c r="N21" s="91"/>
      <c r="O21" s="92"/>
    </row>
    <row r="22" spans="1:15" ht="15.75" thickBot="1" x14ac:dyDescent="0.3">
      <c r="A22" s="30"/>
      <c r="B22" s="68"/>
      <c r="C22" s="72"/>
      <c r="D22" s="73"/>
      <c r="E22" s="74"/>
      <c r="G22" s="90"/>
      <c r="H22" s="91"/>
      <c r="I22" s="91"/>
      <c r="J22" s="91"/>
      <c r="K22" s="91"/>
      <c r="L22" s="91"/>
      <c r="M22" s="91"/>
      <c r="N22" s="91"/>
      <c r="O22" s="92"/>
    </row>
    <row r="23" spans="1:15" ht="15" customHeight="1" thickBot="1" x14ac:dyDescent="0.3">
      <c r="A23" s="30"/>
      <c r="G23" s="90"/>
      <c r="H23" s="91"/>
      <c r="I23" s="91"/>
      <c r="J23" s="91"/>
      <c r="K23" s="91"/>
      <c r="L23" s="91"/>
      <c r="M23" s="91"/>
      <c r="N23" s="91"/>
      <c r="O23" s="92"/>
    </row>
    <row r="24" spans="1:15" ht="15.75" customHeight="1" x14ac:dyDescent="0.25">
      <c r="A24" s="30"/>
      <c r="B24" s="75" t="s">
        <v>16</v>
      </c>
      <c r="C24" s="128"/>
      <c r="D24" s="128"/>
      <c r="E24" s="129"/>
      <c r="G24" s="90"/>
      <c r="H24" s="91"/>
      <c r="I24" s="91"/>
      <c r="J24" s="91"/>
      <c r="K24" s="91"/>
      <c r="L24" s="91"/>
      <c r="M24" s="91"/>
      <c r="N24" s="91"/>
      <c r="O24" s="92"/>
    </row>
    <row r="25" spans="1:15" ht="15" customHeight="1" thickBot="1" x14ac:dyDescent="0.3">
      <c r="A25" s="30"/>
      <c r="B25" s="130"/>
      <c r="C25" s="131"/>
      <c r="D25" s="131"/>
      <c r="E25" s="132"/>
      <c r="G25" s="93"/>
      <c r="H25" s="94"/>
      <c r="I25" s="94"/>
      <c r="J25" s="94"/>
      <c r="K25" s="94"/>
      <c r="L25" s="94"/>
      <c r="M25" s="94"/>
      <c r="N25" s="94"/>
      <c r="O25" s="95"/>
    </row>
    <row r="26" spans="1:15" ht="15" customHeight="1" x14ac:dyDescent="0.25">
      <c r="A26" s="30"/>
      <c r="B26" s="130"/>
      <c r="C26" s="131"/>
      <c r="D26" s="131"/>
      <c r="E26" s="132"/>
      <c r="O26" s="31"/>
    </row>
    <row r="27" spans="1:15" ht="15" customHeight="1" thickBot="1" x14ac:dyDescent="0.3">
      <c r="A27" s="32"/>
      <c r="B27" s="133"/>
      <c r="C27" s="134"/>
      <c r="D27" s="134"/>
      <c r="E27" s="135"/>
      <c r="F27" s="33"/>
      <c r="G27" s="33"/>
      <c r="H27" s="33"/>
      <c r="I27" s="33"/>
      <c r="J27" s="33"/>
      <c r="K27" s="33"/>
      <c r="L27" s="33"/>
      <c r="M27" s="33"/>
      <c r="N27" s="33"/>
      <c r="O27" s="34"/>
    </row>
    <row r="28" spans="1:15" ht="15.75" customHeight="1" x14ac:dyDescent="0.25"/>
    <row r="32" spans="1:15" x14ac:dyDescent="0.25">
      <c r="B32" s="1"/>
    </row>
    <row r="33" spans="2:2" x14ac:dyDescent="0.25">
      <c r="B33" s="1"/>
    </row>
    <row r="35" spans="2:2" x14ac:dyDescent="0.25">
      <c r="B35" s="1"/>
    </row>
    <row r="37" spans="2:2" x14ac:dyDescent="0.25">
      <c r="B37" s="2"/>
    </row>
  </sheetData>
  <sheetProtection algorithmName="SHA-512" hashValue="YwWPBMy+KIuwPS+64yM628z5cKIYp78Kvfy/qZj6IaAv9AIP5jZF5WBRmJVniHFSiCX1R8niCdAMNXChYUA5lg==" saltValue="DyAqTu0eLe44CdpsMHkZNQ==" spinCount="100000" sheet="1" objects="1" scenarios="1"/>
  <mergeCells count="24">
    <mergeCell ref="K8:O9"/>
    <mergeCell ref="K10:O10"/>
    <mergeCell ref="F2:O5"/>
    <mergeCell ref="D7:E7"/>
    <mergeCell ref="G7:J7"/>
    <mergeCell ref="K7:O7"/>
    <mergeCell ref="D8:E8"/>
    <mergeCell ref="A1:E6"/>
    <mergeCell ref="D11:E11"/>
    <mergeCell ref="G8:J11"/>
    <mergeCell ref="B16:B17"/>
    <mergeCell ref="C16:E17"/>
    <mergeCell ref="G13:O25"/>
    <mergeCell ref="B19:B20"/>
    <mergeCell ref="C19:E20"/>
    <mergeCell ref="B24:E27"/>
    <mergeCell ref="D12:E12"/>
    <mergeCell ref="B13:B14"/>
    <mergeCell ref="C13:C14"/>
    <mergeCell ref="D13:E14"/>
    <mergeCell ref="B21:B22"/>
    <mergeCell ref="C21:E22"/>
    <mergeCell ref="D10:E10"/>
    <mergeCell ref="D9:E9"/>
  </mergeCells>
  <conditionalFormatting sqref="G8:J11">
    <cfRule type="cellIs" dxfId="7" priority="3" operator="lessThan">
      <formula>1000000.01</formula>
    </cfRule>
    <cfRule type="cellIs" dxfId="6" priority="4" operator="greaterThan">
      <formula>1000000</formula>
    </cfRule>
  </conditionalFormatting>
  <conditionalFormatting sqref="K8:O10">
    <cfRule type="cellIs" dxfId="5" priority="1" operator="equal">
      <formula>"Proposta não adequada"</formula>
    </cfRule>
    <cfRule type="cellIs" dxfId="4" priority="2" operator="equal">
      <formula>"Proposta adequada"</formula>
    </cfRule>
  </conditionalFormatting>
  <dataValidations count="2">
    <dataValidation type="whole" allowBlank="1" showInputMessage="1" showErrorMessage="1" errorTitle="Não adequação orçamentária" error="A proposta de custeio deverá ser entre R$ 00,00 e R$125.820,00._x000a_Os centavos deverão ser desprezados." sqref="C19:E20" xr:uid="{7F87CFD6-1F56-46D7-BCC5-47B6C1F0560D}">
      <formula1>0</formula1>
      <formula2>125820</formula2>
    </dataValidation>
    <dataValidation type="whole" allowBlank="1" showInputMessage="1" showErrorMessage="1" errorTitle="Não adequação orçamentária" error="A proposta de custeio deverá ser entre R$ 00,00 e R$35.380,00._x000a_Os centavos deverão ser desprezados." sqref="C21:E22" xr:uid="{C485D5D2-9A81-4AE3-B93D-CA4C08D1D8AF}">
      <formula1>0</formula1>
      <formula2>35380</formula2>
    </dataValidation>
  </dataValidations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Apoio!$N$2:$N$9</xm:f>
          </x14:formula1>
          <xm:sqref>C12:C13</xm:sqref>
        </x14:dataValidation>
        <x14:dataValidation type="list" allowBlank="1" showInputMessage="1" showErrorMessage="1" xr:uid="{00000000-0002-0000-0300-000002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300-000003000000}">
          <x14:formula1>
            <xm:f>Apoio!$M$2:$M$10</xm:f>
          </x14:formula1>
          <xm:sqref>C10:C11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zoomScaleNormal="100" workbookViewId="0">
      <selection activeCell="C13" sqref="C8:C14"/>
    </sheetView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1" spans="1:15" x14ac:dyDescent="0.25">
      <c r="A1" s="62" t="e" vm="1">
        <v>#VALUE!</v>
      </c>
      <c r="B1" s="63"/>
      <c r="C1" s="63"/>
      <c r="D1" s="63"/>
      <c r="E1" s="63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ht="15" customHeight="1" x14ac:dyDescent="0.25">
      <c r="A2" s="64"/>
      <c r="B2" s="56"/>
      <c r="C2" s="56"/>
      <c r="D2" s="56"/>
      <c r="E2" s="56"/>
      <c r="F2" s="84" t="s">
        <v>46</v>
      </c>
      <c r="G2" s="85"/>
      <c r="H2" s="85"/>
      <c r="I2" s="85"/>
      <c r="J2" s="85"/>
      <c r="K2" s="85"/>
      <c r="L2" s="85"/>
      <c r="M2" s="85"/>
      <c r="N2" s="85"/>
      <c r="O2" s="86"/>
    </row>
    <row r="3" spans="1:15" ht="15" customHeight="1" x14ac:dyDescent="0.25">
      <c r="A3" s="64"/>
      <c r="B3" s="56"/>
      <c r="C3" s="56"/>
      <c r="D3" s="56"/>
      <c r="E3" s="56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1:15" ht="15" customHeight="1" x14ac:dyDescent="0.25">
      <c r="A4" s="64"/>
      <c r="B4" s="56"/>
      <c r="C4" s="56"/>
      <c r="D4" s="56"/>
      <c r="E4" s="56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15" customHeight="1" x14ac:dyDescent="0.25">
      <c r="A5" s="64"/>
      <c r="B5" s="56"/>
      <c r="C5" s="56"/>
      <c r="D5" s="56"/>
      <c r="E5" s="56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5" ht="15.75" thickBot="1" x14ac:dyDescent="0.3">
      <c r="A6" s="64"/>
      <c r="B6" s="56"/>
      <c r="C6" s="56"/>
      <c r="D6" s="56"/>
      <c r="E6" s="56"/>
      <c r="O6" s="31"/>
    </row>
    <row r="7" spans="1:15" ht="30.75" thickBot="1" x14ac:dyDescent="0.3">
      <c r="A7" s="30"/>
      <c r="B7" s="35" t="s">
        <v>3</v>
      </c>
      <c r="C7" s="36" t="s">
        <v>4</v>
      </c>
      <c r="D7" s="121" t="s">
        <v>5</v>
      </c>
      <c r="E7" s="122"/>
      <c r="G7" s="96" t="s">
        <v>6</v>
      </c>
      <c r="H7" s="97"/>
      <c r="I7" s="97"/>
      <c r="J7" s="98"/>
      <c r="K7" s="59" t="s">
        <v>7</v>
      </c>
      <c r="L7" s="60"/>
      <c r="M7" s="60"/>
      <c r="N7" s="60"/>
      <c r="O7" s="61"/>
    </row>
    <row r="8" spans="1:15" ht="23.45" customHeight="1" x14ac:dyDescent="0.25">
      <c r="A8" s="30"/>
      <c r="B8" s="26" t="s">
        <v>21</v>
      </c>
      <c r="C8" s="27"/>
      <c r="D8" s="123">
        <f>C8*Apoio!E19</f>
        <v>0</v>
      </c>
      <c r="E8" s="124"/>
      <c r="G8" s="99">
        <f>C15</f>
        <v>0</v>
      </c>
      <c r="H8" s="150"/>
      <c r="I8" s="150"/>
      <c r="J8" s="151"/>
      <c r="K8" s="116" t="str">
        <f>IF(G8&lt;1030000.01,"Proposta adequada","Proposta não adequada")</f>
        <v>Proposta adequada</v>
      </c>
      <c r="L8" s="116"/>
      <c r="M8" s="116"/>
      <c r="N8" s="116"/>
      <c r="O8" s="117"/>
    </row>
    <row r="9" spans="1:15" ht="23.45" customHeight="1" x14ac:dyDescent="0.25">
      <c r="A9" s="30"/>
      <c r="B9" s="3" t="s">
        <v>22</v>
      </c>
      <c r="C9" s="5"/>
      <c r="D9" s="57">
        <f>C9*Apoio!E20</f>
        <v>0</v>
      </c>
      <c r="E9" s="58"/>
      <c r="G9" s="152"/>
      <c r="H9" s="153"/>
      <c r="I9" s="153"/>
      <c r="J9" s="154"/>
      <c r="K9" s="142"/>
      <c r="L9" s="142"/>
      <c r="M9" s="142"/>
      <c r="N9" s="142"/>
      <c r="O9" s="143"/>
    </row>
    <row r="10" spans="1:15" ht="23.45" customHeight="1" thickBot="1" x14ac:dyDescent="0.3">
      <c r="A10" s="30"/>
      <c r="B10" s="3" t="s">
        <v>23</v>
      </c>
      <c r="C10" s="5"/>
      <c r="D10" s="57">
        <f>C10*Apoio!E21</f>
        <v>0</v>
      </c>
      <c r="E10" s="58"/>
      <c r="G10" s="152"/>
      <c r="H10" s="153"/>
      <c r="I10" s="153"/>
      <c r="J10" s="154"/>
      <c r="K10" s="119"/>
      <c r="L10" s="119"/>
      <c r="M10" s="119"/>
      <c r="N10" s="119"/>
      <c r="O10" s="120"/>
    </row>
    <row r="11" spans="1:15" ht="23.45" customHeight="1" thickBot="1" x14ac:dyDescent="0.3">
      <c r="A11" s="30"/>
      <c r="B11" s="3" t="s">
        <v>24</v>
      </c>
      <c r="C11" s="5"/>
      <c r="D11" s="57">
        <f>C11*Apoio!E22</f>
        <v>0</v>
      </c>
      <c r="E11" s="58"/>
      <c r="G11" s="155"/>
      <c r="H11" s="156"/>
      <c r="I11" s="156"/>
      <c r="J11" s="157"/>
      <c r="O11" s="31"/>
    </row>
    <row r="12" spans="1:15" ht="23.45" customHeight="1" thickBot="1" x14ac:dyDescent="0.3">
      <c r="A12" s="30"/>
      <c r="B12" s="3" t="s">
        <v>10</v>
      </c>
      <c r="C12" s="5"/>
      <c r="D12" s="57">
        <f>C12*Apoio!E23</f>
        <v>0</v>
      </c>
      <c r="E12" s="58"/>
      <c r="O12" s="31"/>
    </row>
    <row r="13" spans="1:15" ht="15" customHeight="1" x14ac:dyDescent="0.25">
      <c r="A13" s="30"/>
      <c r="B13" s="136" t="s">
        <v>11</v>
      </c>
      <c r="C13" s="138"/>
      <c r="D13" s="57">
        <f>C13*Apoio!E24</f>
        <v>0</v>
      </c>
      <c r="E13" s="140"/>
      <c r="G13" s="87" t="s">
        <v>25</v>
      </c>
      <c r="H13" s="88"/>
      <c r="I13" s="88"/>
      <c r="J13" s="88"/>
      <c r="K13" s="88"/>
      <c r="L13" s="88"/>
      <c r="M13" s="88"/>
      <c r="N13" s="88"/>
      <c r="O13" s="89"/>
    </row>
    <row r="14" spans="1:15" ht="15.75" thickBot="1" x14ac:dyDescent="0.3">
      <c r="A14" s="30"/>
      <c r="B14" s="137"/>
      <c r="C14" s="139"/>
      <c r="D14" s="65"/>
      <c r="E14" s="141"/>
      <c r="G14" s="90"/>
      <c r="H14" s="91"/>
      <c r="I14" s="91"/>
      <c r="J14" s="91"/>
      <c r="K14" s="91"/>
      <c r="L14" s="91"/>
      <c r="M14" s="91"/>
      <c r="N14" s="91"/>
      <c r="O14" s="92"/>
    </row>
    <row r="15" spans="1:15" ht="15.75" customHeight="1" x14ac:dyDescent="0.25">
      <c r="A15" s="30"/>
      <c r="B15" s="108" t="s">
        <v>12</v>
      </c>
      <c r="C15" s="109">
        <f>SUM(D8:E14)</f>
        <v>0</v>
      </c>
      <c r="D15" s="110"/>
      <c r="E15" s="111"/>
      <c r="G15" s="90"/>
      <c r="H15" s="91"/>
      <c r="I15" s="91"/>
      <c r="J15" s="91"/>
      <c r="K15" s="91"/>
      <c r="L15" s="91"/>
      <c r="M15" s="91"/>
      <c r="N15" s="91"/>
      <c r="O15" s="92"/>
    </row>
    <row r="16" spans="1:15" ht="15.75" thickBot="1" x14ac:dyDescent="0.3">
      <c r="A16" s="30"/>
      <c r="B16" s="68"/>
      <c r="C16" s="112"/>
      <c r="D16" s="113"/>
      <c r="E16" s="114"/>
      <c r="G16" s="90"/>
      <c r="H16" s="91"/>
      <c r="I16" s="91"/>
      <c r="J16" s="91"/>
      <c r="K16" s="91"/>
      <c r="L16" s="91"/>
      <c r="M16" s="91"/>
      <c r="N16" s="91"/>
      <c r="O16" s="92"/>
    </row>
    <row r="17" spans="1:15" ht="14.45" customHeight="1" thickBot="1" x14ac:dyDescent="0.3">
      <c r="A17" s="30"/>
      <c r="G17" s="90"/>
      <c r="H17" s="91"/>
      <c r="I17" s="91"/>
      <c r="J17" s="91"/>
      <c r="K17" s="91"/>
      <c r="L17" s="91"/>
      <c r="M17" s="91"/>
      <c r="N17" s="91"/>
      <c r="O17" s="92"/>
    </row>
    <row r="18" spans="1:15" ht="15" customHeight="1" x14ac:dyDescent="0.25">
      <c r="A18" s="30"/>
      <c r="B18" s="144" t="s">
        <v>26</v>
      </c>
      <c r="C18" s="145"/>
      <c r="D18" s="145"/>
      <c r="E18" s="146"/>
      <c r="G18" s="90"/>
      <c r="H18" s="91"/>
      <c r="I18" s="91"/>
      <c r="J18" s="91"/>
      <c r="K18" s="91"/>
      <c r="L18" s="91"/>
      <c r="M18" s="91"/>
      <c r="N18" s="91"/>
      <c r="O18" s="92"/>
    </row>
    <row r="19" spans="1:15" ht="15.75" thickBot="1" x14ac:dyDescent="0.3">
      <c r="A19" s="30"/>
      <c r="B19" s="147"/>
      <c r="C19" s="148"/>
      <c r="D19" s="148"/>
      <c r="E19" s="149"/>
      <c r="G19" s="90"/>
      <c r="H19" s="91"/>
      <c r="I19" s="91"/>
      <c r="J19" s="91"/>
      <c r="K19" s="91"/>
      <c r="L19" s="91"/>
      <c r="M19" s="91"/>
      <c r="N19" s="91"/>
      <c r="O19" s="92"/>
    </row>
    <row r="20" spans="1:15" ht="15" customHeight="1" thickBot="1" x14ac:dyDescent="0.3">
      <c r="A20" s="30"/>
      <c r="G20" s="90"/>
      <c r="H20" s="91"/>
      <c r="I20" s="91"/>
      <c r="J20" s="91"/>
      <c r="K20" s="91"/>
      <c r="L20" s="91"/>
      <c r="M20" s="91"/>
      <c r="N20" s="91"/>
      <c r="O20" s="92"/>
    </row>
    <row r="21" spans="1:15" ht="15.75" customHeight="1" x14ac:dyDescent="0.25">
      <c r="A21" s="30"/>
      <c r="B21" s="75" t="s">
        <v>16</v>
      </c>
      <c r="C21" s="76"/>
      <c r="D21" s="76"/>
      <c r="E21" s="77"/>
      <c r="G21" s="90"/>
      <c r="H21" s="91"/>
      <c r="I21" s="91"/>
      <c r="J21" s="91"/>
      <c r="K21" s="91"/>
      <c r="L21" s="91"/>
      <c r="M21" s="91"/>
      <c r="N21" s="91"/>
      <c r="O21" s="92"/>
    </row>
    <row r="22" spans="1:15" x14ac:dyDescent="0.25">
      <c r="A22" s="30"/>
      <c r="B22" s="78"/>
      <c r="C22" s="79"/>
      <c r="D22" s="79"/>
      <c r="E22" s="80"/>
      <c r="G22" s="90"/>
      <c r="H22" s="91"/>
      <c r="I22" s="91"/>
      <c r="J22" s="91"/>
      <c r="K22" s="91"/>
      <c r="L22" s="91"/>
      <c r="M22" s="91"/>
      <c r="N22" s="91"/>
      <c r="O22" s="92"/>
    </row>
    <row r="23" spans="1:15" ht="15" customHeight="1" x14ac:dyDescent="0.25">
      <c r="A23" s="30"/>
      <c r="B23" s="78"/>
      <c r="C23" s="79"/>
      <c r="D23" s="79"/>
      <c r="E23" s="80"/>
      <c r="G23" s="90"/>
      <c r="H23" s="91"/>
      <c r="I23" s="91"/>
      <c r="J23" s="91"/>
      <c r="K23" s="91"/>
      <c r="L23" s="91"/>
      <c r="M23" s="91"/>
      <c r="N23" s="91"/>
      <c r="O23" s="92"/>
    </row>
    <row r="24" spans="1:15" ht="15.75" customHeight="1" thickBot="1" x14ac:dyDescent="0.3">
      <c r="A24" s="30"/>
      <c r="B24" s="81"/>
      <c r="C24" s="82"/>
      <c r="D24" s="82"/>
      <c r="E24" s="83"/>
      <c r="G24" s="90"/>
      <c r="H24" s="91"/>
      <c r="I24" s="91"/>
      <c r="J24" s="91"/>
      <c r="K24" s="91"/>
      <c r="L24" s="91"/>
      <c r="M24" s="91"/>
      <c r="N24" s="91"/>
      <c r="O24" s="92"/>
    </row>
    <row r="25" spans="1:15" ht="15" customHeight="1" thickBot="1" x14ac:dyDescent="0.3">
      <c r="A25" s="32"/>
      <c r="B25" s="33"/>
      <c r="C25" s="33"/>
      <c r="D25" s="33"/>
      <c r="E25" s="33"/>
      <c r="F25" s="33"/>
      <c r="G25" s="93"/>
      <c r="H25" s="94"/>
      <c r="I25" s="94"/>
      <c r="J25" s="94"/>
      <c r="K25" s="94"/>
      <c r="L25" s="94"/>
      <c r="M25" s="94"/>
      <c r="N25" s="94"/>
      <c r="O25" s="95"/>
    </row>
    <row r="26" spans="1:15" ht="15" customHeight="1" x14ac:dyDescent="0.25"/>
    <row r="27" spans="1:15" ht="15" customHeight="1" x14ac:dyDescent="0.25"/>
    <row r="28" spans="1:15" ht="15.75" customHeight="1" x14ac:dyDescent="0.25"/>
    <row r="29" spans="1:15" x14ac:dyDescent="0.25">
      <c r="B29" s="1"/>
    </row>
    <row r="30" spans="1:15" x14ac:dyDescent="0.25">
      <c r="B30" s="1"/>
    </row>
    <row r="32" spans="1:15" x14ac:dyDescent="0.25">
      <c r="B32" s="1"/>
    </row>
    <row r="34" spans="2:2" x14ac:dyDescent="0.25">
      <c r="B34" s="2"/>
    </row>
  </sheetData>
  <sheetProtection algorithmName="SHA-512" hashValue="Xu2BvZZgwMxNJ6JTIHDC3zADn4ToU6gFWxd1xCIjvLNj1jj7obkv/xKS9AALi3i8jgPnwuzSrCdrRN7XPCM37g==" saltValue="pkJiILChoyJrpajf1aPOEw==" spinCount="100000" sheet="1" objects="1" scenarios="1"/>
  <mergeCells count="20">
    <mergeCell ref="F2:O5"/>
    <mergeCell ref="D7:E7"/>
    <mergeCell ref="G7:J7"/>
    <mergeCell ref="K7:O7"/>
    <mergeCell ref="D8:E8"/>
    <mergeCell ref="G8:J11"/>
    <mergeCell ref="K8:O10"/>
    <mergeCell ref="D9:E9"/>
    <mergeCell ref="D10:E10"/>
    <mergeCell ref="D11:E11"/>
    <mergeCell ref="A1:E6"/>
    <mergeCell ref="D12:E12"/>
    <mergeCell ref="G13:O25"/>
    <mergeCell ref="B15:B16"/>
    <mergeCell ref="C15:E16"/>
    <mergeCell ref="B21:E24"/>
    <mergeCell ref="B18:E19"/>
    <mergeCell ref="B13:B14"/>
    <mergeCell ref="C13:C14"/>
    <mergeCell ref="D13:E14"/>
  </mergeCells>
  <conditionalFormatting sqref="G8">
    <cfRule type="cellIs" dxfId="3" priority="3" operator="lessThan">
      <formula>1030000.01</formula>
    </cfRule>
    <cfRule type="cellIs" dxfId="2" priority="4" operator="greaterThan">
      <formula>1030000</formula>
    </cfRule>
  </conditionalFormatting>
  <conditionalFormatting sqref="K8:O10">
    <cfRule type="cellIs" dxfId="1" priority="1" operator="equal">
      <formula>"Proposta não adequada"</formula>
    </cfRule>
    <cfRule type="cellIs" dxfId="0" priority="2" operator="equal">
      <formula>"Proposta adequada"</formula>
    </cfRule>
  </conditionalFormatting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400-000001000000}">
          <x14:formula1>
            <xm:f>Apoio!$N$2:$N$9</xm:f>
          </x14:formula1>
          <xm:sqref>C12:C13</xm:sqref>
        </x14:dataValidation>
        <x14:dataValidation type="list" allowBlank="1" showInputMessage="1" showErrorMessage="1" xr:uid="{00000000-0002-0000-0400-000002000000}">
          <x14:formula1>
            <xm:f>Apoio!$M$2:$M$10</xm:f>
          </x14:formula1>
          <xm:sqref>C10:C11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4"/>
  <sheetViews>
    <sheetView workbookViewId="0">
      <selection activeCell="D6" sqref="D6"/>
    </sheetView>
  </sheetViews>
  <sheetFormatPr defaultRowHeight="15" x14ac:dyDescent="0.25"/>
  <cols>
    <col min="2" max="2" width="35.7109375" bestFit="1" customWidth="1"/>
    <col min="3" max="3" width="16.5703125" bestFit="1" customWidth="1"/>
    <col min="5" max="5" width="14" bestFit="1" customWidth="1"/>
    <col min="7" max="7" width="15.140625" bestFit="1" customWidth="1"/>
    <col min="8" max="8" width="11.85546875" bestFit="1" customWidth="1"/>
  </cols>
  <sheetData>
    <row r="1" spans="2:14" ht="15.75" thickBot="1" x14ac:dyDescent="0.3">
      <c r="B1" s="158" t="s">
        <v>27</v>
      </c>
      <c r="C1" s="159"/>
      <c r="D1" s="159"/>
      <c r="E1" s="160"/>
      <c r="L1" t="s">
        <v>28</v>
      </c>
      <c r="M1" t="s">
        <v>29</v>
      </c>
      <c r="N1" t="s">
        <v>30</v>
      </c>
    </row>
    <row r="2" spans="2:14" x14ac:dyDescent="0.25">
      <c r="B2" s="11" t="s">
        <v>31</v>
      </c>
      <c r="C2" s="7" t="s">
        <v>32</v>
      </c>
      <c r="D2" s="7" t="s">
        <v>33</v>
      </c>
      <c r="E2" s="12" t="s">
        <v>34</v>
      </c>
      <c r="G2" s="18" t="s">
        <v>21</v>
      </c>
      <c r="H2" s="19">
        <v>2100</v>
      </c>
      <c r="L2">
        <v>0</v>
      </c>
      <c r="M2">
        <v>0</v>
      </c>
      <c r="N2">
        <v>1</v>
      </c>
    </row>
    <row r="3" spans="2:14" x14ac:dyDescent="0.25">
      <c r="B3" s="11" t="s">
        <v>35</v>
      </c>
      <c r="C3" s="8">
        <v>2100</v>
      </c>
      <c r="D3" s="9">
        <v>24</v>
      </c>
      <c r="E3" s="13">
        <f>C3*D3</f>
        <v>50400</v>
      </c>
      <c r="G3" s="11" t="s">
        <v>22</v>
      </c>
      <c r="H3" s="20">
        <v>1100</v>
      </c>
      <c r="L3">
        <v>1</v>
      </c>
      <c r="M3">
        <v>1</v>
      </c>
      <c r="N3">
        <v>2</v>
      </c>
    </row>
    <row r="4" spans="2:14" x14ac:dyDescent="0.25">
      <c r="B4" s="11" t="s">
        <v>29</v>
      </c>
      <c r="C4" s="8">
        <v>3100</v>
      </c>
      <c r="D4" s="9">
        <v>36</v>
      </c>
      <c r="E4" s="13">
        <f t="shared" ref="E4:E6" si="0">C4*D4</f>
        <v>111600</v>
      </c>
      <c r="G4" s="11" t="s">
        <v>23</v>
      </c>
      <c r="H4" s="20">
        <v>3100</v>
      </c>
      <c r="L4">
        <v>2</v>
      </c>
      <c r="M4">
        <v>2</v>
      </c>
      <c r="N4">
        <v>3</v>
      </c>
    </row>
    <row r="5" spans="2:14" x14ac:dyDescent="0.25">
      <c r="B5" s="11" t="s">
        <v>30</v>
      </c>
      <c r="C5" s="8">
        <v>5200</v>
      </c>
      <c r="D5" s="9">
        <v>12</v>
      </c>
      <c r="E5" s="13">
        <f t="shared" si="0"/>
        <v>62400</v>
      </c>
      <c r="G5" s="11" t="s">
        <v>36</v>
      </c>
      <c r="H5" s="20">
        <v>1400</v>
      </c>
      <c r="L5">
        <v>3</v>
      </c>
      <c r="M5">
        <v>3</v>
      </c>
      <c r="N5">
        <v>4</v>
      </c>
    </row>
    <row r="6" spans="2:14" ht="15.75" thickBot="1" x14ac:dyDescent="0.3">
      <c r="B6" s="14" t="s">
        <v>37</v>
      </c>
      <c r="C6" s="15">
        <v>700</v>
      </c>
      <c r="D6" s="25">
        <v>12</v>
      </c>
      <c r="E6" s="16">
        <f t="shared" si="0"/>
        <v>8400</v>
      </c>
      <c r="G6" s="14" t="s">
        <v>38</v>
      </c>
      <c r="H6" s="21">
        <v>800</v>
      </c>
      <c r="L6">
        <v>4</v>
      </c>
      <c r="M6">
        <v>4</v>
      </c>
      <c r="N6">
        <v>5</v>
      </c>
    </row>
    <row r="7" spans="2:14" ht="15.75" thickBot="1" x14ac:dyDescent="0.3">
      <c r="C7" s="1"/>
      <c r="E7" s="2"/>
      <c r="L7">
        <v>5</v>
      </c>
      <c r="M7">
        <v>5</v>
      </c>
      <c r="N7">
        <v>6</v>
      </c>
    </row>
    <row r="8" spans="2:14" x14ac:dyDescent="0.25">
      <c r="B8" s="158" t="s">
        <v>39</v>
      </c>
      <c r="C8" s="159"/>
      <c r="D8" s="159"/>
      <c r="E8" s="160"/>
      <c r="L8">
        <v>6</v>
      </c>
      <c r="M8">
        <v>6</v>
      </c>
      <c r="N8">
        <v>7</v>
      </c>
    </row>
    <row r="9" spans="2:14" x14ac:dyDescent="0.25">
      <c r="B9" s="11" t="s">
        <v>31</v>
      </c>
      <c r="C9" s="7" t="s">
        <v>32</v>
      </c>
      <c r="D9" s="7" t="s">
        <v>33</v>
      </c>
      <c r="E9" s="12" t="s">
        <v>34</v>
      </c>
      <c r="L9">
        <v>7</v>
      </c>
      <c r="M9">
        <v>7</v>
      </c>
      <c r="N9">
        <v>8</v>
      </c>
    </row>
    <row r="10" spans="2:14" x14ac:dyDescent="0.25">
      <c r="B10" s="17" t="s">
        <v>40</v>
      </c>
      <c r="C10" s="10">
        <f>H2+H3</f>
        <v>3200</v>
      </c>
      <c r="D10" s="9">
        <v>24</v>
      </c>
      <c r="E10" s="13">
        <f>C10*D10</f>
        <v>76800</v>
      </c>
      <c r="L10">
        <v>8</v>
      </c>
      <c r="M10">
        <v>8</v>
      </c>
    </row>
    <row r="11" spans="2:14" x14ac:dyDescent="0.25">
      <c r="B11" s="17" t="s">
        <v>41</v>
      </c>
      <c r="C11" s="10">
        <f>H3</f>
        <v>1100</v>
      </c>
      <c r="D11" s="9">
        <v>24</v>
      </c>
      <c r="E11" s="13">
        <f t="shared" ref="E11:E13" si="1">C11*D11</f>
        <v>26400</v>
      </c>
      <c r="L11">
        <v>9</v>
      </c>
    </row>
    <row r="12" spans="2:14" x14ac:dyDescent="0.25">
      <c r="B12" s="17" t="s">
        <v>42</v>
      </c>
      <c r="C12" s="10">
        <f>H4+H5</f>
        <v>4500</v>
      </c>
      <c r="D12" s="9">
        <v>36</v>
      </c>
      <c r="E12" s="13">
        <f t="shared" si="1"/>
        <v>162000</v>
      </c>
      <c r="L12">
        <v>10</v>
      </c>
    </row>
    <row r="13" spans="2:14" x14ac:dyDescent="0.25">
      <c r="B13" s="17" t="s">
        <v>43</v>
      </c>
      <c r="C13" s="10">
        <f>H5</f>
        <v>1400</v>
      </c>
      <c r="D13" s="9">
        <v>36</v>
      </c>
      <c r="E13" s="13">
        <f t="shared" si="1"/>
        <v>50400</v>
      </c>
      <c r="G13" s="1">
        <f>C13*48*2</f>
        <v>134400</v>
      </c>
      <c r="L13">
        <v>11</v>
      </c>
    </row>
    <row r="14" spans="2:14" x14ac:dyDescent="0.25">
      <c r="B14" s="17" t="s">
        <v>30</v>
      </c>
      <c r="C14" s="8">
        <v>5200</v>
      </c>
      <c r="D14" s="9">
        <v>12</v>
      </c>
      <c r="E14" s="13">
        <f t="shared" ref="E14:E15" si="2">C14*D14</f>
        <v>62400</v>
      </c>
      <c r="L14">
        <v>12</v>
      </c>
    </row>
    <row r="15" spans="2:14" ht="15.75" thickBot="1" x14ac:dyDescent="0.3">
      <c r="B15" s="14" t="s">
        <v>37</v>
      </c>
      <c r="C15" s="15">
        <v>700</v>
      </c>
      <c r="D15" s="25">
        <v>12</v>
      </c>
      <c r="E15" s="16">
        <f t="shared" si="2"/>
        <v>8400</v>
      </c>
      <c r="L15">
        <v>13</v>
      </c>
    </row>
    <row r="16" spans="2:14" ht="15.75" thickBot="1" x14ac:dyDescent="0.3">
      <c r="L16">
        <v>14</v>
      </c>
    </row>
    <row r="17" spans="2:12" x14ac:dyDescent="0.25">
      <c r="B17" s="158" t="s">
        <v>44</v>
      </c>
      <c r="C17" s="159"/>
      <c r="D17" s="159"/>
      <c r="E17" s="160"/>
      <c r="L17">
        <v>15</v>
      </c>
    </row>
    <row r="18" spans="2:12" x14ac:dyDescent="0.25">
      <c r="B18" s="11" t="s">
        <v>31</v>
      </c>
      <c r="C18" s="7" t="s">
        <v>32</v>
      </c>
      <c r="D18" s="7" t="s">
        <v>33</v>
      </c>
      <c r="E18" s="12" t="s">
        <v>34</v>
      </c>
    </row>
    <row r="19" spans="2:12" x14ac:dyDescent="0.25">
      <c r="B19" s="17" t="s">
        <v>21</v>
      </c>
      <c r="C19" s="10">
        <v>2100</v>
      </c>
      <c r="D19" s="9">
        <v>24</v>
      </c>
      <c r="E19" s="13">
        <f>C19*D19</f>
        <v>50400</v>
      </c>
    </row>
    <row r="20" spans="2:12" x14ac:dyDescent="0.25">
      <c r="B20" s="17" t="s">
        <v>22</v>
      </c>
      <c r="C20" s="10">
        <v>800</v>
      </c>
      <c r="D20" s="9">
        <v>24</v>
      </c>
      <c r="E20" s="13">
        <f t="shared" ref="E20:E24" si="3">C20*D20</f>
        <v>19200</v>
      </c>
    </row>
    <row r="21" spans="2:12" x14ac:dyDescent="0.25">
      <c r="B21" s="17" t="s">
        <v>23</v>
      </c>
      <c r="C21" s="10">
        <v>3100</v>
      </c>
      <c r="D21" s="9">
        <v>36</v>
      </c>
      <c r="E21" s="13">
        <f t="shared" si="3"/>
        <v>111600</v>
      </c>
    </row>
    <row r="22" spans="2:12" x14ac:dyDescent="0.25">
      <c r="B22" s="17" t="s">
        <v>24</v>
      </c>
      <c r="C22" s="10">
        <v>800</v>
      </c>
      <c r="D22" s="9">
        <v>36</v>
      </c>
      <c r="E22" s="13">
        <f t="shared" si="3"/>
        <v>28800</v>
      </c>
    </row>
    <row r="23" spans="2:12" x14ac:dyDescent="0.25">
      <c r="B23" s="17" t="s">
        <v>30</v>
      </c>
      <c r="C23" s="8">
        <v>5200</v>
      </c>
      <c r="D23" s="9">
        <v>12</v>
      </c>
      <c r="E23" s="13">
        <f t="shared" si="3"/>
        <v>62400</v>
      </c>
    </row>
    <row r="24" spans="2:12" ht="15.75" thickBot="1" x14ac:dyDescent="0.3">
      <c r="B24" s="14" t="s">
        <v>37</v>
      </c>
      <c r="C24" s="15">
        <v>700</v>
      </c>
      <c r="D24" s="25">
        <v>12</v>
      </c>
      <c r="E24" s="16">
        <f t="shared" si="3"/>
        <v>8400</v>
      </c>
    </row>
  </sheetData>
  <mergeCells count="3">
    <mergeCell ref="B1:E1"/>
    <mergeCell ref="B8:E8"/>
    <mergeCell ref="B17:E1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:C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6F805BCB88DA4482D3AA1C78DA0978" ma:contentTypeVersion="4" ma:contentTypeDescription="Crie um novo documento." ma:contentTypeScope="" ma:versionID="4c2a4cb94fb998ce3e41ed9931ffbc0a">
  <xsd:schema xmlns:xsd="http://www.w3.org/2001/XMLSchema" xmlns:xs="http://www.w3.org/2001/XMLSchema" xmlns:p="http://schemas.microsoft.com/office/2006/metadata/properties" xmlns:ns2="30b1b032-1824-4d87-9c3e-afa81a4b5089" targetNamespace="http://schemas.microsoft.com/office/2006/metadata/properties" ma:root="true" ma:fieldsID="abc837410218e5f8ab8d6959606bd212" ns2:_="">
    <xsd:import namespace="30b1b032-1824-4d87-9c3e-afa81a4b50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b032-1824-4d87-9c3e-afa81a4b5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AE3D8F-64B9-4E60-A1EC-9D4AD06A9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1b032-1824-4d87-9c3e-afa81a4b5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B499D-33BF-40FA-BB44-0AB9E0143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660AE-C4D4-4DB6-894C-4A9E2E522C25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30b1b032-1824-4d87-9c3e-afa81a4b5089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PROCAD SPD</vt:lpstr>
      <vt:lpstr>IES Pública</vt:lpstr>
      <vt:lpstr>IES sem fins lucrativos</vt:lpstr>
      <vt:lpstr>IES com fins lucrativos</vt:lpstr>
      <vt:lpstr>Apoio</vt:lpstr>
      <vt:lpstr>'IES com fins lucrativos'!Area_de_impressao</vt:lpstr>
      <vt:lpstr>'IES Pública'!Area_de_impressao</vt:lpstr>
      <vt:lpstr>'IES sem fins lucrativos'!Area_de_impressao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cp:keywords/>
  <dc:description/>
  <cp:lastModifiedBy>Igor Secundo Dias Bernardes</cp:lastModifiedBy>
  <cp:revision/>
  <cp:lastPrinted>2025-04-30T18:23:23Z</cp:lastPrinted>
  <dcterms:created xsi:type="dcterms:W3CDTF">2023-05-10T12:24:38Z</dcterms:created>
  <dcterms:modified xsi:type="dcterms:W3CDTF">2025-07-21T13:04:56Z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0x0101005F6F805BCB88DA4482D3AA1C78DA0978</vt:lpwstr>
  </property>
  <property fmtid="{D5CDD505-2E9C-101B-9397-08002B2CF9AE}" pid="3" name="MediaServiceImageTags">
    <vt:lpwstr/>
  </property>
</Properties>
</file>