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\Downloads\"/>
    </mc:Choice>
  </mc:AlternateContent>
  <xr:revisionPtr revIDLastSave="0" documentId="8_{D196BE47-A377-4D6C-BE2C-BF67E7633B98}" xr6:coauthVersionLast="47" xr6:coauthVersionMax="47" xr10:uidLastSave="{00000000-0000-0000-0000-000000000000}"/>
  <workbookProtection workbookAlgorithmName="SHA-512" workbookHashValue="zrdmncARuLNCGlYadGpRYs/6/jGETyzYfJr97sfnL7C9JL5jEUaojaSYI5uzyNKsbPi9tIWmQB+YZi1jvEbrQg==" workbookSaltValue="FTDLqK3ro9OJk41N/LlMBg==" workbookSpinCount="100000" lockStructure="1"/>
  <bookViews>
    <workbookView showSheetTabs="0" xWindow="28680" yWindow="-105" windowWidth="29040" windowHeight="15720" xr2:uid="{00000000-000D-0000-FFFF-FFFF00000000}"/>
  </bookViews>
  <sheets>
    <sheet name="Pró-Defesa V" sheetId="4" r:id="rId1"/>
    <sheet name="Apoio" sheetId="1" state="hidden" r:id="rId2"/>
    <sheet name="IES Pública" sheetId="2" r:id="rId3"/>
    <sheet name="IES sem fins lucrativos" sheetId="6" r:id="rId4"/>
    <sheet name="IES com fins lucrativos" sheetId="7" r:id="rId5"/>
  </sheets>
  <definedNames>
    <definedName name="_xlnm.Print_Area" localSheetId="4">'IES com fins lucrativos'!$A$1:$O$25</definedName>
    <definedName name="_xlnm.Print_Area" localSheetId="2">'IES Pública'!$A$1:$O$25</definedName>
    <definedName name="_xlnm.Print_Area" localSheetId="3">'IES sem fins lucrativos'!$A$1:$O$25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D8" i="7"/>
  <c r="E21" i="1"/>
  <c r="D12" i="7" s="1"/>
  <c r="E20" i="1"/>
  <c r="D11" i="7" s="1"/>
  <c r="E19" i="1"/>
  <c r="E18" i="1"/>
  <c r="D9" i="7" s="1"/>
  <c r="E17" i="1"/>
  <c r="E9" i="1"/>
  <c r="D8" i="6" s="1"/>
  <c r="C12" i="1"/>
  <c r="E12" i="1" s="1"/>
  <c r="D11" i="6" s="1"/>
  <c r="C11" i="1"/>
  <c r="E11" i="1" s="1"/>
  <c r="D10" i="6" s="1"/>
  <c r="C10" i="1"/>
  <c r="E10" i="1" s="1"/>
  <c r="D9" i="6" s="1"/>
  <c r="C9" i="1"/>
  <c r="E13" i="1"/>
  <c r="D12" i="6" s="1"/>
  <c r="E4" i="1"/>
  <c r="D9" i="2" s="1"/>
  <c r="E5" i="1"/>
  <c r="D10" i="2" s="1"/>
  <c r="E3" i="1"/>
  <c r="D8" i="2" s="1"/>
  <c r="C12" i="2" l="1"/>
  <c r="G8" i="2" s="1"/>
  <c r="K8" i="2" s="1"/>
  <c r="C14" i="6"/>
  <c r="G8" i="6" s="1"/>
  <c r="K8" i="6" s="1"/>
  <c r="C14" i="7"/>
  <c r="G8" i="7" s="1"/>
  <c r="K8" i="7" s="1"/>
</calcChain>
</file>

<file path=xl/sharedStrings.xml><?xml version="1.0" encoding="utf-8"?>
<sst xmlns="http://schemas.openxmlformats.org/spreadsheetml/2006/main" count="81" uniqueCount="44">
  <si>
    <r>
      <rPr>
        <b/>
        <sz val="20"/>
        <color theme="4"/>
        <rFont val="Calibri"/>
        <family val="2"/>
        <scheme val="minor"/>
      </rPr>
      <t>Memória de Cálculo referente à alocação das bolsas</t>
    </r>
    <r>
      <rPr>
        <sz val="11"/>
        <color theme="4"/>
        <rFont val="Calibri"/>
        <family val="2"/>
        <scheme val="minor"/>
      </rPr>
      <t xml:space="preserve">
O proponente terá a responsabilidade de alocar os recursos de bolsas de pós-doutorado, doutorado e mestrado de forma estratégica, visando atender de maneira eficaz as necessidades e objetivos do projeto. O objetivo é garantir uma utilização adequada dos recursos disponíveis, maximizando o impacto e os resultados esperados do projeto.
</t>
    </r>
  </si>
  <si>
    <t>INSTRUÇÕES:
1. Selecione o tipo de Instituição de Ensino Superior (IES) vinculada ao proponente.
2. Preencha os dados solicitados no formulário com precisão e verifique se todas as informações estão corretas.
3. Após preencher o formulário, gere um arquivo PDF contendo os dados fornecidos.
4. Faça a submissão do arquivo PDF gerado durante o processo de inscrição. Certifique-se de seguir as orientações específicas para o envio do documento.</t>
  </si>
  <si>
    <t>IES Pública</t>
  </si>
  <si>
    <t>Mestado</t>
  </si>
  <si>
    <t>Doutorado</t>
  </si>
  <si>
    <t>Pós-Doc</t>
  </si>
  <si>
    <t>MODALIDADE</t>
  </si>
  <si>
    <t>VALOR</t>
  </si>
  <si>
    <t>MESES</t>
  </si>
  <si>
    <t>TOTAL</t>
  </si>
  <si>
    <t>Mestrado Bolsa</t>
  </si>
  <si>
    <t>Mestrado</t>
  </si>
  <si>
    <t>Mestrado Taxa</t>
  </si>
  <si>
    <t>Doutorado Bolsa</t>
  </si>
  <si>
    <t>Doutorado Taxa</t>
  </si>
  <si>
    <t>Taxa</t>
  </si>
  <si>
    <t>IES Comunitária</t>
  </si>
  <si>
    <t>Mestrado Modalidade I (Bolsa + Taxa)</t>
  </si>
  <si>
    <t>Mestrado Modalidade II (Taxa)</t>
  </si>
  <si>
    <t>Doutorado Modalidade I (Bolsa + Taxa)</t>
  </si>
  <si>
    <t>Doutorado 2 Modalidade II (Taxa)</t>
  </si>
  <si>
    <t>IES Particular</t>
  </si>
  <si>
    <t>DoutoradoTaxa</t>
  </si>
  <si>
    <t>Pró-Defesa V
Proposta de Instituição Pública</t>
  </si>
  <si>
    <t>Modalidade</t>
  </si>
  <si>
    <t>Quantidade de bolsas</t>
  </si>
  <si>
    <t>Valor por bolsa</t>
  </si>
  <si>
    <t>Valor por projeto</t>
  </si>
  <si>
    <t>Situação do projeto</t>
  </si>
  <si>
    <t>Bolsas de Mestrado</t>
  </si>
  <si>
    <t>Bolsas de Doutorado</t>
  </si>
  <si>
    <t>Bolsas de Pós-doutorado</t>
  </si>
  <si>
    <t>Valor das bolsas</t>
  </si>
  <si>
    <t>No que diz respeito às bolsas no país, o proponente será responsável por alocar os recursos de bolsas de pós-doutorado, doutorado e mestrado, com objetivo de melhor atender às expectativas do projeto, devendo observar os seguintes critérios:
I - O valor total do projeto em recursos de custeio e bolsas não poderá ultrapassar R$ 1.480.000,00 (um milhão quatrocentos e oitenta mil reais);
II - Os recursos de custeio devem ser de no máximo R$ 280.000,00 (duzentos e oitenta mil reais); e
III - O projeto deverá ter no mínimo 1 (um) bolsista de pós-doutorado e 2 (dois) bolsistas de doutorado.
Na concessão de bolsas, é preciso garantir que haja ao menos um bolsista de pós-doutorado e doutorado, concomitantemente, nos 4 primeiros anos do projeto.</t>
  </si>
  <si>
    <t>Valor do custeio</t>
  </si>
  <si>
    <t>Instruções:
1) Apenas os campos azuis são editáveis;
2) Os valores serão calculados automaticamente;
3) O campo “Situação do projeto” deverá conter “Proposta adequada”; e
4) Após concluir, gere o PDF do arquivo.</t>
  </si>
  <si>
    <t>Pró-Defesa V
Proposta de Instituição Particular sem Fins Lucrativos</t>
  </si>
  <si>
    <t>Mestrado (Bolsa + Taxa)</t>
  </si>
  <si>
    <t>Mestrado (Taxa)</t>
  </si>
  <si>
    <t>Doutorado (Bolsa + Taxa)</t>
  </si>
  <si>
    <t>Doutorado (Taxa)</t>
  </si>
  <si>
    <t>Pró-Defesa V
Proposta de Instituição Particular com Fins Lucrativos</t>
  </si>
  <si>
    <t>No que diz respeito às bolsas no país, o proponente será responsável por alocar os recursos de bolsas de pós-doutorado, doutorado e mestrado, com objetivo de melhor atender às expectativas do projeto, devendo observar os seguintes critérios:
I - O valor total do projeto em recursos de custeio e bolsas não poderá ultrapassar R$ 1.480.000,00 (um milhão quatrocentos e oitenta mil reais);
II - O projeto deverá ter no mínimo 1 (um) bolsista de pós-doutorado e 2 (dois) bolsistas de doutorado.
Na concessão de bolsas, é preciso garantir que haja ao menos um bolsista de pós-doutorado e doutorado, concomitantemente, nos 4 primeiros anos do projeto.</t>
  </si>
  <si>
    <t>Propostas de instituições particulares, com fins lucrativos, não fazem juz ao recebimento de custeio, nos termos da Portaria 59/2013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</si>
</sst>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44" fontId="0" fillId="0" borderId="1" xfId="0" applyNumberFormat="1" applyBorder="1"/>
    <xf numFmtId="0" fontId="2" fillId="0" borderId="21" xfId="0" applyFont="1" applyBorder="1"/>
    <xf numFmtId="0" fontId="2" fillId="0" borderId="22" xfId="0" applyFont="1" applyBorder="1"/>
    <xf numFmtId="44" fontId="0" fillId="0" borderId="22" xfId="0" applyNumberFormat="1" applyBorder="1"/>
    <xf numFmtId="0" fontId="2" fillId="0" borderId="13" xfId="0" applyFont="1" applyBorder="1"/>
    <xf numFmtId="44" fontId="0" fillId="0" borderId="14" xfId="1" applyFont="1" applyBorder="1"/>
    <xf numFmtId="0" fontId="0" fillId="0" borderId="14" xfId="0" applyBorder="1"/>
    <xf numFmtId="44" fontId="0" fillId="0" borderId="15" xfId="0" applyNumberFormat="1" applyBorder="1"/>
    <xf numFmtId="0" fontId="0" fillId="0" borderId="21" xfId="0" applyBorder="1"/>
    <xf numFmtId="0" fontId="0" fillId="0" borderId="13" xfId="0" applyBorder="1"/>
    <xf numFmtId="0" fontId="2" fillId="0" borderId="10" xfId="0" applyFont="1" applyBorder="1"/>
    <xf numFmtId="44" fontId="0" fillId="0" borderId="12" xfId="1" applyFont="1" applyBorder="1"/>
    <xf numFmtId="44" fontId="0" fillId="0" borderId="22" xfId="1" applyFont="1" applyBorder="1"/>
    <xf numFmtId="44" fontId="0" fillId="0" borderId="15" xfId="1" applyFont="1" applyFill="1" applyBorder="1"/>
    <xf numFmtId="0" fontId="0" fillId="0" borderId="0" xfId="0" applyAlignment="1">
      <alignment wrapText="1"/>
    </xf>
    <xf numFmtId="0" fontId="0" fillId="6" borderId="0" xfId="0" applyFill="1"/>
    <xf numFmtId="0" fontId="0" fillId="7" borderId="0" xfId="0" applyFill="1"/>
    <xf numFmtId="0" fontId="0" fillId="7" borderId="0" xfId="0" applyFill="1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8" fillId="3" borderId="8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44" fontId="5" fillId="3" borderId="2" xfId="1" applyFont="1" applyFill="1" applyBorder="1" applyAlignment="1" applyProtection="1">
      <alignment horizontal="center" vertical="center"/>
      <protection locked="0"/>
    </xf>
    <xf numFmtId="44" fontId="5" fillId="3" borderId="3" xfId="1" applyFont="1" applyFill="1" applyBorder="1" applyAlignment="1" applyProtection="1">
      <alignment horizontal="center" vertical="center"/>
      <protection locked="0"/>
    </xf>
    <xf numFmtId="44" fontId="5" fillId="3" borderId="4" xfId="1" applyFont="1" applyFill="1" applyBorder="1" applyAlignment="1" applyProtection="1">
      <alignment horizontal="center" vertical="center"/>
      <protection locked="0"/>
    </xf>
    <xf numFmtId="44" fontId="5" fillId="3" borderId="7" xfId="1" applyFont="1" applyFill="1" applyBorder="1" applyAlignment="1" applyProtection="1">
      <alignment horizontal="center" vertical="center"/>
      <protection locked="0"/>
    </xf>
    <xf numFmtId="44" fontId="5" fillId="3" borderId="8" xfId="1" applyFont="1" applyFill="1" applyBorder="1" applyAlignment="1" applyProtection="1">
      <alignment horizontal="center" vertical="center"/>
      <protection locked="0"/>
    </xf>
    <xf numFmtId="44" fontId="5" fillId="3" borderId="9" xfId="1" applyFont="1" applyFill="1" applyBorder="1" applyAlignment="1" applyProtection="1">
      <alignment horizontal="center" vertical="center"/>
      <protection locked="0"/>
    </xf>
    <xf numFmtId="4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4" fontId="3" fillId="0" borderId="3" xfId="0" applyNumberFormat="1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6" xfId="0" applyNumberFormat="1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8" xfId="0" applyNumberFormat="1" applyFont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IES com fins lucrativos'!A1"/><Relationship Id="rId2" Type="http://schemas.openxmlformats.org/officeDocument/2006/relationships/hyperlink" Target="#'IES sem fins lucrativos'!A1"/><Relationship Id="rId1" Type="http://schemas.openxmlformats.org/officeDocument/2006/relationships/hyperlink" Target="#'IES P&#250;blica'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Pr&#243;-Defesa V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Pr&#243;-Defesa V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r&#243;-Defesa V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</xdr:colOff>
      <xdr:row>9</xdr:row>
      <xdr:rowOff>167640</xdr:rowOff>
    </xdr:from>
    <xdr:to>
      <xdr:col>6</xdr:col>
      <xdr:colOff>485774</xdr:colOff>
      <xdr:row>13</xdr:row>
      <xdr:rowOff>167640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EAEEA-A2D0-733B-F154-87968EE2FED9}"/>
            </a:ext>
          </a:extLst>
        </xdr:cNvPr>
        <xdr:cNvSpPr/>
      </xdr:nvSpPr>
      <xdr:spPr>
        <a:xfrm>
          <a:off x="621029" y="1891665"/>
          <a:ext cx="350329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3600"/>
            <a:t>IES Pública</a:t>
          </a:r>
        </a:p>
      </xdr:txBody>
    </xdr:sp>
    <xdr:clientData/>
  </xdr:twoCellAnchor>
  <xdr:twoCellAnchor>
    <xdr:from>
      <xdr:col>1</xdr:col>
      <xdr:colOff>22859</xdr:colOff>
      <xdr:row>14</xdr:row>
      <xdr:rowOff>91440</xdr:rowOff>
    </xdr:from>
    <xdr:to>
      <xdr:col>6</xdr:col>
      <xdr:colOff>466724</xdr:colOff>
      <xdr:row>18</xdr:row>
      <xdr:rowOff>91440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8D1EE-0AC6-4C0D-8556-B7040F2B2921}"/>
            </a:ext>
          </a:extLst>
        </xdr:cNvPr>
        <xdr:cNvSpPr/>
      </xdr:nvSpPr>
      <xdr:spPr>
        <a:xfrm>
          <a:off x="613409" y="2767965"/>
          <a:ext cx="3491865" cy="762000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Sem Fins Lucrativos</a:t>
          </a:r>
        </a:p>
      </xdr:txBody>
    </xdr:sp>
    <xdr:clientData/>
  </xdr:twoCellAnchor>
  <xdr:twoCellAnchor>
    <xdr:from>
      <xdr:col>1</xdr:col>
      <xdr:colOff>22860</xdr:colOff>
      <xdr:row>19</xdr:row>
      <xdr:rowOff>30480</xdr:rowOff>
    </xdr:from>
    <xdr:to>
      <xdr:col>6</xdr:col>
      <xdr:colOff>476250</xdr:colOff>
      <xdr:row>23</xdr:row>
      <xdr:rowOff>30480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BB1FEED-4BD4-4FEC-81F6-DC669A54FB62}"/>
            </a:ext>
          </a:extLst>
        </xdr:cNvPr>
        <xdr:cNvSpPr/>
      </xdr:nvSpPr>
      <xdr:spPr>
        <a:xfrm>
          <a:off x="613410" y="3659505"/>
          <a:ext cx="3501390" cy="77152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/>
            <a:t>IES Privada Com Fins Lucrativos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38100</xdr:rowOff>
    </xdr:from>
    <xdr:to>
      <xdr:col>7</xdr:col>
      <xdr:colOff>532129</xdr:colOff>
      <xdr:row>6</xdr:row>
      <xdr:rowOff>111359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C5929BC-10BC-4589-A47D-FEE006CC8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19075"/>
          <a:ext cx="4161154" cy="987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150813</xdr:rowOff>
    </xdr:from>
    <xdr:to>
      <xdr:col>17</xdr:col>
      <xdr:colOff>420687</xdr:colOff>
      <xdr:row>2</xdr:row>
      <xdr:rowOff>180657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2FFBF4-380E-BA29-0DAD-75652FA7155C}"/>
            </a:ext>
          </a:extLst>
        </xdr:cNvPr>
        <xdr:cNvSpPr/>
      </xdr:nvSpPr>
      <xdr:spPr>
        <a:xfrm>
          <a:off x="12795250" y="150813"/>
          <a:ext cx="1031875" cy="40290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0</xdr:col>
      <xdr:colOff>277812</xdr:colOff>
      <xdr:row>0</xdr:row>
      <xdr:rowOff>166687</xdr:rowOff>
    </xdr:from>
    <xdr:to>
      <xdr:col>4</xdr:col>
      <xdr:colOff>799782</xdr:colOff>
      <xdr:row>5</xdr:row>
      <xdr:rowOff>111226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0B83B9-EAA0-4576-A541-0490CEBC4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12" y="166687"/>
          <a:ext cx="3720783" cy="889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17</xdr:col>
      <xdr:colOff>420688</xdr:colOff>
      <xdr:row>3</xdr:row>
      <xdr:rowOff>20002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1959F-4CC9-48E4-B63A-843FE46192F9}"/>
            </a:ext>
          </a:extLst>
        </xdr:cNvPr>
        <xdr:cNvSpPr/>
      </xdr:nvSpPr>
      <xdr:spPr>
        <a:xfrm>
          <a:off x="12803188" y="182563"/>
          <a:ext cx="1031875" cy="40100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1</xdr:col>
      <xdr:colOff>15875</xdr:colOff>
      <xdr:row>0</xdr:row>
      <xdr:rowOff>71438</xdr:rowOff>
    </xdr:from>
    <xdr:to>
      <xdr:col>4</xdr:col>
      <xdr:colOff>974724</xdr:colOff>
      <xdr:row>5</xdr:row>
      <xdr:rowOff>116439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47E610-6535-4C04-84BB-7939EA95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5" y="71438"/>
          <a:ext cx="4159249" cy="9895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603251</xdr:colOff>
      <xdr:row>0</xdr:row>
      <xdr:rowOff>174626</xdr:rowOff>
    </xdr:from>
    <xdr:to>
      <xdr:col>17</xdr:col>
      <xdr:colOff>412751</xdr:colOff>
      <xdr:row>3</xdr:row>
      <xdr:rowOff>8255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58413-EF91-4D6A-9474-5A81D052ED84}"/>
            </a:ext>
          </a:extLst>
        </xdr:cNvPr>
        <xdr:cNvSpPr/>
      </xdr:nvSpPr>
      <xdr:spPr>
        <a:xfrm>
          <a:off x="12795251" y="174626"/>
          <a:ext cx="1031875" cy="397192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800"/>
            <a:t>Início</a:t>
          </a:r>
          <a:endParaRPr lang="pt-BR" sz="1100"/>
        </a:p>
      </xdr:txBody>
    </xdr:sp>
    <xdr:clientData/>
  </xdr:twoCellAnchor>
  <xdr:twoCellAnchor editAs="oneCell">
    <xdr:from>
      <xdr:col>0</xdr:col>
      <xdr:colOff>254000</xdr:colOff>
      <xdr:row>0</xdr:row>
      <xdr:rowOff>87312</xdr:rowOff>
    </xdr:from>
    <xdr:to>
      <xdr:col>4</xdr:col>
      <xdr:colOff>932814</xdr:colOff>
      <xdr:row>5</xdr:row>
      <xdr:rowOff>136123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7C03AD-CC9D-4554-9537-F714423E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87312"/>
          <a:ext cx="4159249" cy="989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"/>
  <sheetViews>
    <sheetView showGridLines="0" tabSelected="1" workbookViewId="0"/>
  </sheetViews>
  <sheetFormatPr defaultRowHeight="14.4" x14ac:dyDescent="0.3"/>
  <cols>
    <col min="1" max="1" width="8.88671875" style="27"/>
  </cols>
  <sheetData>
    <row r="1" spans="1:21" x14ac:dyDescent="0.3">
      <c r="A1" s="28"/>
    </row>
    <row r="2" spans="1:21" ht="15" thickBot="1" x14ac:dyDescent="0.35">
      <c r="A2" s="28"/>
    </row>
    <row r="3" spans="1:21" x14ac:dyDescent="0.3">
      <c r="A3" s="28"/>
      <c r="J3" s="40" t="s">
        <v>0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</row>
    <row r="4" spans="1:21" x14ac:dyDescent="0.3">
      <c r="A4" s="28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</row>
    <row r="5" spans="1:21" ht="14.4" customHeight="1" x14ac:dyDescent="0.3">
      <c r="A5" s="28"/>
      <c r="J5" s="43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</row>
    <row r="6" spans="1:21" x14ac:dyDescent="0.3">
      <c r="A6" s="28"/>
      <c r="J6" s="43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</row>
    <row r="7" spans="1:21" x14ac:dyDescent="0.3">
      <c r="A7" s="28"/>
      <c r="J7" s="43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</row>
    <row r="8" spans="1:21" x14ac:dyDescent="0.3">
      <c r="A8" s="28"/>
      <c r="J8" s="43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</row>
    <row r="9" spans="1:21" ht="15" thickBot="1" x14ac:dyDescent="0.35">
      <c r="A9" s="28"/>
      <c r="J9" s="46"/>
      <c r="K9" s="47"/>
      <c r="L9" s="47"/>
      <c r="M9" s="47"/>
      <c r="N9" s="47"/>
      <c r="O9" s="47"/>
      <c r="P9" s="47"/>
      <c r="Q9" s="47"/>
      <c r="R9" s="47"/>
      <c r="S9" s="47"/>
      <c r="T9" s="47"/>
      <c r="U9" s="48"/>
    </row>
    <row r="10" spans="1:21" ht="15" thickBot="1" x14ac:dyDescent="0.35">
      <c r="A10" s="28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14.4" customHeight="1" x14ac:dyDescent="0.3">
      <c r="A11" s="29"/>
      <c r="B11" s="26"/>
      <c r="C11" s="26"/>
      <c r="D11" s="26"/>
      <c r="E11" s="26"/>
      <c r="F11" s="26"/>
      <c r="G11" s="26"/>
      <c r="H11" s="26"/>
      <c r="I11" s="26"/>
      <c r="J11" s="31" t="s">
        <v>1</v>
      </c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x14ac:dyDescent="0.3">
      <c r="A12" s="29"/>
      <c r="B12" s="26"/>
      <c r="C12" s="26"/>
      <c r="D12" s="26"/>
      <c r="E12" s="26"/>
      <c r="F12" s="26"/>
      <c r="G12" s="26"/>
      <c r="H12" s="26"/>
      <c r="I12" s="2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6"/>
    </row>
    <row r="13" spans="1:21" x14ac:dyDescent="0.3">
      <c r="A13" s="29"/>
      <c r="B13" s="26"/>
      <c r="C13" s="26"/>
      <c r="D13" s="26"/>
      <c r="E13" s="26"/>
      <c r="F13" s="26"/>
      <c r="G13" s="26"/>
      <c r="H13" s="26"/>
      <c r="I13" s="26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6"/>
    </row>
    <row r="14" spans="1:21" x14ac:dyDescent="0.3">
      <c r="A14" s="29"/>
      <c r="B14" s="26"/>
      <c r="C14" s="26"/>
      <c r="D14" s="26"/>
      <c r="E14" s="26"/>
      <c r="F14" s="26"/>
      <c r="G14" s="26"/>
      <c r="H14" s="26"/>
      <c r="I14" s="26"/>
      <c r="J14" s="34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6"/>
    </row>
    <row r="15" spans="1:21" x14ac:dyDescent="0.3">
      <c r="A15" s="29"/>
      <c r="B15" s="26"/>
      <c r="C15" s="26"/>
      <c r="D15" s="26"/>
      <c r="E15" s="26"/>
      <c r="F15" s="26"/>
      <c r="G15" s="26"/>
      <c r="H15" s="26"/>
      <c r="I15" s="26"/>
      <c r="J15" s="34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x14ac:dyDescent="0.3">
      <c r="A16" s="29"/>
      <c r="B16" s="26"/>
      <c r="C16" s="26"/>
      <c r="D16" s="26"/>
      <c r="E16" s="26"/>
      <c r="F16" s="26"/>
      <c r="G16" s="26"/>
      <c r="H16" s="26"/>
      <c r="I16" s="26"/>
      <c r="J16" s="34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6"/>
    </row>
    <row r="17" spans="1:21" x14ac:dyDescent="0.3">
      <c r="A17" s="29"/>
      <c r="B17" s="26"/>
      <c r="C17" s="26"/>
      <c r="D17" s="26"/>
      <c r="E17" s="26"/>
      <c r="F17" s="26"/>
      <c r="G17" s="26"/>
      <c r="H17" s="26"/>
      <c r="I17" s="26"/>
      <c r="J17" s="34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6"/>
    </row>
    <row r="18" spans="1:21" x14ac:dyDescent="0.3">
      <c r="A18" s="29"/>
      <c r="B18" s="26"/>
      <c r="C18" s="26"/>
      <c r="D18" s="26"/>
      <c r="E18" s="26"/>
      <c r="F18" s="26"/>
      <c r="G18" s="26"/>
      <c r="H18" s="26"/>
      <c r="I18" s="26"/>
      <c r="J18" s="34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6"/>
    </row>
    <row r="19" spans="1:21" x14ac:dyDescent="0.3">
      <c r="A19" s="28"/>
      <c r="J19" s="3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6"/>
    </row>
    <row r="20" spans="1:21" x14ac:dyDescent="0.3">
      <c r="A20" s="28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6"/>
    </row>
    <row r="21" spans="1:21" x14ac:dyDescent="0.3">
      <c r="A21" s="28"/>
      <c r="J21" s="3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6"/>
    </row>
    <row r="22" spans="1:21" x14ac:dyDescent="0.3">
      <c r="A22" s="28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6"/>
    </row>
    <row r="23" spans="1:21" ht="15" thickBot="1" x14ac:dyDescent="0.35">
      <c r="A23" s="28"/>
      <c r="J23" s="37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9"/>
    </row>
    <row r="24" spans="1:21" x14ac:dyDescent="0.3">
      <c r="A24" s="28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</sheetData>
  <mergeCells count="2">
    <mergeCell ref="J11:U23"/>
    <mergeCell ref="J3:U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1"/>
  <sheetViews>
    <sheetView workbookViewId="0">
      <selection activeCell="B17" sqref="B17"/>
    </sheetView>
  </sheetViews>
  <sheetFormatPr defaultRowHeight="14.4" x14ac:dyDescent="0.3"/>
  <cols>
    <col min="2" max="2" width="32.33203125" bestFit="1" customWidth="1"/>
    <col min="3" max="3" width="16.5546875" bestFit="1" customWidth="1"/>
    <col min="5" max="5" width="14" bestFit="1" customWidth="1"/>
    <col min="7" max="7" width="15.109375" bestFit="1" customWidth="1"/>
    <col min="8" max="8" width="11.88671875" bestFit="1" customWidth="1"/>
  </cols>
  <sheetData>
    <row r="1" spans="2:14" ht="15" thickBot="1" x14ac:dyDescent="0.35">
      <c r="B1" s="49" t="s">
        <v>2</v>
      </c>
      <c r="C1" s="50"/>
      <c r="D1" s="50"/>
      <c r="E1" s="51"/>
      <c r="L1" t="s">
        <v>3</v>
      </c>
      <c r="M1" t="s">
        <v>4</v>
      </c>
      <c r="N1" t="s">
        <v>5</v>
      </c>
    </row>
    <row r="2" spans="2:14" x14ac:dyDescent="0.3">
      <c r="B2" s="13" t="s">
        <v>6</v>
      </c>
      <c r="C2" s="9" t="s">
        <v>7</v>
      </c>
      <c r="D2" s="9" t="s">
        <v>8</v>
      </c>
      <c r="E2" s="14" t="s">
        <v>9</v>
      </c>
      <c r="G2" s="22" t="s">
        <v>10</v>
      </c>
      <c r="H2" s="23">
        <v>2100</v>
      </c>
      <c r="L2">
        <v>0</v>
      </c>
      <c r="M2">
        <v>0</v>
      </c>
      <c r="N2">
        <v>1</v>
      </c>
    </row>
    <row r="3" spans="2:14" x14ac:dyDescent="0.3">
      <c r="B3" s="13" t="s">
        <v>11</v>
      </c>
      <c r="C3" s="10">
        <v>2100</v>
      </c>
      <c r="D3" s="11">
        <v>24</v>
      </c>
      <c r="E3" s="15">
        <f>C3*D3</f>
        <v>50400</v>
      </c>
      <c r="G3" s="13" t="s">
        <v>12</v>
      </c>
      <c r="H3" s="24">
        <v>1100</v>
      </c>
      <c r="L3">
        <v>1</v>
      </c>
      <c r="M3">
        <v>1</v>
      </c>
      <c r="N3">
        <v>2</v>
      </c>
    </row>
    <row r="4" spans="2:14" x14ac:dyDescent="0.3">
      <c r="B4" s="13" t="s">
        <v>4</v>
      </c>
      <c r="C4" s="10">
        <v>3100</v>
      </c>
      <c r="D4" s="11">
        <v>48</v>
      </c>
      <c r="E4" s="15">
        <f t="shared" ref="E4:E5" si="0">C4*D4</f>
        <v>148800</v>
      </c>
      <c r="G4" s="13" t="s">
        <v>13</v>
      </c>
      <c r="H4" s="24">
        <v>3100</v>
      </c>
      <c r="L4">
        <v>2</v>
      </c>
      <c r="M4">
        <v>2</v>
      </c>
      <c r="N4">
        <v>3</v>
      </c>
    </row>
    <row r="5" spans="2:14" ht="15" thickBot="1" x14ac:dyDescent="0.35">
      <c r="B5" s="16" t="s">
        <v>5</v>
      </c>
      <c r="C5" s="17">
        <v>5200</v>
      </c>
      <c r="D5" s="18">
        <v>48</v>
      </c>
      <c r="E5" s="19">
        <f t="shared" si="0"/>
        <v>249600</v>
      </c>
      <c r="G5" s="13" t="s">
        <v>14</v>
      </c>
      <c r="H5" s="24">
        <v>1400</v>
      </c>
      <c r="L5">
        <v>3</v>
      </c>
      <c r="M5">
        <v>3</v>
      </c>
      <c r="N5">
        <v>4</v>
      </c>
    </row>
    <row r="6" spans="2:14" ht="15" thickBot="1" x14ac:dyDescent="0.35">
      <c r="C6" s="1"/>
      <c r="E6" s="2"/>
      <c r="G6" s="16" t="s">
        <v>15</v>
      </c>
      <c r="H6" s="25">
        <v>800</v>
      </c>
      <c r="L6">
        <v>4</v>
      </c>
      <c r="M6">
        <v>4</v>
      </c>
      <c r="N6">
        <v>5</v>
      </c>
    </row>
    <row r="7" spans="2:14" x14ac:dyDescent="0.3">
      <c r="B7" s="49" t="s">
        <v>16</v>
      </c>
      <c r="C7" s="50"/>
      <c r="D7" s="50"/>
      <c r="E7" s="51"/>
      <c r="L7">
        <v>5</v>
      </c>
      <c r="M7">
        <v>5</v>
      </c>
      <c r="N7">
        <v>6</v>
      </c>
    </row>
    <row r="8" spans="2:14" x14ac:dyDescent="0.3">
      <c r="B8" s="13" t="s">
        <v>6</v>
      </c>
      <c r="C8" s="9" t="s">
        <v>7</v>
      </c>
      <c r="D8" s="9" t="s">
        <v>8</v>
      </c>
      <c r="E8" s="14" t="s">
        <v>9</v>
      </c>
      <c r="L8">
        <v>6</v>
      </c>
      <c r="M8">
        <v>6</v>
      </c>
      <c r="N8">
        <v>7</v>
      </c>
    </row>
    <row r="9" spans="2:14" x14ac:dyDescent="0.3">
      <c r="B9" s="20" t="s">
        <v>17</v>
      </c>
      <c r="C9" s="12">
        <f>H2+H3</f>
        <v>3200</v>
      </c>
      <c r="D9" s="11">
        <v>24</v>
      </c>
      <c r="E9" s="15">
        <f>C9*D9</f>
        <v>76800</v>
      </c>
      <c r="L9">
        <v>7</v>
      </c>
      <c r="M9">
        <v>7</v>
      </c>
      <c r="N9">
        <v>8</v>
      </c>
    </row>
    <row r="10" spans="2:14" x14ac:dyDescent="0.3">
      <c r="B10" s="20" t="s">
        <v>18</v>
      </c>
      <c r="C10" s="12">
        <f>H3</f>
        <v>1100</v>
      </c>
      <c r="D10" s="11">
        <v>24</v>
      </c>
      <c r="E10" s="15">
        <f t="shared" ref="E10:E12" si="1">C10*D10</f>
        <v>26400</v>
      </c>
      <c r="L10">
        <v>8</v>
      </c>
      <c r="M10">
        <v>8</v>
      </c>
    </row>
    <row r="11" spans="2:14" x14ac:dyDescent="0.3">
      <c r="B11" s="20" t="s">
        <v>19</v>
      </c>
      <c r="C11" s="12">
        <f>H4+H5</f>
        <v>4500</v>
      </c>
      <c r="D11" s="11">
        <v>48</v>
      </c>
      <c r="E11" s="15">
        <f t="shared" si="1"/>
        <v>216000</v>
      </c>
      <c r="L11">
        <v>9</v>
      </c>
    </row>
    <row r="12" spans="2:14" x14ac:dyDescent="0.3">
      <c r="B12" s="20" t="s">
        <v>20</v>
      </c>
      <c r="C12" s="12">
        <f>H5</f>
        <v>1400</v>
      </c>
      <c r="D12" s="11">
        <v>48</v>
      </c>
      <c r="E12" s="15">
        <f t="shared" si="1"/>
        <v>67200</v>
      </c>
      <c r="L12">
        <v>10</v>
      </c>
    </row>
    <row r="13" spans="2:14" ht="15" thickBot="1" x14ac:dyDescent="0.35">
      <c r="B13" s="21" t="s">
        <v>5</v>
      </c>
      <c r="C13" s="17">
        <v>5200</v>
      </c>
      <c r="D13" s="18">
        <v>48</v>
      </c>
      <c r="E13" s="19">
        <f t="shared" ref="E13" si="2">C13*D13</f>
        <v>249600</v>
      </c>
      <c r="L13">
        <v>11</v>
      </c>
    </row>
    <row r="14" spans="2:14" ht="15" thickBot="1" x14ac:dyDescent="0.35">
      <c r="L14">
        <v>12</v>
      </c>
    </row>
    <row r="15" spans="2:14" x14ac:dyDescent="0.3">
      <c r="B15" s="49" t="s">
        <v>21</v>
      </c>
      <c r="C15" s="50"/>
      <c r="D15" s="50"/>
      <c r="E15" s="51"/>
      <c r="L15">
        <v>13</v>
      </c>
    </row>
    <row r="16" spans="2:14" x14ac:dyDescent="0.3">
      <c r="B16" s="13" t="s">
        <v>6</v>
      </c>
      <c r="C16" s="9" t="s">
        <v>7</v>
      </c>
      <c r="D16" s="9" t="s">
        <v>8</v>
      </c>
      <c r="E16" s="14" t="s">
        <v>9</v>
      </c>
      <c r="L16">
        <v>14</v>
      </c>
    </row>
    <row r="17" spans="2:12" x14ac:dyDescent="0.3">
      <c r="B17" s="20" t="s">
        <v>10</v>
      </c>
      <c r="C17" s="12">
        <v>2100</v>
      </c>
      <c r="D17" s="11">
        <v>24</v>
      </c>
      <c r="E17" s="15">
        <f>C17*D17</f>
        <v>50400</v>
      </c>
      <c r="L17">
        <v>15</v>
      </c>
    </row>
    <row r="18" spans="2:12" x14ac:dyDescent="0.3">
      <c r="B18" s="20" t="s">
        <v>12</v>
      </c>
      <c r="C18" s="12">
        <v>800</v>
      </c>
      <c r="D18" s="11">
        <v>24</v>
      </c>
      <c r="E18" s="15">
        <f t="shared" ref="E18:E21" si="3">C18*D18</f>
        <v>19200</v>
      </c>
    </row>
    <row r="19" spans="2:12" x14ac:dyDescent="0.3">
      <c r="B19" s="20" t="s">
        <v>13</v>
      </c>
      <c r="C19" s="12">
        <v>3100</v>
      </c>
      <c r="D19" s="11">
        <v>48</v>
      </c>
      <c r="E19" s="15">
        <f t="shared" si="3"/>
        <v>148800</v>
      </c>
    </row>
    <row r="20" spans="2:12" x14ac:dyDescent="0.3">
      <c r="B20" s="20" t="s">
        <v>22</v>
      </c>
      <c r="C20" s="12">
        <v>800</v>
      </c>
      <c r="D20" s="11">
        <v>48</v>
      </c>
      <c r="E20" s="15">
        <f t="shared" si="3"/>
        <v>38400</v>
      </c>
    </row>
    <row r="21" spans="2:12" ht="15" thickBot="1" x14ac:dyDescent="0.35">
      <c r="B21" s="21" t="s">
        <v>5</v>
      </c>
      <c r="C21" s="17">
        <v>5200</v>
      </c>
      <c r="D21" s="18">
        <v>48</v>
      </c>
      <c r="E21" s="19">
        <f t="shared" si="3"/>
        <v>249600</v>
      </c>
    </row>
  </sheetData>
  <mergeCells count="3">
    <mergeCell ref="B1:E1"/>
    <mergeCell ref="B7:E7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:C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1"/>
  <sheetViews>
    <sheetView showGridLines="0" zoomScale="120" zoomScaleNormal="120" workbookViewId="0"/>
  </sheetViews>
  <sheetFormatPr defaultRowHeight="14.4" x14ac:dyDescent="0.3"/>
  <cols>
    <col min="1" max="1" width="4.109375" customWidth="1"/>
    <col min="2" max="2" width="21.6640625" bestFit="1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23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24</v>
      </c>
      <c r="C7" s="4" t="s">
        <v>25</v>
      </c>
      <c r="D7" s="104" t="s">
        <v>26</v>
      </c>
      <c r="E7" s="105"/>
      <c r="G7" s="72" t="s">
        <v>27</v>
      </c>
      <c r="H7" s="73"/>
      <c r="I7" s="73"/>
      <c r="J7" s="74"/>
      <c r="K7" s="110" t="s">
        <v>28</v>
      </c>
      <c r="L7" s="111"/>
      <c r="M7" s="111"/>
      <c r="N7" s="111"/>
      <c r="O7" s="112"/>
    </row>
    <row r="8" spans="2:15" ht="30" customHeight="1" x14ac:dyDescent="0.3">
      <c r="B8" s="5" t="s">
        <v>29</v>
      </c>
      <c r="C8" s="7"/>
      <c r="D8" s="106">
        <f>C8*Apoio!E3</f>
        <v>0</v>
      </c>
      <c r="E8" s="107"/>
      <c r="G8" s="75">
        <f>C12+C15</f>
        <v>0</v>
      </c>
      <c r="H8" s="76"/>
      <c r="I8" s="76"/>
      <c r="J8" s="77"/>
      <c r="K8" s="98" t="str">
        <f>IF(G8&lt;1480000,"Proposta adequada","Proposta não adequada")</f>
        <v>Proposta adequada</v>
      </c>
      <c r="L8" s="99"/>
      <c r="M8" s="99"/>
      <c r="N8" s="99"/>
      <c r="O8" s="100"/>
    </row>
    <row r="9" spans="2:15" ht="30" customHeight="1" thickBot="1" x14ac:dyDescent="0.35">
      <c r="B9" s="5" t="s">
        <v>30</v>
      </c>
      <c r="C9" s="7"/>
      <c r="D9" s="106">
        <f>C9*Apoio!E4</f>
        <v>0</v>
      </c>
      <c r="E9" s="107"/>
      <c r="G9" s="78"/>
      <c r="H9" s="79"/>
      <c r="I9" s="79"/>
      <c r="J9" s="80"/>
      <c r="K9" s="101"/>
      <c r="L9" s="102"/>
      <c r="M9" s="102"/>
      <c r="N9" s="102"/>
      <c r="O9" s="103"/>
    </row>
    <row r="10" spans="2:15" ht="30" customHeight="1" thickBot="1" x14ac:dyDescent="0.35">
      <c r="B10" s="6" t="s">
        <v>31</v>
      </c>
      <c r="C10" s="8"/>
      <c r="D10" s="108">
        <f>C10*Apoio!E5</f>
        <v>0</v>
      </c>
      <c r="E10" s="109"/>
      <c r="G10" s="78"/>
      <c r="H10" s="79"/>
      <c r="I10" s="79"/>
      <c r="J10" s="80"/>
    </row>
    <row r="11" spans="2:15" ht="15" thickBot="1" x14ac:dyDescent="0.35">
      <c r="G11" s="81"/>
      <c r="H11" s="82"/>
      <c r="I11" s="82"/>
      <c r="J11" s="83"/>
    </row>
    <row r="12" spans="2:15" ht="15" thickBot="1" x14ac:dyDescent="0.35">
      <c r="B12" s="84" t="s">
        <v>32</v>
      </c>
      <c r="C12" s="92">
        <f>D8+D9+D10</f>
        <v>0</v>
      </c>
      <c r="D12" s="93"/>
      <c r="E12" s="94"/>
    </row>
    <row r="13" spans="2:15" ht="15.75" customHeight="1" thickBot="1" x14ac:dyDescent="0.35">
      <c r="B13" s="85"/>
      <c r="C13" s="95"/>
      <c r="D13" s="96"/>
      <c r="E13" s="97"/>
      <c r="G13" s="63" t="s">
        <v>33</v>
      </c>
      <c r="H13" s="64"/>
      <c r="I13" s="64"/>
      <c r="J13" s="64"/>
      <c r="K13" s="64"/>
      <c r="L13" s="64"/>
      <c r="M13" s="64"/>
      <c r="N13" s="64"/>
      <c r="O13" s="65"/>
    </row>
    <row r="14" spans="2:15" ht="15" thickBot="1" x14ac:dyDescent="0.35">
      <c r="G14" s="66"/>
      <c r="H14" s="67"/>
      <c r="I14" s="67"/>
      <c r="J14" s="67"/>
      <c r="K14" s="67"/>
      <c r="L14" s="67"/>
      <c r="M14" s="67"/>
      <c r="N14" s="67"/>
      <c r="O14" s="68"/>
    </row>
    <row r="15" spans="2:15" x14ac:dyDescent="0.3">
      <c r="B15" s="84" t="s">
        <v>34</v>
      </c>
      <c r="C15" s="86"/>
      <c r="D15" s="87"/>
      <c r="E15" s="88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B16" s="85"/>
      <c r="C16" s="89"/>
      <c r="D16" s="90"/>
      <c r="E16" s="91"/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5" thickBot="1" x14ac:dyDescent="0.35"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x14ac:dyDescent="0.3">
      <c r="B18" s="52" t="s">
        <v>35</v>
      </c>
      <c r="C18" s="53"/>
      <c r="D18" s="53"/>
      <c r="E18" s="54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.75" customHeight="1" x14ac:dyDescent="0.3">
      <c r="B19" s="55"/>
      <c r="C19" s="56"/>
      <c r="D19" s="56"/>
      <c r="E19" s="57"/>
      <c r="G19" s="66"/>
      <c r="H19" s="67"/>
      <c r="I19" s="67"/>
      <c r="J19" s="67"/>
      <c r="K19" s="67"/>
      <c r="L19" s="67"/>
      <c r="M19" s="67"/>
      <c r="N19" s="67"/>
      <c r="O19" s="68"/>
    </row>
    <row r="20" spans="2:15" x14ac:dyDescent="0.3">
      <c r="B20" s="55"/>
      <c r="C20" s="56"/>
      <c r="D20" s="56"/>
      <c r="E20" s="57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" customHeight="1" thickBot="1" x14ac:dyDescent="0.35">
      <c r="B21" s="58"/>
      <c r="C21" s="59"/>
      <c r="D21" s="59"/>
      <c r="E21" s="60"/>
      <c r="G21" s="66"/>
      <c r="H21" s="67"/>
      <c r="I21" s="67"/>
      <c r="J21" s="67"/>
      <c r="K21" s="67"/>
      <c r="L21" s="67"/>
      <c r="M21" s="67"/>
      <c r="N21" s="67"/>
      <c r="O21" s="68"/>
    </row>
    <row r="22" spans="2:15" ht="15.75" customHeight="1" x14ac:dyDescent="0.3"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x14ac:dyDescent="0.3"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.75" customHeight="1" x14ac:dyDescent="0.3">
      <c r="B26" s="1"/>
    </row>
    <row r="27" spans="2:15" x14ac:dyDescent="0.3">
      <c r="B27" s="1"/>
    </row>
    <row r="29" spans="2:15" x14ac:dyDescent="0.3">
      <c r="B29" s="1"/>
    </row>
    <row r="31" spans="2:15" x14ac:dyDescent="0.3">
      <c r="B31" s="2"/>
    </row>
  </sheetData>
  <sheetProtection algorithmName="SHA-512" hashValue="WBAuqy8p2o1RHqQ4ZMXvjitqKXOXatKSSOvLuzcmc6gSMBU2t1Ac+WB88tJkT4LFlJnn5xBpn5kJP5iP8gZrpw==" saltValue="5JN7wg5PPvj0qFCZkSaoFQ==" spinCount="100000" sheet="1" objects="1" scenarios="1"/>
  <dataConsolidate/>
  <mergeCells count="15">
    <mergeCell ref="B18:E21"/>
    <mergeCell ref="F2:O5"/>
    <mergeCell ref="G13:O25"/>
    <mergeCell ref="G7:J7"/>
    <mergeCell ref="G8:J11"/>
    <mergeCell ref="B15:B16"/>
    <mergeCell ref="C15:E16"/>
    <mergeCell ref="B12:B13"/>
    <mergeCell ref="C12:E13"/>
    <mergeCell ref="K8:O9"/>
    <mergeCell ref="D7:E7"/>
    <mergeCell ref="D8:E8"/>
    <mergeCell ref="D9:E9"/>
    <mergeCell ref="D10:E10"/>
    <mergeCell ref="K7:O7"/>
  </mergeCells>
  <conditionalFormatting sqref="G8:J11">
    <cfRule type="cellIs" dxfId="11" priority="3" operator="lessThan">
      <formula>1480000</formula>
    </cfRule>
    <cfRule type="cellIs" dxfId="10" priority="4" operator="greaterThan">
      <formula>1480000</formula>
    </cfRule>
  </conditionalFormatting>
  <conditionalFormatting sqref="K8:O9">
    <cfRule type="cellIs" dxfId="9" priority="1" operator="equal">
      <formula>"Proposta não adequada"</formula>
    </cfRule>
    <cfRule type="cellIs" dxfId="8" priority="2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5:E16" xr:uid="{00000000-0002-0000-02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Apoio!$N$2:$N$9</xm:f>
          </x14:formula1>
          <xm:sqref>C10</xm:sqref>
        </x14:dataValidation>
        <x14:dataValidation type="list" allowBlank="1" showInputMessage="1" showErrorMessage="1" xr:uid="{00000000-0002-0000-0200-000002000000}">
          <x14:formula1>
            <xm:f>Apoio!$L$2:$L$17</xm:f>
          </x14:formula1>
          <xm:sqref>C8</xm:sqref>
        </x14:dataValidation>
        <x14:dataValidation type="list" allowBlank="1" showInputMessage="1" showErrorMessage="1" xr:uid="{00000000-0002-0000-0200-000003000000}">
          <x14:formula1>
            <xm:f>Apoio!$M$2:$M$10</xm:f>
          </x14:formula1>
          <xm:sqref>C9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3"/>
  <sheetViews>
    <sheetView showGridLines="0" zoomScale="120" zoomScaleNormal="120" workbookViewId="0">
      <selection activeCell="C8" sqref="C8:C10"/>
    </sheetView>
  </sheetViews>
  <sheetFormatPr defaultRowHeight="14.4" x14ac:dyDescent="0.3"/>
  <cols>
    <col min="1" max="1" width="4.109375" customWidth="1"/>
    <col min="2" max="2" width="25.6640625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36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24</v>
      </c>
      <c r="C7" s="4" t="s">
        <v>25</v>
      </c>
      <c r="D7" s="104" t="s">
        <v>26</v>
      </c>
      <c r="E7" s="105"/>
      <c r="G7" s="72" t="s">
        <v>27</v>
      </c>
      <c r="H7" s="73"/>
      <c r="I7" s="73"/>
      <c r="J7" s="74"/>
      <c r="K7" s="110" t="s">
        <v>28</v>
      </c>
      <c r="L7" s="111"/>
      <c r="M7" s="111"/>
      <c r="N7" s="111"/>
      <c r="O7" s="112"/>
    </row>
    <row r="8" spans="2:15" ht="23.4" customHeight="1" x14ac:dyDescent="0.3">
      <c r="B8" s="5" t="s">
        <v>37</v>
      </c>
      <c r="C8" s="7"/>
      <c r="D8" s="106">
        <f>C8*Apoio!E9</f>
        <v>0</v>
      </c>
      <c r="E8" s="107"/>
      <c r="G8" s="75">
        <f>C14+C17</f>
        <v>0</v>
      </c>
      <c r="H8" s="115"/>
      <c r="I8" s="115"/>
      <c r="J8" s="116"/>
      <c r="K8" s="99" t="str">
        <f>IF(G8&lt;1480000,"Proposta adequada","Proposta não adequada")</f>
        <v>Proposta adequada</v>
      </c>
      <c r="L8" s="99"/>
      <c r="M8" s="99"/>
      <c r="N8" s="99"/>
      <c r="O8" s="100"/>
    </row>
    <row r="9" spans="2:15" ht="23.4" customHeight="1" x14ac:dyDescent="0.3">
      <c r="B9" s="5" t="s">
        <v>38</v>
      </c>
      <c r="C9" s="7"/>
      <c r="D9" s="106">
        <f>C9*Apoio!E10</f>
        <v>0</v>
      </c>
      <c r="E9" s="107"/>
      <c r="G9" s="117"/>
      <c r="H9" s="118"/>
      <c r="I9" s="118"/>
      <c r="J9" s="119"/>
      <c r="K9" s="113"/>
      <c r="L9" s="113"/>
      <c r="M9" s="113"/>
      <c r="N9" s="113"/>
      <c r="O9" s="114"/>
    </row>
    <row r="10" spans="2:15" ht="23.4" customHeight="1" thickBot="1" x14ac:dyDescent="0.35">
      <c r="B10" s="5" t="s">
        <v>39</v>
      </c>
      <c r="C10" s="7"/>
      <c r="D10" s="106">
        <f>C10*Apoio!E11</f>
        <v>0</v>
      </c>
      <c r="E10" s="107"/>
      <c r="G10" s="117"/>
      <c r="H10" s="118"/>
      <c r="I10" s="118"/>
      <c r="J10" s="119"/>
      <c r="K10" s="102"/>
      <c r="L10" s="102"/>
      <c r="M10" s="102"/>
      <c r="N10" s="102"/>
      <c r="O10" s="103"/>
    </row>
    <row r="11" spans="2:15" ht="23.4" customHeight="1" thickBot="1" x14ac:dyDescent="0.35">
      <c r="B11" s="5" t="s">
        <v>40</v>
      </c>
      <c r="C11" s="7"/>
      <c r="D11" s="106">
        <f>C11*Apoio!E12</f>
        <v>0</v>
      </c>
      <c r="E11" s="107"/>
      <c r="G11" s="120"/>
      <c r="H11" s="121"/>
      <c r="I11" s="121"/>
      <c r="J11" s="122"/>
    </row>
    <row r="12" spans="2:15" ht="23.4" customHeight="1" thickBot="1" x14ac:dyDescent="0.35">
      <c r="B12" s="6" t="s">
        <v>31</v>
      </c>
      <c r="C12" s="8"/>
      <c r="D12" s="108">
        <f>C12*Apoio!E13</f>
        <v>0</v>
      </c>
      <c r="E12" s="109"/>
    </row>
    <row r="13" spans="2:15" ht="15" customHeight="1" thickBot="1" x14ac:dyDescent="0.35">
      <c r="G13" s="63" t="s">
        <v>33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3">
      <c r="B14" s="84" t="s">
        <v>32</v>
      </c>
      <c r="C14" s="92">
        <f>SUM(D8:E12)</f>
        <v>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5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G16" s="66"/>
      <c r="H16" s="67"/>
      <c r="I16" s="67"/>
      <c r="J16" s="67"/>
      <c r="K16" s="67"/>
      <c r="L16" s="67"/>
      <c r="M16" s="67"/>
      <c r="N16" s="67"/>
      <c r="O16" s="68"/>
    </row>
    <row r="17" spans="2:15" x14ac:dyDescent="0.3">
      <c r="B17" s="84" t="s">
        <v>34</v>
      </c>
      <c r="C17" s="86"/>
      <c r="D17" s="87"/>
      <c r="E17" s="88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thickBot="1" x14ac:dyDescent="0.35">
      <c r="B18" s="85"/>
      <c r="C18" s="89"/>
      <c r="D18" s="90"/>
      <c r="E18" s="91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" thickBot="1" x14ac:dyDescent="0.35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3">
      <c r="B20" s="52" t="s">
        <v>35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3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3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5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3"/>
    <row r="27" spans="2:15" ht="15" customHeight="1" x14ac:dyDescent="0.3"/>
    <row r="28" spans="2:15" ht="15.75" customHeight="1" x14ac:dyDescent="0.3">
      <c r="B28" s="1"/>
    </row>
    <row r="29" spans="2:15" x14ac:dyDescent="0.3">
      <c r="B29" s="1"/>
    </row>
    <row r="31" spans="2:15" x14ac:dyDescent="0.3">
      <c r="B31" s="1"/>
    </row>
    <row r="33" spans="2:2" x14ac:dyDescent="0.3">
      <c r="B33" s="2"/>
    </row>
  </sheetData>
  <sheetProtection algorithmName="SHA-512" hashValue="iuw24oM/Ro9vZ33bA5wzxwrXLjiHLJq7DHmJ3uqdD4gz9yiPW3n0J3CVWozRjyz8+fJilpZ2GqIiydCduSexEA==" saltValue="5jM0ce7wgeqG4EbsWgWLWg==" spinCount="100000" sheet="1" objects="1" scenarios="1"/>
  <mergeCells count="17">
    <mergeCell ref="D11:E11"/>
    <mergeCell ref="G8:J11"/>
    <mergeCell ref="B14:B15"/>
    <mergeCell ref="C14:E15"/>
    <mergeCell ref="G13:O25"/>
    <mergeCell ref="B17:B18"/>
    <mergeCell ref="C17:E18"/>
    <mergeCell ref="B20:E23"/>
    <mergeCell ref="D12:E12"/>
    <mergeCell ref="F2:O5"/>
    <mergeCell ref="D7:E7"/>
    <mergeCell ref="G7:J7"/>
    <mergeCell ref="K7:O7"/>
    <mergeCell ref="D8:E8"/>
    <mergeCell ref="K8:O10"/>
    <mergeCell ref="D10:E10"/>
    <mergeCell ref="D9:E9"/>
  </mergeCells>
  <conditionalFormatting sqref="G8">
    <cfRule type="cellIs" dxfId="7" priority="5" operator="lessThan">
      <formula>1480000</formula>
    </cfRule>
    <cfRule type="cellIs" dxfId="6" priority="6" operator="greaterThan">
      <formula>1480000</formula>
    </cfRule>
  </conditionalFormatting>
  <conditionalFormatting sqref="K8:O10">
    <cfRule type="cellIs" dxfId="5" priority="3" operator="equal">
      <formula>"Proposta não adequada"</formula>
    </cfRule>
    <cfRule type="cellIs" dxfId="4" priority="4" operator="equal">
      <formula>"Proposta adequada"</formula>
    </cfRule>
  </conditionalFormatting>
  <dataValidations count="1">
    <dataValidation type="whole" allowBlank="1" showInputMessage="1" showErrorMessage="1" errorTitle="Não adequação orçamentária" error="A proposta de custeio deverá ser entre R$ 00,00 e R$280.000,00._x000a_Os centavos deverão ser desprezados." sqref="C17:E18" xr:uid="{00000000-0002-0000-0300-000000000000}">
      <formula1>0</formula1>
      <formula2>280000</formula2>
    </dataValidation>
  </dataValidations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300-000003000000}">
          <x14:formula1>
            <xm:f>Apoio!$M$2:$M$10</xm:f>
          </x14:formula1>
          <xm:sqref>C10:C11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33"/>
  <sheetViews>
    <sheetView showGridLines="0" zoomScale="120" zoomScaleNormal="120" workbookViewId="0"/>
  </sheetViews>
  <sheetFormatPr defaultRowHeight="14.4" x14ac:dyDescent="0.3"/>
  <cols>
    <col min="1" max="1" width="4.109375" customWidth="1"/>
    <col min="2" max="2" width="25.6640625" customWidth="1"/>
    <col min="3" max="3" width="12" customWidth="1"/>
    <col min="5" max="5" width="16.5546875" bestFit="1" customWidth="1"/>
    <col min="6" max="6" width="4" customWidth="1"/>
    <col min="7" max="10" width="15.33203125" customWidth="1"/>
  </cols>
  <sheetData>
    <row r="2" spans="2:15" ht="15" customHeight="1" x14ac:dyDescent="0.3">
      <c r="F2" s="61" t="s">
        <v>41</v>
      </c>
      <c r="G2" s="62"/>
      <c r="H2" s="62"/>
      <c r="I2" s="62"/>
      <c r="J2" s="62"/>
      <c r="K2" s="62"/>
      <c r="L2" s="62"/>
      <c r="M2" s="62"/>
      <c r="N2" s="62"/>
      <c r="O2" s="62"/>
    </row>
    <row r="3" spans="2:15" ht="15" customHeight="1" x14ac:dyDescent="0.3"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2:15" ht="15" customHeight="1" x14ac:dyDescent="0.3"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2:15" ht="15" customHeight="1" x14ac:dyDescent="0.3"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2:15" ht="15" thickBot="1" x14ac:dyDescent="0.35"/>
    <row r="7" spans="2:15" ht="29.4" thickBot="1" x14ac:dyDescent="0.35">
      <c r="B7" s="3" t="s">
        <v>24</v>
      </c>
      <c r="C7" s="4" t="s">
        <v>25</v>
      </c>
      <c r="D7" s="104" t="s">
        <v>26</v>
      </c>
      <c r="E7" s="105"/>
      <c r="G7" s="72" t="s">
        <v>27</v>
      </c>
      <c r="H7" s="73"/>
      <c r="I7" s="73"/>
      <c r="J7" s="74"/>
      <c r="K7" s="110" t="s">
        <v>28</v>
      </c>
      <c r="L7" s="111"/>
      <c r="M7" s="111"/>
      <c r="N7" s="111"/>
      <c r="O7" s="112"/>
    </row>
    <row r="8" spans="2:15" ht="23.4" customHeight="1" x14ac:dyDescent="0.3">
      <c r="B8" s="5" t="s">
        <v>10</v>
      </c>
      <c r="C8" s="7"/>
      <c r="D8" s="106">
        <f>C8*Apoio!E17</f>
        <v>0</v>
      </c>
      <c r="E8" s="107"/>
      <c r="G8" s="75">
        <f>C14+C17</f>
        <v>0</v>
      </c>
      <c r="H8" s="115"/>
      <c r="I8" s="115"/>
      <c r="J8" s="116"/>
      <c r="K8" s="99" t="str">
        <f>IF(G8&lt;1480000,"Proposta adequada","Proposta não adequada")</f>
        <v>Proposta adequada</v>
      </c>
      <c r="L8" s="99"/>
      <c r="M8" s="99"/>
      <c r="N8" s="99"/>
      <c r="O8" s="100"/>
    </row>
    <row r="9" spans="2:15" ht="23.4" customHeight="1" x14ac:dyDescent="0.3">
      <c r="B9" s="5" t="s">
        <v>12</v>
      </c>
      <c r="C9" s="7"/>
      <c r="D9" s="106">
        <f>C9*Apoio!E18</f>
        <v>0</v>
      </c>
      <c r="E9" s="107"/>
      <c r="G9" s="117"/>
      <c r="H9" s="118"/>
      <c r="I9" s="118"/>
      <c r="J9" s="119"/>
      <c r="K9" s="113"/>
      <c r="L9" s="113"/>
      <c r="M9" s="113"/>
      <c r="N9" s="113"/>
      <c r="O9" s="114"/>
    </row>
    <row r="10" spans="2:15" ht="23.4" customHeight="1" thickBot="1" x14ac:dyDescent="0.35">
      <c r="B10" s="5" t="s">
        <v>13</v>
      </c>
      <c r="C10" s="7"/>
      <c r="D10" s="106">
        <f>C10*Apoio!E19</f>
        <v>0</v>
      </c>
      <c r="E10" s="107"/>
      <c r="G10" s="117"/>
      <c r="H10" s="118"/>
      <c r="I10" s="118"/>
      <c r="J10" s="119"/>
      <c r="K10" s="102"/>
      <c r="L10" s="102"/>
      <c r="M10" s="102"/>
      <c r="N10" s="102"/>
      <c r="O10" s="103"/>
    </row>
    <row r="11" spans="2:15" ht="23.4" customHeight="1" thickBot="1" x14ac:dyDescent="0.35">
      <c r="B11" s="5" t="s">
        <v>22</v>
      </c>
      <c r="C11" s="7"/>
      <c r="D11" s="106">
        <f>C11*Apoio!E20</f>
        <v>0</v>
      </c>
      <c r="E11" s="107"/>
      <c r="G11" s="120"/>
      <c r="H11" s="121"/>
      <c r="I11" s="121"/>
      <c r="J11" s="122"/>
    </row>
    <row r="12" spans="2:15" ht="23.4" customHeight="1" thickBot="1" x14ac:dyDescent="0.35">
      <c r="B12" s="6" t="s">
        <v>31</v>
      </c>
      <c r="C12" s="8"/>
      <c r="D12" s="108">
        <f>C12*Apoio!E21</f>
        <v>0</v>
      </c>
      <c r="E12" s="109"/>
    </row>
    <row r="13" spans="2:15" ht="15" customHeight="1" thickBot="1" x14ac:dyDescent="0.35">
      <c r="G13" s="63" t="s">
        <v>42</v>
      </c>
      <c r="H13" s="64"/>
      <c r="I13" s="64"/>
      <c r="J13" s="64"/>
      <c r="K13" s="64"/>
      <c r="L13" s="64"/>
      <c r="M13" s="64"/>
      <c r="N13" s="64"/>
      <c r="O13" s="65"/>
    </row>
    <row r="14" spans="2:15" x14ac:dyDescent="0.3">
      <c r="B14" s="84" t="s">
        <v>32</v>
      </c>
      <c r="C14" s="92">
        <f>SUM(D8:E12)</f>
        <v>0</v>
      </c>
      <c r="D14" s="93"/>
      <c r="E14" s="94"/>
      <c r="G14" s="66"/>
      <c r="H14" s="67"/>
      <c r="I14" s="67"/>
      <c r="J14" s="67"/>
      <c r="K14" s="67"/>
      <c r="L14" s="67"/>
      <c r="M14" s="67"/>
      <c r="N14" s="67"/>
      <c r="O14" s="68"/>
    </row>
    <row r="15" spans="2:15" ht="15.75" customHeight="1" thickBot="1" x14ac:dyDescent="0.35">
      <c r="B15" s="85"/>
      <c r="C15" s="95"/>
      <c r="D15" s="96"/>
      <c r="E15" s="97"/>
      <c r="G15" s="66"/>
      <c r="H15" s="67"/>
      <c r="I15" s="67"/>
      <c r="J15" s="67"/>
      <c r="K15" s="67"/>
      <c r="L15" s="67"/>
      <c r="M15" s="67"/>
      <c r="N15" s="67"/>
      <c r="O15" s="68"/>
    </row>
    <row r="16" spans="2:15" ht="15" thickBot="1" x14ac:dyDescent="0.35">
      <c r="G16" s="66"/>
      <c r="H16" s="67"/>
      <c r="I16" s="67"/>
      <c r="J16" s="67"/>
      <c r="K16" s="67"/>
      <c r="L16" s="67"/>
      <c r="M16" s="67"/>
      <c r="N16" s="67"/>
      <c r="O16" s="68"/>
    </row>
    <row r="17" spans="2:15" ht="14.4" customHeight="1" x14ac:dyDescent="0.3">
      <c r="B17" s="123" t="s">
        <v>43</v>
      </c>
      <c r="C17" s="124"/>
      <c r="D17" s="124"/>
      <c r="E17" s="125"/>
      <c r="G17" s="66"/>
      <c r="H17" s="67"/>
      <c r="I17" s="67"/>
      <c r="J17" s="67"/>
      <c r="K17" s="67"/>
      <c r="L17" s="67"/>
      <c r="M17" s="67"/>
      <c r="N17" s="67"/>
      <c r="O17" s="68"/>
    </row>
    <row r="18" spans="2:15" ht="15" customHeight="1" thickBot="1" x14ac:dyDescent="0.35">
      <c r="B18" s="126"/>
      <c r="C18" s="127"/>
      <c r="D18" s="127"/>
      <c r="E18" s="128"/>
      <c r="G18" s="66"/>
      <c r="H18" s="67"/>
      <c r="I18" s="67"/>
      <c r="J18" s="67"/>
      <c r="K18" s="67"/>
      <c r="L18" s="67"/>
      <c r="M18" s="67"/>
      <c r="N18" s="67"/>
      <c r="O18" s="68"/>
    </row>
    <row r="19" spans="2:15" ht="15" thickBot="1" x14ac:dyDescent="0.35">
      <c r="G19" s="66"/>
      <c r="H19" s="67"/>
      <c r="I19" s="67"/>
      <c r="J19" s="67"/>
      <c r="K19" s="67"/>
      <c r="L19" s="67"/>
      <c r="M19" s="67"/>
      <c r="N19" s="67"/>
      <c r="O19" s="68"/>
    </row>
    <row r="20" spans="2:15" ht="15" customHeight="1" x14ac:dyDescent="0.3">
      <c r="B20" s="52" t="s">
        <v>35</v>
      </c>
      <c r="C20" s="53"/>
      <c r="D20" s="53"/>
      <c r="E20" s="54"/>
      <c r="G20" s="66"/>
      <c r="H20" s="67"/>
      <c r="I20" s="67"/>
      <c r="J20" s="67"/>
      <c r="K20" s="67"/>
      <c r="L20" s="67"/>
      <c r="M20" s="67"/>
      <c r="N20" s="67"/>
      <c r="O20" s="68"/>
    </row>
    <row r="21" spans="2:15" ht="15.75" customHeight="1" x14ac:dyDescent="0.3">
      <c r="B21" s="55"/>
      <c r="C21" s="56"/>
      <c r="D21" s="56"/>
      <c r="E21" s="57"/>
      <c r="G21" s="66"/>
      <c r="H21" s="67"/>
      <c r="I21" s="67"/>
      <c r="J21" s="67"/>
      <c r="K21" s="67"/>
      <c r="L21" s="67"/>
      <c r="M21" s="67"/>
      <c r="N21" s="67"/>
      <c r="O21" s="68"/>
    </row>
    <row r="22" spans="2:15" x14ac:dyDescent="0.3">
      <c r="B22" s="55"/>
      <c r="C22" s="56"/>
      <c r="D22" s="56"/>
      <c r="E22" s="57"/>
      <c r="G22" s="66"/>
      <c r="H22" s="67"/>
      <c r="I22" s="67"/>
      <c r="J22" s="67"/>
      <c r="K22" s="67"/>
      <c r="L22" s="67"/>
      <c r="M22" s="67"/>
      <c r="N22" s="67"/>
      <c r="O22" s="68"/>
    </row>
    <row r="23" spans="2:15" ht="15" customHeight="1" thickBot="1" x14ac:dyDescent="0.35">
      <c r="B23" s="58"/>
      <c r="C23" s="59"/>
      <c r="D23" s="59"/>
      <c r="E23" s="60"/>
      <c r="G23" s="66"/>
      <c r="H23" s="67"/>
      <c r="I23" s="67"/>
      <c r="J23" s="67"/>
      <c r="K23" s="67"/>
      <c r="L23" s="67"/>
      <c r="M23" s="67"/>
      <c r="N23" s="67"/>
      <c r="O23" s="68"/>
    </row>
    <row r="24" spans="2:15" ht="15.75" customHeight="1" x14ac:dyDescent="0.3">
      <c r="G24" s="66"/>
      <c r="H24" s="67"/>
      <c r="I24" s="67"/>
      <c r="J24" s="67"/>
      <c r="K24" s="67"/>
      <c r="L24" s="67"/>
      <c r="M24" s="67"/>
      <c r="N24" s="67"/>
      <c r="O24" s="68"/>
    </row>
    <row r="25" spans="2:15" ht="15" customHeight="1" thickBot="1" x14ac:dyDescent="0.35">
      <c r="G25" s="69"/>
      <c r="H25" s="70"/>
      <c r="I25" s="70"/>
      <c r="J25" s="70"/>
      <c r="K25" s="70"/>
      <c r="L25" s="70"/>
      <c r="M25" s="70"/>
      <c r="N25" s="70"/>
      <c r="O25" s="71"/>
    </row>
    <row r="26" spans="2:15" ht="15" customHeight="1" x14ac:dyDescent="0.3"/>
    <row r="27" spans="2:15" ht="15" customHeight="1" x14ac:dyDescent="0.3"/>
    <row r="28" spans="2:15" ht="15.75" customHeight="1" x14ac:dyDescent="0.3">
      <c r="B28" s="1"/>
    </row>
    <row r="29" spans="2:15" x14ac:dyDescent="0.3">
      <c r="B29" s="1"/>
    </row>
    <row r="31" spans="2:15" x14ac:dyDescent="0.3">
      <c r="B31" s="1"/>
    </row>
    <row r="33" spans="2:2" x14ac:dyDescent="0.3">
      <c r="B33" s="2"/>
    </row>
  </sheetData>
  <sheetProtection algorithmName="SHA-512" hashValue="id11SMW+F4/hgjUvUZcoKkBoN1qzBQNz+m7d9JF80IecUQkHt7k+kLcjQA/oG4nQ25ipZLUjTfVk9qo0pe+9vw==" saltValue="+GYo0QxKS+1Meh+4hGb18Q==" spinCount="100000" sheet="1" objects="1" scenarios="1"/>
  <mergeCells count="16">
    <mergeCell ref="D12:E12"/>
    <mergeCell ref="G13:O25"/>
    <mergeCell ref="B14:B15"/>
    <mergeCell ref="C14:E15"/>
    <mergeCell ref="B20:E23"/>
    <mergeCell ref="B17:E18"/>
    <mergeCell ref="F2:O5"/>
    <mergeCell ref="D7:E7"/>
    <mergeCell ref="G7:J7"/>
    <mergeCell ref="K7:O7"/>
    <mergeCell ref="D8:E8"/>
    <mergeCell ref="G8:J11"/>
    <mergeCell ref="K8:O10"/>
    <mergeCell ref="D9:E9"/>
    <mergeCell ref="D10:E10"/>
    <mergeCell ref="D11:E11"/>
  </mergeCells>
  <conditionalFormatting sqref="G8">
    <cfRule type="cellIs" dxfId="3" priority="3" operator="lessThan">
      <formula>1480000</formula>
    </cfRule>
    <cfRule type="cellIs" dxfId="2" priority="4" operator="greaterThan">
      <formula>1480000</formula>
    </cfRule>
  </conditionalFormatting>
  <conditionalFormatting sqref="K8:O10">
    <cfRule type="cellIs" dxfId="1" priority="1" operator="equal">
      <formula>"Proposta não adequada"</formula>
    </cfRule>
    <cfRule type="cellIs" dxfId="0" priority="2" operator="equal">
      <formula>"Proposta adequada"</formula>
    </cfRule>
  </conditionalFormatting>
  <pageMargins left="0.511811024" right="0.511811024" top="0.78740157499999996" bottom="0.78740157499999996" header="0.31496062000000002" footer="0.31496062000000002"/>
  <pageSetup paperSize="9" scale="76" orientation="landscape" r:id="rId1"/>
  <colBreaks count="1" manualBreakCount="1">
    <brk id="1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Apoio!$L$2:$L$17</xm:f>
          </x14:formula1>
          <xm:sqref>C8:C9</xm:sqref>
        </x14:dataValidation>
        <x14:dataValidation type="list" allowBlank="1" showInputMessage="1" showErrorMessage="1" xr:uid="{00000000-0002-0000-0400-000001000000}">
          <x14:formula1>
            <xm:f>Apoio!$N$2:$N$9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Apoio!$M$2:$M$10</xm:f>
          </x14:formula1>
          <xm:sqref>C10:C11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19024b-0c9c-40d4-bb27-679d6cade88c">
      <Terms xmlns="http://schemas.microsoft.com/office/infopath/2007/PartnerControls"/>
    </lcf76f155ced4ddcb4097134ff3c332f>
    <TaxCatchAll xmlns="74339d59-7d5f-4fb6-94a4-42200047dc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14900EE5BF742943781EA33DB042E" ma:contentTypeVersion="10" ma:contentTypeDescription="Crie um novo documento." ma:contentTypeScope="" ma:versionID="bc918f00ab7600a18f340985e74646fd">
  <xsd:schema xmlns:xsd="http://www.w3.org/2001/XMLSchema" xmlns:xs="http://www.w3.org/2001/XMLSchema" xmlns:p="http://schemas.microsoft.com/office/2006/metadata/properties" xmlns:ns2="7419024b-0c9c-40d4-bb27-679d6cade88c" xmlns:ns3="74339d59-7d5f-4fb6-94a4-42200047dc04" targetNamespace="http://schemas.microsoft.com/office/2006/metadata/properties" ma:root="true" ma:fieldsID="2411b1991538bf27d666b4221649136f" ns2:_="" ns3:_="">
    <xsd:import namespace="7419024b-0c9c-40d4-bb27-679d6cade88c"/>
    <xsd:import namespace="74339d59-7d5f-4fb6-94a4-42200047dc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9024b-0c9c-40d4-bb27-679d6cade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f6d49e3-f513-4d1b-b777-6b08b78e4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9d59-7d5f-4fb6-94a4-42200047dc0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b7a4d32-599a-453f-94e7-d641c36ecdfb}" ma:internalName="TaxCatchAll" ma:showField="CatchAllData" ma:web="74339d59-7d5f-4fb6-94a4-42200047dc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5660AE-C4D4-4DB6-894C-4A9E2E522C25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4339d59-7d5f-4fb6-94a4-42200047dc04"/>
    <ds:schemaRef ds:uri="7419024b-0c9c-40d4-bb27-679d6cade88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8B499D-33BF-40FA-BB44-0AB9E0143D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F49FEE-B06C-4BEB-A011-D46924887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9024b-0c9c-40d4-bb27-679d6cade88c"/>
    <ds:schemaRef ds:uri="74339d59-7d5f-4fb6-94a4-42200047d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Pró-Defesa V</vt:lpstr>
      <vt:lpstr>Apoio</vt:lpstr>
      <vt:lpstr>IES Pública</vt:lpstr>
      <vt:lpstr>IES sem fins lucrativos</vt:lpstr>
      <vt:lpstr>IES com fins lucrativos</vt:lpstr>
      <vt:lpstr>'IES com fins lucrativos'!Area_de_impressao</vt:lpstr>
      <vt:lpstr>'IES Pública'!Area_de_impressao</vt:lpstr>
      <vt:lpstr>'IES sem fins lucrativos'!Area_de_impressao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Freitas</dc:creator>
  <cp:keywords/>
  <dc:description/>
  <cp:lastModifiedBy>Igor Secundo Dias Bernardes</cp:lastModifiedBy>
  <cp:revision/>
  <dcterms:created xsi:type="dcterms:W3CDTF">2023-05-10T12:24:38Z</dcterms:created>
  <dcterms:modified xsi:type="dcterms:W3CDTF">2023-12-06T12:26:27Z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0x010100C8B14900EE5BF742943781EA33DB042E</vt:lpwstr>
  </property>
  <property fmtid="{D5CDD505-2E9C-101B-9397-08002B2CF9AE}" pid="3" name="MediaServiceImageTags">
    <vt:lpwstr/>
  </property>
</Properties>
</file>