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capes-my.sharepoint.com/personal/felipe_tavares_capes_gov_br/Documents/Área de Trabalho/PROEXT/"/>
    </mc:Choice>
  </mc:AlternateContent>
  <xr:revisionPtr revIDLastSave="0" documentId="8_{0ECEAC65-D6B7-4A38-97B3-DE0D6D123E38}" xr6:coauthVersionLast="47" xr6:coauthVersionMax="47" xr10:uidLastSave="{00000000-0000-0000-0000-000000000000}"/>
  <workbookProtection workbookAlgorithmName="SHA-512" workbookHashValue="Vrqvw8j90tlZotqMoUI4Vdf//VVFtFrjyqziCvpJh0wz6/CKCNPVkv7UVwous+nc3Ua8VjIcV1rG82VcWv6sxA==" workbookSaltValue="Xmljc6bgs4jcoqqj7bUENw==" workbookSpinCount="100000" lockStructure="1"/>
  <bookViews>
    <workbookView xWindow="28680" yWindow="-120" windowWidth="29040" windowHeight="15720" xr2:uid="{00000000-000D-0000-FFFF-FFFF00000000}"/>
  </bookViews>
  <sheets>
    <sheet name="Orçamento do Projeto" sheetId="2" r:id="rId1"/>
    <sheet name="Apoio" sheetId="1" state="hidden" r:id="rId2"/>
  </sheets>
  <definedNames>
    <definedName name="_xlnm.Print_Area" localSheetId="0">'Orçamento do Projeto'!$A$1:$O$30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2" i="2"/>
  <c r="E7" i="1"/>
  <c r="E6" i="1"/>
  <c r="E24" i="1"/>
  <c r="E23" i="1"/>
  <c r="E22" i="1"/>
  <c r="E21" i="1"/>
  <c r="E20" i="1"/>
  <c r="C15" i="1"/>
  <c r="E15" i="1" s="1"/>
  <c r="C14" i="1"/>
  <c r="E14" i="1" s="1"/>
  <c r="C13" i="1"/>
  <c r="E13" i="1" s="1"/>
  <c r="C12" i="1"/>
  <c r="E12" i="1" s="1"/>
  <c r="E16" i="1"/>
  <c r="E4" i="1"/>
  <c r="D9" i="2" s="1"/>
  <c r="E5" i="1"/>
  <c r="D10" i="2" s="1"/>
  <c r="E3" i="1"/>
  <c r="D8" i="2" s="1"/>
  <c r="C14" i="2" l="1"/>
  <c r="G8" i="2" s="1"/>
  <c r="K8" i="2" s="1"/>
</calcChain>
</file>

<file path=xl/sharedStrings.xml><?xml version="1.0" encoding="utf-8"?>
<sst xmlns="http://schemas.openxmlformats.org/spreadsheetml/2006/main" count="65" uniqueCount="47">
  <si>
    <t>IES Pública</t>
  </si>
  <si>
    <t>Mestado</t>
  </si>
  <si>
    <t>Doutorado</t>
  </si>
  <si>
    <t>Pós-Doc</t>
  </si>
  <si>
    <t>MODALIDADE</t>
  </si>
  <si>
    <t>VALOR</t>
  </si>
  <si>
    <t>MESES</t>
  </si>
  <si>
    <t>TOTAL</t>
  </si>
  <si>
    <t>Mestrado Bolsa</t>
  </si>
  <si>
    <t>Mestrado</t>
  </si>
  <si>
    <t>Mestrado Taxa</t>
  </si>
  <si>
    <t>Doutorado Bolsa</t>
  </si>
  <si>
    <t>Doutorado Taxa</t>
  </si>
  <si>
    <t>Taxa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</si>
  <si>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</si>
  <si>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</si>
  <si>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</si>
  <si>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</si>
  <si>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</si>
  <si>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</si>
  <si>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DoutoradoTaxa</t>
  </si>
  <si>
    <t>Modalidade</t>
  </si>
  <si>
    <t>Quantidade de bolsas</t>
  </si>
  <si>
    <t>Valor por bolsa</t>
  </si>
  <si>
    <t>Situação do projeto</t>
  </si>
  <si>
    <t>Bolsas de Mestrado</t>
  </si>
  <si>
    <t>Bolsas de Doutorado</t>
  </si>
  <si>
    <t>Valor das bolsas</t>
  </si>
  <si>
    <t>Valor do custeio</t>
  </si>
  <si>
    <t>Bolsas de Pós-Doutorado</t>
  </si>
  <si>
    <t>Bolsas de Professor Visitante no País</t>
  </si>
  <si>
    <t>Bolsas de Iniciação à Extensão</t>
  </si>
  <si>
    <t>IEXT</t>
  </si>
  <si>
    <t>PVS</t>
  </si>
  <si>
    <t>Professor Visitante no país</t>
  </si>
  <si>
    <t>REDE-AMAZÔNIA LEGAL
Proposta de Orçamento do Projeto</t>
  </si>
  <si>
    <t>MODALIDADE NO EXTERIOR</t>
  </si>
  <si>
    <t>QTD</t>
  </si>
  <si>
    <t>Doutorado Sanduíche</t>
  </si>
  <si>
    <t>Pós-Doutorado Sanduíche</t>
  </si>
  <si>
    <t>Professor Visitante (destino: Brasil)</t>
  </si>
  <si>
    <t>Valor por projeto (Bolsas no País+Custeio)</t>
  </si>
  <si>
    <t>Bolsas no Exterior</t>
  </si>
  <si>
    <t>Bolsas no Exterior 2</t>
  </si>
  <si>
    <t>Prof Visitante Júnior no Exterior</t>
  </si>
  <si>
    <r>
      <t xml:space="preserve">Instruções:
1) Apenas os campos azuis são editáveis;
2) Os valores serão calculados automaticamente;
3) O campo “Situação do projeto” deverá conter “Proposta adequada”; e
4) </t>
    </r>
    <r>
      <rPr>
        <b/>
        <sz val="8"/>
        <color theme="1"/>
        <rFont val="Calibri"/>
        <family val="2"/>
        <scheme val="minor"/>
      </rPr>
      <t>Após concluir, gere o PDF do arquivo.</t>
    </r>
  </si>
  <si>
    <r>
      <t xml:space="preserve">O proponente será responsável por alocar os recursos de bolsas de  Professor Visitante no País,Pós-Doutorado, Doutorado,Mestrado e Iniciação à Extensão, com objetivo de melhor atender às expectativas do projeto, devendo observar os seguintes critérios:
I - O valor total do projeto em recursos de custeio e bolsas no país não poderá ultrapassar  </t>
    </r>
    <r>
      <rPr>
        <b/>
        <sz val="11"/>
        <color rgb="FF000000"/>
        <rFont val="Calibri"/>
        <family val="2"/>
        <scheme val="minor"/>
      </rPr>
      <t>R$2.000.000,00 (dois milhões de reais)</t>
    </r>
    <r>
      <rPr>
        <sz val="11"/>
        <color rgb="FF000000"/>
        <rFont val="Calibri"/>
        <family val="2"/>
        <scheme val="minor"/>
      </rPr>
      <t xml:space="preserve">;
II - Os recursos de custeio devem ser de R$ 80.000,00 ( oitenta mil reais); e
III - Os recursos de bolsas de estudo no país devem ser de no máximo R$1.920.000,00 ( um milhão, novecentos e vinte mil reais).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</si>
</sst>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44" fontId="0" fillId="0" borderId="14" xfId="1" applyFont="1" applyBorder="1"/>
    <xf numFmtId="0" fontId="0" fillId="0" borderId="14" xfId="0" applyBorder="1"/>
    <xf numFmtId="44" fontId="0" fillId="0" borderId="15" xfId="0" applyNumberFormat="1" applyBorder="1"/>
    <xf numFmtId="0" fontId="0" fillId="0" borderId="21" xfId="0" applyBorder="1"/>
    <xf numFmtId="0" fontId="0" fillId="0" borderId="13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0" fontId="2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/>
    <xf numFmtId="44" fontId="0" fillId="0" borderId="27" xfId="1" applyFont="1" applyFill="1" applyBorder="1"/>
    <xf numFmtId="0" fontId="2" fillId="0" borderId="0" xfId="0" applyFont="1"/>
    <xf numFmtId="44" fontId="0" fillId="0" borderId="0" xfId="1" applyFont="1" applyFill="1" applyBorder="1"/>
    <xf numFmtId="44" fontId="0" fillId="0" borderId="1" xfId="1" applyFont="1" applyFill="1" applyBorder="1"/>
    <xf numFmtId="44" fontId="0" fillId="0" borderId="28" xfId="1" applyFont="1" applyBorder="1"/>
    <xf numFmtId="0" fontId="0" fillId="0" borderId="28" xfId="0" applyBorder="1"/>
    <xf numFmtId="44" fontId="0" fillId="0" borderId="27" xfId="0" applyNumberFormat="1" applyBorder="1"/>
    <xf numFmtId="0" fontId="10" fillId="0" borderId="1" xfId="0" applyFont="1" applyBorder="1"/>
    <xf numFmtId="0" fontId="6" fillId="0" borderId="12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44" fontId="5" fillId="2" borderId="2" xfId="1" applyFont="1" applyFill="1" applyBorder="1" applyAlignment="1" applyProtection="1">
      <alignment horizontal="center" vertical="center"/>
    </xf>
    <xf numFmtId="44" fontId="5" fillId="2" borderId="3" xfId="1" applyFont="1" applyFill="1" applyBorder="1" applyAlignment="1" applyProtection="1">
      <alignment horizontal="center" vertical="center"/>
    </xf>
    <xf numFmtId="44" fontId="5" fillId="2" borderId="4" xfId="1" applyFont="1" applyFill="1" applyBorder="1" applyAlignment="1" applyProtection="1">
      <alignment horizontal="center" vertical="center"/>
    </xf>
    <xf numFmtId="44" fontId="5" fillId="2" borderId="7" xfId="1" applyFont="1" applyFill="1" applyBorder="1" applyAlignment="1" applyProtection="1">
      <alignment horizontal="center" vertical="center"/>
    </xf>
    <xf numFmtId="44" fontId="5" fillId="2" borderId="8" xfId="1" applyFont="1" applyFill="1" applyBorder="1" applyAlignment="1" applyProtection="1">
      <alignment horizontal="center" vertical="center"/>
    </xf>
    <xf numFmtId="44" fontId="5" fillId="2" borderId="9" xfId="1" applyFont="1" applyFill="1" applyBorder="1" applyAlignment="1" applyProtection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105381</xdr:colOff>
      <xdr:row>5</xdr:row>
      <xdr:rowOff>114449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A1A5F6-680B-5F5B-9864-29465289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44006" cy="10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abSelected="1" topLeftCell="A8" zoomScale="120" zoomScaleNormal="120" workbookViewId="0">
      <selection activeCell="R22" sqref="R22"/>
    </sheetView>
  </sheetViews>
  <sheetFormatPr defaultRowHeight="15" x14ac:dyDescent="0.25"/>
  <cols>
    <col min="1" max="1" width="4.140625" customWidth="1"/>
    <col min="2" max="2" width="21.7109375" bestFit="1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56" t="s">
        <v>35</v>
      </c>
      <c r="G2" s="57"/>
      <c r="H2" s="57"/>
      <c r="I2" s="57"/>
      <c r="J2" s="57"/>
      <c r="K2" s="57"/>
      <c r="L2" s="57"/>
      <c r="M2" s="57"/>
      <c r="N2" s="57"/>
      <c r="O2" s="57"/>
    </row>
    <row r="3" spans="2:15" ht="15" customHeight="1" x14ac:dyDescent="0.25"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5" customHeight="1" x14ac:dyDescent="0.25"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2:15" ht="15" customHeight="1" x14ac:dyDescent="0.25"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2:15" ht="15.75" thickBot="1" x14ac:dyDescent="0.3"/>
    <row r="7" spans="2:15" ht="30.75" thickBot="1" x14ac:dyDescent="0.3">
      <c r="B7" s="34" t="s">
        <v>21</v>
      </c>
      <c r="C7" s="35" t="s">
        <v>22</v>
      </c>
      <c r="D7" s="99" t="s">
        <v>23</v>
      </c>
      <c r="E7" s="100"/>
      <c r="G7" s="67" t="s">
        <v>41</v>
      </c>
      <c r="H7" s="68"/>
      <c r="I7" s="68"/>
      <c r="J7" s="69"/>
      <c r="K7" s="67" t="s">
        <v>24</v>
      </c>
      <c r="L7" s="68"/>
      <c r="M7" s="68"/>
      <c r="N7" s="68"/>
      <c r="O7" s="69"/>
    </row>
    <row r="8" spans="2:15" ht="30" customHeight="1" thickBot="1" x14ac:dyDescent="0.3">
      <c r="B8" s="20" t="s">
        <v>25</v>
      </c>
      <c r="C8" s="21">
        <v>0</v>
      </c>
      <c r="D8" s="101">
        <f>C8*Apoio!E3</f>
        <v>0</v>
      </c>
      <c r="E8" s="102"/>
      <c r="G8" s="70">
        <f>C14+C17</f>
        <v>80000</v>
      </c>
      <c r="H8" s="71"/>
      <c r="I8" s="71"/>
      <c r="J8" s="72"/>
      <c r="K8" s="93" t="str">
        <f>IF(G8&lt;2000000,"Proposta adequada","Proposta não adequada")</f>
        <v>Proposta adequada</v>
      </c>
      <c r="L8" s="94"/>
      <c r="M8" s="94"/>
      <c r="N8" s="94"/>
      <c r="O8" s="95"/>
    </row>
    <row r="9" spans="2:15" ht="30" customHeight="1" thickBot="1" x14ac:dyDescent="0.3">
      <c r="B9" s="3" t="s">
        <v>26</v>
      </c>
      <c r="C9" s="21">
        <v>0</v>
      </c>
      <c r="D9" s="39">
        <f>C9*Apoio!E4</f>
        <v>0</v>
      </c>
      <c r="E9" s="40"/>
      <c r="G9" s="73"/>
      <c r="H9" s="74"/>
      <c r="I9" s="74"/>
      <c r="J9" s="75"/>
      <c r="K9" s="96"/>
      <c r="L9" s="97"/>
      <c r="M9" s="97"/>
      <c r="N9" s="97"/>
      <c r="O9" s="98"/>
    </row>
    <row r="10" spans="2:15" ht="30" customHeight="1" thickBot="1" x14ac:dyDescent="0.3">
      <c r="B10" s="3" t="s">
        <v>29</v>
      </c>
      <c r="C10" s="21">
        <v>0</v>
      </c>
      <c r="D10" s="39">
        <f>C10*Apoio!E5</f>
        <v>0</v>
      </c>
      <c r="E10" s="40"/>
      <c r="G10" s="73"/>
      <c r="H10" s="74"/>
      <c r="I10" s="74"/>
      <c r="J10" s="75"/>
    </row>
    <row r="11" spans="2:15" ht="30" customHeight="1" thickBot="1" x14ac:dyDescent="0.3">
      <c r="B11" s="3" t="s">
        <v>30</v>
      </c>
      <c r="C11" s="21">
        <v>0</v>
      </c>
      <c r="D11" s="39">
        <f>C11*Apoio!E7</f>
        <v>0</v>
      </c>
      <c r="E11" s="40"/>
      <c r="G11" s="73"/>
      <c r="H11" s="74"/>
      <c r="I11" s="74"/>
      <c r="J11" s="75"/>
    </row>
    <row r="12" spans="2:15" ht="30" customHeight="1" thickBot="1" x14ac:dyDescent="0.3">
      <c r="B12" s="4" t="s">
        <v>31</v>
      </c>
      <c r="C12" s="21">
        <v>0</v>
      </c>
      <c r="D12" s="39">
        <f>C12*Apoio!E6</f>
        <v>0</v>
      </c>
      <c r="E12" s="40"/>
      <c r="G12" s="73"/>
      <c r="H12" s="74"/>
      <c r="I12" s="74"/>
      <c r="J12" s="75"/>
    </row>
    <row r="13" spans="2:15" ht="15.75" thickBot="1" x14ac:dyDescent="0.3">
      <c r="G13" s="76"/>
      <c r="H13" s="77"/>
      <c r="I13" s="77"/>
      <c r="J13" s="78"/>
    </row>
    <row r="14" spans="2:15" ht="15.75" thickBot="1" x14ac:dyDescent="0.3">
      <c r="B14" s="79" t="s">
        <v>27</v>
      </c>
      <c r="C14" s="87">
        <f>D8+D9+D10+D11+D12</f>
        <v>0</v>
      </c>
      <c r="D14" s="88"/>
      <c r="E14" s="89"/>
    </row>
    <row r="15" spans="2:15" ht="15.75" customHeight="1" thickBot="1" x14ac:dyDescent="0.3">
      <c r="B15" s="80"/>
      <c r="C15" s="90"/>
      <c r="D15" s="91"/>
      <c r="E15" s="92"/>
      <c r="G15" s="58" t="s">
        <v>46</v>
      </c>
      <c r="H15" s="59"/>
      <c r="I15" s="59"/>
      <c r="J15" s="59"/>
      <c r="K15" s="59"/>
      <c r="L15" s="59"/>
      <c r="M15" s="59"/>
      <c r="N15" s="59"/>
      <c r="O15" s="60"/>
    </row>
    <row r="16" spans="2:15" ht="15.75" thickBot="1" x14ac:dyDescent="0.3">
      <c r="G16" s="61"/>
      <c r="H16" s="62"/>
      <c r="I16" s="62"/>
      <c r="J16" s="62"/>
      <c r="K16" s="62"/>
      <c r="L16" s="62"/>
      <c r="M16" s="62"/>
      <c r="N16" s="62"/>
      <c r="O16" s="63"/>
    </row>
    <row r="17" spans="2:15" x14ac:dyDescent="0.25">
      <c r="B17" s="79" t="s">
        <v>28</v>
      </c>
      <c r="C17" s="81">
        <v>80000</v>
      </c>
      <c r="D17" s="82"/>
      <c r="E17" s="83"/>
      <c r="G17" s="61"/>
      <c r="H17" s="62"/>
      <c r="I17" s="62"/>
      <c r="J17" s="62"/>
      <c r="K17" s="62"/>
      <c r="L17" s="62"/>
      <c r="M17" s="62"/>
      <c r="N17" s="62"/>
      <c r="O17" s="63"/>
    </row>
    <row r="18" spans="2:15" ht="15.75" thickBot="1" x14ac:dyDescent="0.3">
      <c r="B18" s="80"/>
      <c r="C18" s="84"/>
      <c r="D18" s="85"/>
      <c r="E18" s="86"/>
      <c r="G18" s="61"/>
      <c r="H18" s="62"/>
      <c r="I18" s="62"/>
      <c r="J18" s="62"/>
      <c r="K18" s="62"/>
      <c r="L18" s="62"/>
      <c r="M18" s="62"/>
      <c r="N18" s="62"/>
      <c r="O18" s="63"/>
    </row>
    <row r="19" spans="2:15" ht="15.75" thickBot="1" x14ac:dyDescent="0.3">
      <c r="G19" s="61"/>
      <c r="H19" s="62"/>
      <c r="I19" s="62"/>
      <c r="J19" s="62"/>
      <c r="K19" s="62"/>
      <c r="L19" s="62"/>
      <c r="M19" s="62"/>
      <c r="N19" s="62"/>
      <c r="O19" s="63"/>
    </row>
    <row r="20" spans="2:15" ht="15" customHeight="1" x14ac:dyDescent="0.25">
      <c r="B20" s="47" t="s">
        <v>45</v>
      </c>
      <c r="C20" s="48"/>
      <c r="D20" s="48"/>
      <c r="E20" s="49"/>
      <c r="G20" s="61"/>
      <c r="H20" s="62"/>
      <c r="I20" s="62"/>
      <c r="J20" s="62"/>
      <c r="K20" s="62"/>
      <c r="L20" s="62"/>
      <c r="M20" s="62"/>
      <c r="N20" s="62"/>
      <c r="O20" s="63"/>
    </row>
    <row r="21" spans="2:15" ht="15.75" customHeight="1" x14ac:dyDescent="0.25">
      <c r="B21" s="50"/>
      <c r="C21" s="51"/>
      <c r="D21" s="51"/>
      <c r="E21" s="52"/>
      <c r="G21" s="61"/>
      <c r="H21" s="62"/>
      <c r="I21" s="62"/>
      <c r="J21" s="62"/>
      <c r="K21" s="62"/>
      <c r="L21" s="62"/>
      <c r="M21" s="62"/>
      <c r="N21" s="62"/>
      <c r="O21" s="63"/>
    </row>
    <row r="22" spans="2:15" x14ac:dyDescent="0.25">
      <c r="B22" s="50"/>
      <c r="C22" s="51"/>
      <c r="D22" s="51"/>
      <c r="E22" s="52"/>
      <c r="G22" s="61"/>
      <c r="H22" s="62"/>
      <c r="I22" s="62"/>
      <c r="J22" s="62"/>
      <c r="K22" s="62"/>
      <c r="L22" s="62"/>
      <c r="M22" s="62"/>
      <c r="N22" s="62"/>
      <c r="O22" s="63"/>
    </row>
    <row r="23" spans="2:15" ht="15" customHeight="1" thickBot="1" x14ac:dyDescent="0.3">
      <c r="B23" s="53"/>
      <c r="C23" s="54"/>
      <c r="D23" s="54"/>
      <c r="E23" s="55"/>
      <c r="G23" s="61"/>
      <c r="H23" s="62"/>
      <c r="I23" s="62"/>
      <c r="J23" s="62"/>
      <c r="K23" s="62"/>
      <c r="L23" s="62"/>
      <c r="M23" s="62"/>
      <c r="N23" s="62"/>
      <c r="O23" s="63"/>
    </row>
    <row r="24" spans="2:15" ht="15.75" customHeight="1" thickBot="1" x14ac:dyDescent="0.3">
      <c r="G24" s="61"/>
      <c r="H24" s="62"/>
      <c r="I24" s="62"/>
      <c r="J24" s="62"/>
      <c r="K24" s="62"/>
      <c r="L24" s="62"/>
      <c r="M24" s="62"/>
      <c r="N24" s="62"/>
      <c r="O24" s="63"/>
    </row>
    <row r="25" spans="2:15" ht="15" customHeight="1" thickBot="1" x14ac:dyDescent="0.3">
      <c r="B25" s="41" t="s">
        <v>36</v>
      </c>
      <c r="C25" s="42"/>
      <c r="D25" s="42"/>
      <c r="E25" s="36" t="s">
        <v>37</v>
      </c>
      <c r="G25" s="61"/>
      <c r="H25" s="62"/>
      <c r="I25" s="62"/>
      <c r="J25" s="62"/>
      <c r="K25" s="62"/>
      <c r="L25" s="62"/>
      <c r="M25" s="62"/>
      <c r="N25" s="62"/>
      <c r="O25" s="63"/>
    </row>
    <row r="26" spans="2:15" ht="15" customHeight="1" x14ac:dyDescent="0.25">
      <c r="B26" s="43" t="s">
        <v>38</v>
      </c>
      <c r="C26" s="44"/>
      <c r="D26" s="44"/>
      <c r="E26" s="31"/>
      <c r="G26" s="61"/>
      <c r="H26" s="62"/>
      <c r="I26" s="62"/>
      <c r="J26" s="62"/>
      <c r="K26" s="62"/>
      <c r="L26" s="62"/>
      <c r="M26" s="62"/>
      <c r="N26" s="62"/>
      <c r="O26" s="63"/>
    </row>
    <row r="27" spans="2:15" ht="15" customHeight="1" thickBot="1" x14ac:dyDescent="0.3">
      <c r="B27" s="45" t="s">
        <v>39</v>
      </c>
      <c r="C27" s="46"/>
      <c r="D27" s="46"/>
      <c r="E27" s="32"/>
      <c r="G27" s="64"/>
      <c r="H27" s="65"/>
      <c r="I27" s="65"/>
      <c r="J27" s="65"/>
      <c r="K27" s="65"/>
      <c r="L27" s="65"/>
      <c r="M27" s="65"/>
      <c r="N27" s="65"/>
      <c r="O27" s="66"/>
    </row>
    <row r="28" spans="2:15" ht="15.75" customHeight="1" x14ac:dyDescent="0.25">
      <c r="B28" s="45" t="s">
        <v>44</v>
      </c>
      <c r="C28" s="46"/>
      <c r="D28" s="46"/>
      <c r="E28" s="32"/>
    </row>
    <row r="29" spans="2:15" ht="19.5" thickBot="1" x14ac:dyDescent="0.3">
      <c r="B29" s="37" t="s">
        <v>40</v>
      </c>
      <c r="C29" s="38"/>
      <c r="D29" s="38"/>
      <c r="E29" s="33"/>
    </row>
    <row r="31" spans="2:15" x14ac:dyDescent="0.25">
      <c r="B31" s="1"/>
    </row>
    <row r="33" spans="2:2" x14ac:dyDescent="0.25">
      <c r="B33" s="2"/>
    </row>
  </sheetData>
  <sheetProtection algorithmName="SHA-512" hashValue="Q9apcwlQqPqDySFuiBLucyJiik7UMtbHFtLkJMHz3RnVBDcH9yjE3Qo0Tdcky9dXG5mrtxYICTdJdBSJc2BYsA==" saltValue="0Zt+S604EYVAw/CfNv1Upg==" spinCount="100000" sheet="1" objects="1" scenarios="1"/>
  <dataConsolidate/>
  <mergeCells count="22">
    <mergeCell ref="F2:O5"/>
    <mergeCell ref="G15:O27"/>
    <mergeCell ref="G7:J7"/>
    <mergeCell ref="G8:J13"/>
    <mergeCell ref="B17:B18"/>
    <mergeCell ref="C17:E18"/>
    <mergeCell ref="B14:B15"/>
    <mergeCell ref="C14:E15"/>
    <mergeCell ref="K8:O9"/>
    <mergeCell ref="D7:E7"/>
    <mergeCell ref="D8:E8"/>
    <mergeCell ref="D9:E9"/>
    <mergeCell ref="D10:E10"/>
    <mergeCell ref="K7:O7"/>
    <mergeCell ref="D11:E11"/>
    <mergeCell ref="B29:D29"/>
    <mergeCell ref="D12:E12"/>
    <mergeCell ref="B25:D25"/>
    <mergeCell ref="B26:D26"/>
    <mergeCell ref="B27:D27"/>
    <mergeCell ref="B28:D28"/>
    <mergeCell ref="B20:E23"/>
  </mergeCells>
  <conditionalFormatting sqref="G8:J13">
    <cfRule type="cellIs" dxfId="5" priority="1" operator="lessThan">
      <formula>2000000</formula>
    </cfRule>
    <cfRule type="cellIs" dxfId="4" priority="2" operator="greaterThan">
      <formula>2000000</formula>
    </cfRule>
    <cfRule type="cellIs" dxfId="3" priority="5" operator="lessThan">
      <formula>1030000.01</formula>
    </cfRule>
    <cfRule type="cellIs" dxfId="2" priority="6" operator="greaterThan">
      <formula>1030000</formula>
    </cfRule>
  </conditionalFormatting>
  <conditionalFormatting sqref="K8:O9">
    <cfRule type="cellIs" dxfId="1" priority="3" operator="equal">
      <formula>"Proposta não adequada"</formula>
    </cfRule>
    <cfRule type="cellIs" dxfId="0" priority="4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7:E18" xr:uid="{00000000-0002-0000-0200-000000000000}">
      <formula1>0</formula1>
      <formula2>80000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1000000}">
          <x14:formula1>
            <xm:f>Apoio!$O$2:$O$17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</xm:sqref>
        </x14:dataValidation>
        <x14:dataValidation type="list" allowBlank="1" showInputMessage="1" showErrorMessage="1" xr:uid="{00000000-0002-0000-0200-000003000000}">
          <x14:formula1>
            <xm:f>Apoio!$M$2:$M$17</xm:f>
          </x14:formula1>
          <xm:sqref>C9</xm:sqref>
        </x14:dataValidation>
        <x14:dataValidation type="list" allowBlank="1" showInputMessage="1" showErrorMessage="1" xr:uid="{D0457E91-2C24-4A49-8D76-C49E3D9203B5}">
          <x14:formula1>
            <xm:f>Apoio!$N$2:$N$17</xm:f>
          </x14:formula1>
          <xm:sqref>C10</xm:sqref>
        </x14:dataValidation>
        <x14:dataValidation type="list" allowBlank="1" showInputMessage="1" showErrorMessage="1" xr:uid="{BF53510C-7D4F-4E55-8EDC-DA5950C9D440}">
          <x14:formula1>
            <xm:f>Apoio!$P$2:$P$3</xm:f>
          </x14:formula1>
          <xm:sqref>C11</xm:sqref>
        </x14:dataValidation>
        <x14:dataValidation type="list" allowBlank="1" showInputMessage="1" showErrorMessage="1" xr:uid="{E44DA6F6-54C6-4336-8F7A-9515785D9910}">
          <x14:formula1>
            <xm:f>Apoio!$R$2:$R$6</xm:f>
          </x14:formula1>
          <xm:sqref>E26 E29</xm:sqref>
        </x14:dataValidation>
        <x14:dataValidation type="list" allowBlank="1" showInputMessage="1" showErrorMessage="1" xr:uid="{0F52D0B7-2B97-425D-A3D7-94315326C157}">
          <x14:formula1>
            <xm:f>Apoio!$S$2:$S$4</xm:f>
          </x14:formula1>
          <xm:sqref>E27 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4"/>
  <sheetViews>
    <sheetView workbookViewId="0">
      <selection activeCell="R18" sqref="R18"/>
    </sheetView>
  </sheetViews>
  <sheetFormatPr defaultRowHeight="15" x14ac:dyDescent="0.25"/>
  <cols>
    <col min="2" max="2" width="32.28515625" bestFit="1" customWidth="1"/>
    <col min="3" max="3" width="16.5703125" bestFit="1" customWidth="1"/>
    <col min="5" max="5" width="14" bestFit="1" customWidth="1"/>
    <col min="7" max="7" width="15.140625" bestFit="1" customWidth="1"/>
    <col min="8" max="8" width="11.85546875" bestFit="1" customWidth="1"/>
    <col min="18" max="18" width="19.42578125" customWidth="1"/>
    <col min="19" max="19" width="20.85546875" customWidth="1"/>
  </cols>
  <sheetData>
    <row r="1" spans="2:19" ht="15.75" thickBot="1" x14ac:dyDescent="0.3">
      <c r="B1" s="103" t="s">
        <v>0</v>
      </c>
      <c r="C1" s="104"/>
      <c r="D1" s="104"/>
      <c r="E1" s="105"/>
      <c r="L1" t="s">
        <v>1</v>
      </c>
      <c r="M1" t="s">
        <v>2</v>
      </c>
      <c r="N1" t="s">
        <v>3</v>
      </c>
      <c r="O1" t="s">
        <v>32</v>
      </c>
      <c r="P1" t="s">
        <v>33</v>
      </c>
      <c r="R1" t="s">
        <v>42</v>
      </c>
      <c r="S1" t="s">
        <v>43</v>
      </c>
    </row>
    <row r="2" spans="2:19" x14ac:dyDescent="0.25">
      <c r="B2" s="9" t="s">
        <v>4</v>
      </c>
      <c r="C2" s="5" t="s">
        <v>5</v>
      </c>
      <c r="D2" s="5" t="s">
        <v>6</v>
      </c>
      <c r="E2" s="10" t="s">
        <v>7</v>
      </c>
      <c r="G2" s="17" t="s">
        <v>8</v>
      </c>
      <c r="H2" s="18">
        <v>2100</v>
      </c>
      <c r="L2">
        <v>0</v>
      </c>
      <c r="M2">
        <v>0</v>
      </c>
      <c r="N2">
        <v>0</v>
      </c>
      <c r="O2">
        <v>0</v>
      </c>
      <c r="P2">
        <v>0</v>
      </c>
      <c r="R2">
        <v>0</v>
      </c>
      <c r="S2">
        <v>0</v>
      </c>
    </row>
    <row r="3" spans="2:19" x14ac:dyDescent="0.25">
      <c r="B3" s="9" t="s">
        <v>9</v>
      </c>
      <c r="C3" s="6">
        <v>2100</v>
      </c>
      <c r="D3" s="7">
        <v>24</v>
      </c>
      <c r="E3" s="11">
        <f>C3*D3</f>
        <v>50400</v>
      </c>
      <c r="G3" s="9" t="s">
        <v>10</v>
      </c>
      <c r="H3" s="19">
        <v>1100</v>
      </c>
      <c r="L3">
        <v>1</v>
      </c>
      <c r="M3">
        <v>1</v>
      </c>
      <c r="N3">
        <v>1</v>
      </c>
      <c r="O3">
        <v>1</v>
      </c>
      <c r="P3">
        <v>1</v>
      </c>
      <c r="R3">
        <v>1</v>
      </c>
      <c r="S3">
        <v>1</v>
      </c>
    </row>
    <row r="4" spans="2:19" x14ac:dyDescent="0.25">
      <c r="B4" s="9" t="s">
        <v>2</v>
      </c>
      <c r="C4" s="6">
        <v>3100</v>
      </c>
      <c r="D4" s="7">
        <v>48</v>
      </c>
      <c r="E4" s="11">
        <f t="shared" ref="E4:E7" si="0">C4*D4</f>
        <v>148800</v>
      </c>
      <c r="G4" s="9" t="s">
        <v>11</v>
      </c>
      <c r="H4" s="19">
        <v>3100</v>
      </c>
      <c r="L4">
        <v>2</v>
      </c>
      <c r="M4">
        <v>2</v>
      </c>
      <c r="N4">
        <v>2</v>
      </c>
      <c r="O4">
        <v>2</v>
      </c>
      <c r="R4">
        <v>2</v>
      </c>
      <c r="S4">
        <v>2</v>
      </c>
    </row>
    <row r="5" spans="2:19" x14ac:dyDescent="0.25">
      <c r="B5" s="22" t="s">
        <v>3</v>
      </c>
      <c r="C5" s="27">
        <v>5200</v>
      </c>
      <c r="D5" s="28">
        <v>48</v>
      </c>
      <c r="E5" s="29">
        <f t="shared" si="0"/>
        <v>249600</v>
      </c>
      <c r="G5" s="9" t="s">
        <v>12</v>
      </c>
      <c r="H5" s="19">
        <v>1400</v>
      </c>
      <c r="L5">
        <v>3</v>
      </c>
      <c r="M5">
        <v>3</v>
      </c>
      <c r="N5">
        <v>3</v>
      </c>
      <c r="O5">
        <v>3</v>
      </c>
      <c r="R5">
        <v>3</v>
      </c>
    </row>
    <row r="6" spans="2:19" x14ac:dyDescent="0.25">
      <c r="B6" s="7" t="s">
        <v>31</v>
      </c>
      <c r="C6" s="6">
        <v>700</v>
      </c>
      <c r="D6" s="7">
        <v>24</v>
      </c>
      <c r="E6" s="8">
        <f t="shared" si="0"/>
        <v>16800</v>
      </c>
      <c r="G6" s="22" t="s">
        <v>13</v>
      </c>
      <c r="H6" s="23">
        <v>800</v>
      </c>
      <c r="L6">
        <v>4</v>
      </c>
      <c r="M6">
        <v>4</v>
      </c>
      <c r="N6">
        <v>4</v>
      </c>
      <c r="O6">
        <v>4</v>
      </c>
      <c r="R6">
        <v>4</v>
      </c>
    </row>
    <row r="7" spans="2:19" x14ac:dyDescent="0.25">
      <c r="B7" s="30" t="s">
        <v>34</v>
      </c>
      <c r="C7" s="6">
        <v>8905.42</v>
      </c>
      <c r="D7" s="7">
        <v>24</v>
      </c>
      <c r="E7" s="8">
        <f t="shared" si="0"/>
        <v>213730.08000000002</v>
      </c>
      <c r="G7" s="5" t="s">
        <v>32</v>
      </c>
      <c r="H7" s="26">
        <v>700</v>
      </c>
      <c r="L7">
        <v>5</v>
      </c>
      <c r="M7">
        <v>5</v>
      </c>
      <c r="N7">
        <v>5</v>
      </c>
      <c r="O7">
        <v>5</v>
      </c>
    </row>
    <row r="8" spans="2:19" x14ac:dyDescent="0.25">
      <c r="C8" s="1"/>
      <c r="E8" s="2"/>
      <c r="G8" s="5" t="s">
        <v>33</v>
      </c>
      <c r="H8" s="26">
        <v>8905.42</v>
      </c>
      <c r="L8">
        <v>6</v>
      </c>
      <c r="M8">
        <v>6</v>
      </c>
      <c r="N8">
        <v>6</v>
      </c>
      <c r="O8">
        <v>6</v>
      </c>
    </row>
    <row r="9" spans="2:19" ht="15.75" thickBot="1" x14ac:dyDescent="0.3">
      <c r="C9" s="1"/>
      <c r="E9" s="2"/>
      <c r="G9" s="24"/>
      <c r="H9" s="25"/>
      <c r="L9">
        <v>7</v>
      </c>
      <c r="M9">
        <v>7</v>
      </c>
      <c r="N9">
        <v>7</v>
      </c>
      <c r="O9">
        <v>7</v>
      </c>
    </row>
    <row r="10" spans="2:19" x14ac:dyDescent="0.25">
      <c r="B10" s="103" t="s">
        <v>14</v>
      </c>
      <c r="C10" s="104"/>
      <c r="D10" s="104"/>
      <c r="E10" s="105"/>
      <c r="L10">
        <v>8</v>
      </c>
      <c r="M10">
        <v>8</v>
      </c>
      <c r="N10">
        <v>8</v>
      </c>
      <c r="O10">
        <v>8</v>
      </c>
    </row>
    <row r="11" spans="2:19" x14ac:dyDescent="0.25">
      <c r="B11" s="9" t="s">
        <v>4</v>
      </c>
      <c r="C11" s="5" t="s">
        <v>5</v>
      </c>
      <c r="D11" s="5" t="s">
        <v>6</v>
      </c>
      <c r="E11" s="10" t="s">
        <v>7</v>
      </c>
      <c r="L11">
        <v>9</v>
      </c>
      <c r="M11">
        <v>9</v>
      </c>
      <c r="N11">
        <v>9</v>
      </c>
      <c r="O11">
        <v>9</v>
      </c>
    </row>
    <row r="12" spans="2:19" x14ac:dyDescent="0.25">
      <c r="B12" s="15" t="s">
        <v>15</v>
      </c>
      <c r="C12" s="8">
        <f>H2+H3</f>
        <v>3200</v>
      </c>
      <c r="D12" s="7">
        <v>24</v>
      </c>
      <c r="E12" s="11">
        <f>C12*D12</f>
        <v>76800</v>
      </c>
      <c r="L12">
        <v>10</v>
      </c>
      <c r="M12">
        <v>10</v>
      </c>
      <c r="N12">
        <v>10</v>
      </c>
      <c r="O12">
        <v>10</v>
      </c>
    </row>
    <row r="13" spans="2:19" x14ac:dyDescent="0.25">
      <c r="B13" s="15" t="s">
        <v>16</v>
      </c>
      <c r="C13" s="8">
        <f>H3</f>
        <v>1100</v>
      </c>
      <c r="D13" s="7">
        <v>24</v>
      </c>
      <c r="E13" s="11">
        <f t="shared" ref="E13:E15" si="1">C13*D13</f>
        <v>26400</v>
      </c>
      <c r="L13">
        <v>11</v>
      </c>
      <c r="M13">
        <v>11</v>
      </c>
      <c r="N13">
        <v>11</v>
      </c>
      <c r="O13">
        <v>11</v>
      </c>
    </row>
    <row r="14" spans="2:19" x14ac:dyDescent="0.25">
      <c r="B14" s="15" t="s">
        <v>17</v>
      </c>
      <c r="C14" s="8">
        <f>H4+H5</f>
        <v>4500</v>
      </c>
      <c r="D14" s="7">
        <v>48</v>
      </c>
      <c r="E14" s="11">
        <f t="shared" si="1"/>
        <v>216000</v>
      </c>
      <c r="L14">
        <v>12</v>
      </c>
      <c r="M14">
        <v>12</v>
      </c>
      <c r="N14">
        <v>12</v>
      </c>
      <c r="O14">
        <v>12</v>
      </c>
    </row>
    <row r="15" spans="2:19" x14ac:dyDescent="0.25">
      <c r="B15" s="15" t="s">
        <v>18</v>
      </c>
      <c r="C15" s="8">
        <f>H5</f>
        <v>1400</v>
      </c>
      <c r="D15" s="7">
        <v>48</v>
      </c>
      <c r="E15" s="11">
        <f t="shared" si="1"/>
        <v>67200</v>
      </c>
      <c r="L15">
        <v>13</v>
      </c>
      <c r="M15">
        <v>13</v>
      </c>
      <c r="N15">
        <v>13</v>
      </c>
      <c r="O15">
        <v>13</v>
      </c>
    </row>
    <row r="16" spans="2:19" ht="15.75" thickBot="1" x14ac:dyDescent="0.3">
      <c r="B16" s="16" t="s">
        <v>3</v>
      </c>
      <c r="C16" s="12">
        <v>5200</v>
      </c>
      <c r="D16" s="13">
        <v>48</v>
      </c>
      <c r="E16" s="14">
        <f t="shared" ref="E16" si="2">C16*D16</f>
        <v>249600</v>
      </c>
      <c r="L16">
        <v>14</v>
      </c>
      <c r="M16">
        <v>14</v>
      </c>
      <c r="N16">
        <v>14</v>
      </c>
      <c r="O16">
        <v>14</v>
      </c>
    </row>
    <row r="17" spans="2:15" ht="15.75" thickBot="1" x14ac:dyDescent="0.3">
      <c r="L17">
        <v>15</v>
      </c>
      <c r="M17">
        <v>15</v>
      </c>
      <c r="N17">
        <v>15</v>
      </c>
      <c r="O17">
        <v>15</v>
      </c>
    </row>
    <row r="18" spans="2:15" x14ac:dyDescent="0.25">
      <c r="B18" s="103" t="s">
        <v>19</v>
      </c>
      <c r="C18" s="104"/>
      <c r="D18" s="104"/>
      <c r="E18" s="105"/>
    </row>
    <row r="19" spans="2:15" x14ac:dyDescent="0.25">
      <c r="B19" s="9" t="s">
        <v>4</v>
      </c>
      <c r="C19" s="5" t="s">
        <v>5</v>
      </c>
      <c r="D19" s="5" t="s">
        <v>6</v>
      </c>
      <c r="E19" s="10" t="s">
        <v>7</v>
      </c>
    </row>
    <row r="20" spans="2:15" x14ac:dyDescent="0.25">
      <c r="B20" s="15" t="s">
        <v>8</v>
      </c>
      <c r="C20" s="8">
        <v>2100</v>
      </c>
      <c r="D20" s="7">
        <v>24</v>
      </c>
      <c r="E20" s="11">
        <f>C20*D20</f>
        <v>50400</v>
      </c>
    </row>
    <row r="21" spans="2:15" x14ac:dyDescent="0.25">
      <c r="B21" s="15" t="s">
        <v>10</v>
      </c>
      <c r="C21" s="8">
        <v>800</v>
      </c>
      <c r="D21" s="7">
        <v>24</v>
      </c>
      <c r="E21" s="11">
        <f t="shared" ref="E21:E24" si="3">C21*D21</f>
        <v>19200</v>
      </c>
    </row>
    <row r="22" spans="2:15" x14ac:dyDescent="0.25">
      <c r="B22" s="15" t="s">
        <v>11</v>
      </c>
      <c r="C22" s="8">
        <v>3100</v>
      </c>
      <c r="D22" s="7">
        <v>48</v>
      </c>
      <c r="E22" s="11">
        <f t="shared" si="3"/>
        <v>148800</v>
      </c>
    </row>
    <row r="23" spans="2:15" x14ac:dyDescent="0.25">
      <c r="B23" s="15" t="s">
        <v>20</v>
      </c>
      <c r="C23" s="8">
        <v>800</v>
      </c>
      <c r="D23" s="7">
        <v>48</v>
      </c>
      <c r="E23" s="11">
        <f t="shared" si="3"/>
        <v>38400</v>
      </c>
    </row>
    <row r="24" spans="2:15" ht="15.75" thickBot="1" x14ac:dyDescent="0.3">
      <c r="B24" s="16" t="s">
        <v>3</v>
      </c>
      <c r="C24" s="12">
        <v>5200</v>
      </c>
      <c r="D24" s="13">
        <v>48</v>
      </c>
      <c r="E24" s="14">
        <f t="shared" si="3"/>
        <v>249600</v>
      </c>
    </row>
  </sheetData>
  <mergeCells count="3">
    <mergeCell ref="B1:E1"/>
    <mergeCell ref="B10:E10"/>
    <mergeCell ref="B18:E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3:C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CD50E38320C34BAEF3F18EC0BCD5E2" ma:contentTypeVersion="10" ma:contentTypeDescription="Crie um novo documento." ma:contentTypeScope="" ma:versionID="e295cda65bfbcff90604db3978db7950">
  <xsd:schema xmlns:xsd="http://www.w3.org/2001/XMLSchema" xmlns:xs="http://www.w3.org/2001/XMLSchema" xmlns:p="http://schemas.microsoft.com/office/2006/metadata/properties" xmlns:ns2="0ff6f260-c5d3-4c8e-8d09-6b873fe4a0b3" xmlns:ns3="517c1fb5-6f89-4ef1-b2fb-b7e9bfddc277" targetNamespace="http://schemas.microsoft.com/office/2006/metadata/properties" ma:root="true" ma:fieldsID="87a068ef8a4da10a2b5312ee380bc3a9" ns2:_="" ns3:_="">
    <xsd:import namespace="0ff6f260-c5d3-4c8e-8d09-6b873fe4a0b3"/>
    <xsd:import namespace="517c1fb5-6f89-4ef1-b2fb-b7e9bfddc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6f260-c5d3-4c8e-8d09-6b873fe4a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c1fb5-6f89-4ef1-b2fb-b7e9bfddc2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ae5331-94a6-40cd-8229-32dba181077f}" ma:internalName="TaxCatchAll" ma:showField="CatchAllData" ma:web="517c1fb5-6f89-4ef1-b2fb-b7e9bfddc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f6f260-c5d3-4c8e-8d09-6b873fe4a0b3">
      <Terms xmlns="http://schemas.microsoft.com/office/infopath/2007/PartnerControls"/>
    </lcf76f155ced4ddcb4097134ff3c332f>
    <TaxCatchAll xmlns="517c1fb5-6f89-4ef1-b2fb-b7e9bfddc277"/>
  </documentManagement>
</p:properties>
</file>

<file path=customXml/itemProps1.xml><?xml version="1.0" encoding="utf-8"?>
<ds:datastoreItem xmlns:ds="http://schemas.openxmlformats.org/officeDocument/2006/customXml" ds:itemID="{AD16E59F-4C9A-4EC7-8223-01E02DA9D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6f260-c5d3-4c8e-8d09-6b873fe4a0b3"/>
    <ds:schemaRef ds:uri="517c1fb5-6f89-4ef1-b2fb-b7e9bfddc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B499D-33BF-40FA-BB44-0AB9E0143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660AE-C4D4-4DB6-894C-4A9E2E522C25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17c1fb5-6f89-4ef1-b2fb-b7e9bfddc277"/>
    <ds:schemaRef ds:uri="0ff6f260-c5d3-4c8e-8d09-6b873fe4a0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 do Projeto</vt:lpstr>
      <vt:lpstr>Apoio</vt:lpstr>
      <vt:lpstr>'Orçamento do Projeto'!Area_de_impressao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cp:keywords/>
  <dc:description/>
  <cp:lastModifiedBy>Felipe Formiga Tavares</cp:lastModifiedBy>
  <cp:revision/>
  <cp:lastPrinted>2026-03-16T19:02:12Z</cp:lastPrinted>
  <dcterms:created xsi:type="dcterms:W3CDTF">2023-05-10T12:24:38Z</dcterms:created>
  <dcterms:modified xsi:type="dcterms:W3CDTF">2026-03-16T19:02:42Z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0x01010037CD50E38320C34BAEF3F18EC0BCD5E2</vt:lpwstr>
  </property>
  <property fmtid="{D5CDD505-2E9C-101B-9397-08002B2CF9AE}" pid="3" name="MediaServiceImageTags">
    <vt:lpwstr/>
  </property>
</Properties>
</file>