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DPG - SEMIARIDO\Documentos para Publicação\FACEPE\Março\"/>
    </mc:Choice>
  </mc:AlternateContent>
  <bookViews>
    <workbookView xWindow="0" yWindow="0" windowWidth="28800" windowHeight="12435"/>
  </bookViews>
  <sheets>
    <sheet name="Bolsas CAPES" sheetId="1" r:id="rId1"/>
    <sheet name="Planilha1" sheetId="2" state="hidden" r:id="rId2"/>
    <sheet name="Bolsas FACEPE" sheetId="3" r:id="rId3"/>
    <sheet name="Custeio FACEPE" sheetId="4" r:id="rId4"/>
    <sheet name="Apoio" sheetId="5" r:id="rId5"/>
    <sheet name="Plan1" sheetId="6" r:id="rId6"/>
    <sheet name="Plan2" sheetId="7" r:id="rId7"/>
  </sheets>
  <definedNames>
    <definedName name="_xlnm._FilterDatabase" localSheetId="0" hidden="1">'Bolsas CAPES'!$A$4:$AD$36</definedName>
    <definedName name="_xlnm._FilterDatabase" localSheetId="3" hidden="1">'Custeio FACEPE'!$A$4:$I$11</definedName>
  </definedNames>
  <calcPr calcId="152511"/>
</workbook>
</file>

<file path=xl/calcChain.xml><?xml version="1.0" encoding="utf-8"?>
<calcChain xmlns="http://schemas.openxmlformats.org/spreadsheetml/2006/main">
  <c r="I11" i="5" l="1"/>
  <c r="I9" i="5"/>
  <c r="I8" i="5"/>
  <c r="I7" i="5"/>
  <c r="I6" i="5"/>
  <c r="I5" i="5"/>
  <c r="I10" i="5" s="1"/>
  <c r="I12" i="5" s="1"/>
  <c r="H16" i="4"/>
  <c r="H15" i="4"/>
  <c r="H14" i="4"/>
  <c r="H13" i="4"/>
  <c r="H12" i="4"/>
  <c r="H11" i="4"/>
  <c r="H10" i="4"/>
  <c r="H9" i="4"/>
  <c r="H8" i="4"/>
  <c r="H7" i="4"/>
  <c r="H6" i="4"/>
  <c r="H5" i="4"/>
  <c r="AA3" i="3"/>
  <c r="L3" i="3"/>
  <c r="I3" i="3"/>
  <c r="E152" i="2"/>
  <c r="D152" i="2"/>
  <c r="C152" i="2"/>
  <c r="B152" i="2"/>
  <c r="F152" i="2" s="1"/>
  <c r="E151" i="2"/>
  <c r="D151" i="2"/>
  <c r="C151" i="2"/>
  <c r="B151" i="2"/>
  <c r="F151" i="2" s="1"/>
  <c r="E150" i="2"/>
  <c r="D150" i="2"/>
  <c r="C150" i="2"/>
  <c r="B150" i="2"/>
  <c r="F150" i="2" s="1"/>
  <c r="E149" i="2"/>
  <c r="D149" i="2"/>
  <c r="C149" i="2"/>
  <c r="B149" i="2"/>
  <c r="F149" i="2" s="1"/>
  <c r="E148" i="2"/>
  <c r="D148" i="2"/>
  <c r="C148" i="2"/>
  <c r="B148" i="2"/>
  <c r="F148" i="2" s="1"/>
  <c r="E147" i="2"/>
  <c r="D147" i="2"/>
  <c r="C147" i="2"/>
  <c r="B147" i="2"/>
  <c r="F147" i="2" s="1"/>
  <c r="E146" i="2"/>
  <c r="D146" i="2"/>
  <c r="C146" i="2"/>
  <c r="B146" i="2"/>
  <c r="F146" i="2" s="1"/>
  <c r="E145" i="2"/>
  <c r="D145" i="2"/>
  <c r="C145" i="2"/>
  <c r="B145" i="2"/>
  <c r="F145" i="2" s="1"/>
  <c r="E144" i="2"/>
  <c r="D144" i="2"/>
  <c r="C144" i="2"/>
  <c r="B144" i="2"/>
  <c r="F144" i="2" s="1"/>
  <c r="E143" i="2"/>
  <c r="D143" i="2"/>
  <c r="C143" i="2"/>
  <c r="B143" i="2"/>
  <c r="F143" i="2" s="1"/>
  <c r="E142" i="2"/>
  <c r="D142" i="2"/>
  <c r="C142" i="2"/>
  <c r="B142" i="2"/>
  <c r="F142" i="2" s="1"/>
  <c r="E141" i="2"/>
  <c r="D141" i="2"/>
  <c r="C141" i="2"/>
  <c r="B141" i="2"/>
  <c r="F141" i="2" s="1"/>
  <c r="E140" i="2"/>
  <c r="D140" i="2"/>
  <c r="C140" i="2"/>
  <c r="B140" i="2"/>
  <c r="F140" i="2" s="1"/>
  <c r="E139" i="2"/>
  <c r="D139" i="2"/>
  <c r="C139" i="2"/>
  <c r="B139" i="2"/>
  <c r="F139" i="2" s="1"/>
  <c r="E138" i="2"/>
  <c r="D138" i="2"/>
  <c r="C138" i="2"/>
  <c r="B138" i="2"/>
  <c r="F138" i="2" s="1"/>
  <c r="E137" i="2"/>
  <c r="D137" i="2"/>
  <c r="C137" i="2"/>
  <c r="B137" i="2"/>
  <c r="F137" i="2" s="1"/>
  <c r="E136" i="2"/>
  <c r="D136" i="2"/>
  <c r="C136" i="2"/>
  <c r="B136" i="2"/>
  <c r="F136" i="2" s="1"/>
  <c r="E135" i="2"/>
  <c r="D135" i="2"/>
  <c r="C135" i="2"/>
  <c r="B135" i="2"/>
  <c r="F135" i="2" s="1"/>
  <c r="E134" i="2"/>
  <c r="D134" i="2"/>
  <c r="C134" i="2"/>
  <c r="B134" i="2"/>
  <c r="F134" i="2" s="1"/>
  <c r="E133" i="2"/>
  <c r="D133" i="2"/>
  <c r="C133" i="2"/>
  <c r="B133" i="2"/>
  <c r="F133" i="2" s="1"/>
  <c r="E132" i="2"/>
  <c r="D132" i="2"/>
  <c r="C132" i="2"/>
  <c r="B132" i="2"/>
  <c r="F132" i="2" s="1"/>
  <c r="E131" i="2"/>
  <c r="D131" i="2"/>
  <c r="C131" i="2"/>
  <c r="B131" i="2"/>
  <c r="F131" i="2" s="1"/>
  <c r="E130" i="2"/>
  <c r="D130" i="2"/>
  <c r="C130" i="2"/>
  <c r="B130" i="2"/>
  <c r="F130" i="2" s="1"/>
  <c r="E129" i="2"/>
  <c r="D129" i="2"/>
  <c r="C129" i="2"/>
  <c r="B129" i="2"/>
  <c r="F129" i="2" s="1"/>
  <c r="E128" i="2"/>
  <c r="D128" i="2"/>
  <c r="C128" i="2"/>
  <c r="B128" i="2"/>
  <c r="F128" i="2" s="1"/>
  <c r="E127" i="2"/>
  <c r="D127" i="2"/>
  <c r="C127" i="2"/>
  <c r="B127" i="2"/>
  <c r="F127" i="2" s="1"/>
  <c r="E126" i="2"/>
  <c r="D126" i="2"/>
  <c r="C126" i="2"/>
  <c r="B126" i="2"/>
  <c r="F126" i="2" s="1"/>
  <c r="E125" i="2"/>
  <c r="D125" i="2"/>
  <c r="C125" i="2"/>
  <c r="B125" i="2"/>
  <c r="F125" i="2" s="1"/>
  <c r="E124" i="2"/>
  <c r="D124" i="2"/>
  <c r="C124" i="2"/>
  <c r="B124" i="2"/>
  <c r="F124" i="2" s="1"/>
  <c r="E123" i="2"/>
  <c r="D123" i="2"/>
  <c r="C123" i="2"/>
  <c r="B123" i="2"/>
  <c r="F123" i="2" s="1"/>
  <c r="E122" i="2"/>
  <c r="D122" i="2"/>
  <c r="C122" i="2"/>
  <c r="B122" i="2"/>
  <c r="F122" i="2" s="1"/>
  <c r="E121" i="2"/>
  <c r="D121" i="2"/>
  <c r="C121" i="2"/>
  <c r="B121" i="2"/>
  <c r="F121" i="2" s="1"/>
  <c r="E120" i="2"/>
  <c r="D120" i="2"/>
  <c r="C120" i="2"/>
  <c r="B120" i="2"/>
  <c r="F120" i="2" s="1"/>
  <c r="E119" i="2"/>
  <c r="D119" i="2"/>
  <c r="C119" i="2"/>
  <c r="B119" i="2"/>
  <c r="F119" i="2" s="1"/>
  <c r="E118" i="2"/>
  <c r="D118" i="2"/>
  <c r="C118" i="2"/>
  <c r="B118" i="2"/>
  <c r="F118" i="2" s="1"/>
  <c r="E117" i="2"/>
  <c r="D117" i="2"/>
  <c r="C117" i="2"/>
  <c r="B117" i="2"/>
  <c r="F117" i="2" s="1"/>
  <c r="E116" i="2"/>
  <c r="D116" i="2"/>
  <c r="C116" i="2"/>
  <c r="B116" i="2"/>
  <c r="F116" i="2" s="1"/>
  <c r="E115" i="2"/>
  <c r="D115" i="2"/>
  <c r="C115" i="2"/>
  <c r="B115" i="2"/>
  <c r="F115" i="2" s="1"/>
  <c r="E114" i="2"/>
  <c r="D114" i="2"/>
  <c r="C114" i="2"/>
  <c r="B114" i="2"/>
  <c r="F114" i="2" s="1"/>
  <c r="E113" i="2"/>
  <c r="D113" i="2"/>
  <c r="C113" i="2"/>
  <c r="B113" i="2"/>
  <c r="F113" i="2" s="1"/>
  <c r="E112" i="2"/>
  <c r="D112" i="2"/>
  <c r="C112" i="2"/>
  <c r="B112" i="2"/>
  <c r="F112" i="2" s="1"/>
  <c r="E111" i="2"/>
  <c r="D111" i="2"/>
  <c r="C111" i="2"/>
  <c r="B111" i="2"/>
  <c r="F111" i="2" s="1"/>
  <c r="E110" i="2"/>
  <c r="D110" i="2"/>
  <c r="C110" i="2"/>
  <c r="B110" i="2"/>
  <c r="F110" i="2" s="1"/>
  <c r="E109" i="2"/>
  <c r="D109" i="2"/>
  <c r="C109" i="2"/>
  <c r="B109" i="2"/>
  <c r="F109" i="2" s="1"/>
  <c r="E108" i="2"/>
  <c r="D108" i="2"/>
  <c r="C108" i="2"/>
  <c r="B108" i="2"/>
  <c r="F108" i="2" s="1"/>
  <c r="E107" i="2"/>
  <c r="D107" i="2"/>
  <c r="C107" i="2"/>
  <c r="B107" i="2"/>
  <c r="F107" i="2" s="1"/>
  <c r="E106" i="2"/>
  <c r="D106" i="2"/>
  <c r="C106" i="2"/>
  <c r="B106" i="2"/>
  <c r="F106" i="2" s="1"/>
  <c r="E105" i="2"/>
  <c r="D105" i="2"/>
  <c r="C105" i="2"/>
  <c r="B105" i="2"/>
  <c r="F105" i="2" s="1"/>
  <c r="E104" i="2"/>
  <c r="D104" i="2"/>
  <c r="C104" i="2"/>
  <c r="B104" i="2"/>
  <c r="F104" i="2" s="1"/>
  <c r="E103" i="2"/>
  <c r="D103" i="2"/>
  <c r="C103" i="2"/>
  <c r="B103" i="2"/>
  <c r="F103" i="2" s="1"/>
  <c r="E102" i="2"/>
  <c r="D102" i="2"/>
  <c r="C102" i="2"/>
  <c r="B102" i="2"/>
  <c r="F102" i="2" s="1"/>
  <c r="E101" i="2"/>
  <c r="D101" i="2"/>
  <c r="C101" i="2"/>
  <c r="B101" i="2"/>
  <c r="F101" i="2" s="1"/>
  <c r="E100" i="2"/>
  <c r="D100" i="2"/>
  <c r="C100" i="2"/>
  <c r="B100" i="2"/>
  <c r="F100" i="2" s="1"/>
  <c r="E99" i="2"/>
  <c r="D99" i="2"/>
  <c r="C99" i="2"/>
  <c r="B99" i="2"/>
  <c r="F99" i="2" s="1"/>
  <c r="E98" i="2"/>
  <c r="D98" i="2"/>
  <c r="C98" i="2"/>
  <c r="B98" i="2"/>
  <c r="F98" i="2" s="1"/>
  <c r="E97" i="2"/>
  <c r="D97" i="2"/>
  <c r="C97" i="2"/>
  <c r="B97" i="2"/>
  <c r="F97" i="2" s="1"/>
  <c r="E96" i="2"/>
  <c r="D96" i="2"/>
  <c r="C96" i="2"/>
  <c r="B96" i="2"/>
  <c r="F96" i="2" s="1"/>
  <c r="E95" i="2"/>
  <c r="D95" i="2"/>
  <c r="C95" i="2"/>
  <c r="B95" i="2"/>
  <c r="F95" i="2" s="1"/>
  <c r="E94" i="2"/>
  <c r="D94" i="2"/>
  <c r="C94" i="2"/>
  <c r="B94" i="2"/>
  <c r="F94" i="2" s="1"/>
  <c r="E93" i="2"/>
  <c r="D93" i="2"/>
  <c r="C93" i="2"/>
  <c r="B93" i="2"/>
  <c r="F93" i="2" s="1"/>
  <c r="E92" i="2"/>
  <c r="D92" i="2"/>
  <c r="C92" i="2"/>
  <c r="B92" i="2"/>
  <c r="F92" i="2" s="1"/>
  <c r="E91" i="2"/>
  <c r="D91" i="2"/>
  <c r="C91" i="2"/>
  <c r="B91" i="2"/>
  <c r="F91" i="2" s="1"/>
  <c r="E90" i="2"/>
  <c r="D90" i="2"/>
  <c r="C90" i="2"/>
  <c r="B90" i="2"/>
  <c r="F90" i="2" s="1"/>
  <c r="E89" i="2"/>
  <c r="D89" i="2"/>
  <c r="C89" i="2"/>
  <c r="B89" i="2"/>
  <c r="F89" i="2" s="1"/>
  <c r="E88" i="2"/>
  <c r="D88" i="2"/>
  <c r="C88" i="2"/>
  <c r="B88" i="2"/>
  <c r="F88" i="2" s="1"/>
  <c r="E87" i="2"/>
  <c r="D87" i="2"/>
  <c r="C87" i="2"/>
  <c r="B87" i="2"/>
  <c r="F87" i="2" s="1"/>
  <c r="E86" i="2"/>
  <c r="D86" i="2"/>
  <c r="C86" i="2"/>
  <c r="B86" i="2"/>
  <c r="F86" i="2" s="1"/>
  <c r="E85" i="2"/>
  <c r="D85" i="2"/>
  <c r="C85" i="2"/>
  <c r="B85" i="2"/>
  <c r="F85" i="2" s="1"/>
  <c r="E84" i="2"/>
  <c r="D84" i="2"/>
  <c r="C84" i="2"/>
  <c r="B84" i="2"/>
  <c r="F84" i="2" s="1"/>
  <c r="E83" i="2"/>
  <c r="D83" i="2"/>
  <c r="C83" i="2"/>
  <c r="B83" i="2"/>
  <c r="F83" i="2" s="1"/>
  <c r="E82" i="2"/>
  <c r="D82" i="2"/>
  <c r="C82" i="2"/>
  <c r="B82" i="2"/>
  <c r="F82" i="2" s="1"/>
  <c r="E81" i="2"/>
  <c r="D81" i="2"/>
  <c r="C81" i="2"/>
  <c r="B81" i="2"/>
  <c r="F81" i="2" s="1"/>
  <c r="E80" i="2"/>
  <c r="D80" i="2"/>
  <c r="C80" i="2"/>
  <c r="B80" i="2"/>
  <c r="F80" i="2" s="1"/>
  <c r="E79" i="2"/>
  <c r="D79" i="2"/>
  <c r="C79" i="2"/>
  <c r="B79" i="2"/>
  <c r="F79" i="2" s="1"/>
  <c r="E78" i="2"/>
  <c r="D78" i="2"/>
  <c r="C78" i="2"/>
  <c r="B78" i="2"/>
  <c r="F78" i="2" s="1"/>
  <c r="E77" i="2"/>
  <c r="D77" i="2"/>
  <c r="C77" i="2"/>
  <c r="B77" i="2"/>
  <c r="F77" i="2" s="1"/>
  <c r="E76" i="2"/>
  <c r="D76" i="2"/>
  <c r="C76" i="2"/>
  <c r="B76" i="2"/>
  <c r="F76" i="2" s="1"/>
  <c r="E75" i="2"/>
  <c r="D75" i="2"/>
  <c r="C75" i="2"/>
  <c r="B75" i="2"/>
  <c r="F75" i="2" s="1"/>
  <c r="E74" i="2"/>
  <c r="D74" i="2"/>
  <c r="C74" i="2"/>
  <c r="B74" i="2"/>
  <c r="F74" i="2" s="1"/>
  <c r="E73" i="2"/>
  <c r="D73" i="2"/>
  <c r="C73" i="2"/>
  <c r="B73" i="2"/>
  <c r="F73" i="2" s="1"/>
  <c r="E72" i="2"/>
  <c r="D72" i="2"/>
  <c r="C72" i="2"/>
  <c r="B72" i="2"/>
  <c r="F72" i="2" s="1"/>
  <c r="E71" i="2"/>
  <c r="D71" i="2"/>
  <c r="C71" i="2"/>
  <c r="B71" i="2"/>
  <c r="F71" i="2" s="1"/>
  <c r="E70" i="2"/>
  <c r="D70" i="2"/>
  <c r="C70" i="2"/>
  <c r="B70" i="2"/>
  <c r="F70" i="2" s="1"/>
  <c r="E69" i="2"/>
  <c r="D69" i="2"/>
  <c r="C69" i="2"/>
  <c r="B69" i="2"/>
  <c r="F69" i="2" s="1"/>
  <c r="E68" i="2"/>
  <c r="D68" i="2"/>
  <c r="C68" i="2"/>
  <c r="B68" i="2"/>
  <c r="F68" i="2" s="1"/>
  <c r="E67" i="2"/>
  <c r="D67" i="2"/>
  <c r="C67" i="2"/>
  <c r="B67" i="2"/>
  <c r="F67" i="2" s="1"/>
  <c r="E66" i="2"/>
  <c r="D66" i="2"/>
  <c r="C66" i="2"/>
  <c r="B66" i="2"/>
  <c r="F66" i="2" s="1"/>
  <c r="E65" i="2"/>
  <c r="D65" i="2"/>
  <c r="C65" i="2"/>
  <c r="B65" i="2"/>
  <c r="F65" i="2" s="1"/>
  <c r="E64" i="2"/>
  <c r="D64" i="2"/>
  <c r="C64" i="2"/>
  <c r="B64" i="2"/>
  <c r="F64" i="2" s="1"/>
  <c r="E63" i="2"/>
  <c r="D63" i="2"/>
  <c r="C63" i="2"/>
  <c r="B63" i="2"/>
  <c r="F63" i="2" s="1"/>
  <c r="E62" i="2"/>
  <c r="D62" i="2"/>
  <c r="C62" i="2"/>
  <c r="B62" i="2"/>
  <c r="F62" i="2" s="1"/>
  <c r="E61" i="2"/>
  <c r="D61" i="2"/>
  <c r="C61" i="2"/>
  <c r="B61" i="2"/>
  <c r="F61" i="2" s="1"/>
  <c r="E60" i="2"/>
  <c r="D60" i="2"/>
  <c r="C60" i="2"/>
  <c r="B60" i="2"/>
  <c r="F60" i="2" s="1"/>
  <c r="E59" i="2"/>
  <c r="D59" i="2"/>
  <c r="C59" i="2"/>
  <c r="B59" i="2"/>
  <c r="F59" i="2" s="1"/>
  <c r="E58" i="2"/>
  <c r="D58" i="2"/>
  <c r="C58" i="2"/>
  <c r="B58" i="2"/>
  <c r="F58" i="2" s="1"/>
  <c r="E57" i="2"/>
  <c r="D57" i="2"/>
  <c r="C57" i="2"/>
  <c r="B57" i="2"/>
  <c r="F57" i="2" s="1"/>
  <c r="E56" i="2"/>
  <c r="D56" i="2"/>
  <c r="C56" i="2"/>
  <c r="B56" i="2"/>
  <c r="F56" i="2" s="1"/>
  <c r="E55" i="2"/>
  <c r="D55" i="2"/>
  <c r="C55" i="2"/>
  <c r="B55" i="2"/>
  <c r="F55" i="2" s="1"/>
  <c r="E54" i="2"/>
  <c r="D54" i="2"/>
  <c r="C54" i="2"/>
  <c r="B54" i="2"/>
  <c r="F54" i="2" s="1"/>
  <c r="E53" i="2"/>
  <c r="D53" i="2"/>
  <c r="C53" i="2"/>
  <c r="B53" i="2"/>
  <c r="F53" i="2" s="1"/>
  <c r="E52" i="2"/>
  <c r="D52" i="2"/>
  <c r="C52" i="2"/>
  <c r="B52" i="2"/>
  <c r="F52" i="2" s="1"/>
  <c r="E51" i="2"/>
  <c r="D51" i="2"/>
  <c r="C51" i="2"/>
  <c r="B51" i="2"/>
  <c r="F51" i="2" s="1"/>
  <c r="E50" i="2"/>
  <c r="D50" i="2"/>
  <c r="C50" i="2"/>
  <c r="B50" i="2"/>
  <c r="F50" i="2" s="1"/>
  <c r="E49" i="2"/>
  <c r="D49" i="2"/>
  <c r="C49" i="2"/>
  <c r="B49" i="2"/>
  <c r="F49" i="2" s="1"/>
  <c r="E48" i="2"/>
  <c r="D48" i="2"/>
  <c r="C48" i="2"/>
  <c r="B48" i="2"/>
  <c r="F48" i="2" s="1"/>
  <c r="E47" i="2"/>
  <c r="D47" i="2"/>
  <c r="C47" i="2"/>
  <c r="B47" i="2"/>
  <c r="F47" i="2" s="1"/>
  <c r="E46" i="2"/>
  <c r="D46" i="2"/>
  <c r="C46" i="2"/>
  <c r="B46" i="2"/>
  <c r="F46" i="2" s="1"/>
  <c r="E45" i="2"/>
  <c r="D45" i="2"/>
  <c r="C45" i="2"/>
  <c r="B45" i="2"/>
  <c r="F45" i="2" s="1"/>
  <c r="E44" i="2"/>
  <c r="D44" i="2"/>
  <c r="C44" i="2"/>
  <c r="B44" i="2"/>
  <c r="F44" i="2" s="1"/>
  <c r="E43" i="2"/>
  <c r="D43" i="2"/>
  <c r="C43" i="2"/>
  <c r="B43" i="2"/>
  <c r="F43" i="2" s="1"/>
  <c r="E42" i="2"/>
  <c r="D42" i="2"/>
  <c r="C42" i="2"/>
  <c r="B42" i="2"/>
  <c r="F42" i="2" s="1"/>
  <c r="E41" i="2"/>
  <c r="D41" i="2"/>
  <c r="C41" i="2"/>
  <c r="B41" i="2"/>
  <c r="F41" i="2" s="1"/>
  <c r="E40" i="2"/>
  <c r="D40" i="2"/>
  <c r="C40" i="2"/>
  <c r="B40" i="2"/>
  <c r="F40" i="2" s="1"/>
  <c r="E39" i="2"/>
  <c r="D39" i="2"/>
  <c r="C39" i="2"/>
  <c r="B39" i="2"/>
  <c r="F39" i="2" s="1"/>
  <c r="E38" i="2"/>
  <c r="D38" i="2"/>
  <c r="C38" i="2"/>
  <c r="B38" i="2"/>
  <c r="F38" i="2" s="1"/>
  <c r="E37" i="2"/>
  <c r="D37" i="2"/>
  <c r="C37" i="2"/>
  <c r="B37" i="2"/>
  <c r="F37" i="2" s="1"/>
  <c r="E36" i="2"/>
  <c r="D36" i="2"/>
  <c r="C36" i="2"/>
  <c r="B36" i="2"/>
  <c r="F36" i="2" s="1"/>
  <c r="E35" i="2"/>
  <c r="D35" i="2"/>
  <c r="C35" i="2"/>
  <c r="B35" i="2"/>
  <c r="F35" i="2" s="1"/>
  <c r="E34" i="2"/>
  <c r="D34" i="2"/>
  <c r="C34" i="2"/>
  <c r="B34" i="2"/>
  <c r="F34" i="2" s="1"/>
  <c r="E33" i="2"/>
  <c r="D33" i="2"/>
  <c r="C33" i="2"/>
  <c r="B33" i="2"/>
  <c r="F33" i="2" s="1"/>
  <c r="E32" i="2"/>
  <c r="D32" i="2"/>
  <c r="C32" i="2"/>
  <c r="B32" i="2"/>
  <c r="F32" i="2" s="1"/>
  <c r="E31" i="2"/>
  <c r="D31" i="2"/>
  <c r="C31" i="2"/>
  <c r="B31" i="2"/>
  <c r="F31" i="2" s="1"/>
  <c r="E30" i="2"/>
  <c r="D30" i="2"/>
  <c r="C30" i="2"/>
  <c r="B30" i="2"/>
  <c r="F30" i="2" s="1"/>
  <c r="E29" i="2"/>
  <c r="D29" i="2"/>
  <c r="C29" i="2"/>
  <c r="B29" i="2"/>
  <c r="F29" i="2" s="1"/>
  <c r="E28" i="2"/>
  <c r="D28" i="2"/>
  <c r="C28" i="2"/>
  <c r="B28" i="2"/>
  <c r="F28" i="2" s="1"/>
  <c r="E27" i="2"/>
  <c r="D27" i="2"/>
  <c r="C27" i="2"/>
  <c r="B27" i="2"/>
  <c r="F27" i="2" s="1"/>
  <c r="E26" i="2"/>
  <c r="D26" i="2"/>
  <c r="C26" i="2"/>
  <c r="B26" i="2"/>
  <c r="F26" i="2" s="1"/>
  <c r="E25" i="2"/>
  <c r="D25" i="2"/>
  <c r="C25" i="2"/>
  <c r="B25" i="2"/>
  <c r="F25" i="2" s="1"/>
  <c r="E24" i="2"/>
  <c r="D24" i="2"/>
  <c r="C24" i="2"/>
  <c r="B24" i="2"/>
  <c r="F24" i="2" s="1"/>
  <c r="E23" i="2"/>
  <c r="D23" i="2"/>
  <c r="C23" i="2"/>
  <c r="B23" i="2"/>
  <c r="F23" i="2" s="1"/>
  <c r="E22" i="2"/>
  <c r="D22" i="2"/>
  <c r="C22" i="2"/>
  <c r="B22" i="2"/>
  <c r="F22" i="2" s="1"/>
  <c r="E21" i="2"/>
  <c r="D21" i="2"/>
  <c r="C21" i="2"/>
  <c r="B21" i="2"/>
  <c r="F21" i="2" s="1"/>
  <c r="E20" i="2"/>
  <c r="D20" i="2"/>
  <c r="C20" i="2"/>
  <c r="B20" i="2"/>
  <c r="F20" i="2" s="1"/>
  <c r="E19" i="2"/>
  <c r="D19" i="2"/>
  <c r="C19" i="2"/>
  <c r="B19" i="2"/>
  <c r="F19" i="2" s="1"/>
  <c r="E18" i="2"/>
  <c r="D18" i="2"/>
  <c r="C18" i="2"/>
  <c r="B18" i="2"/>
  <c r="F18" i="2" s="1"/>
  <c r="E17" i="2"/>
  <c r="D17" i="2"/>
  <c r="C17" i="2"/>
  <c r="B17" i="2"/>
  <c r="F17" i="2" s="1"/>
  <c r="E16" i="2"/>
  <c r="D16" i="2"/>
  <c r="C16" i="2"/>
  <c r="B16" i="2"/>
  <c r="F16" i="2" s="1"/>
  <c r="E15" i="2"/>
  <c r="D15" i="2"/>
  <c r="C15" i="2"/>
  <c r="B15" i="2"/>
  <c r="F15" i="2" s="1"/>
  <c r="E14" i="2"/>
  <c r="D14" i="2"/>
  <c r="C14" i="2"/>
  <c r="B14" i="2"/>
  <c r="F14" i="2" s="1"/>
  <c r="E13" i="2"/>
  <c r="D13" i="2"/>
  <c r="C13" i="2"/>
  <c r="B13" i="2"/>
  <c r="F13" i="2" s="1"/>
  <c r="E12" i="2"/>
  <c r="D12" i="2"/>
  <c r="C12" i="2"/>
  <c r="B12" i="2"/>
  <c r="F12" i="2" s="1"/>
  <c r="E11" i="2"/>
  <c r="D11" i="2"/>
  <c r="C11" i="2"/>
  <c r="B11" i="2"/>
  <c r="F11" i="2" s="1"/>
  <c r="E10" i="2"/>
  <c r="D10" i="2"/>
  <c r="C10" i="2"/>
  <c r="B10" i="2"/>
  <c r="F10" i="2" s="1"/>
  <c r="E9" i="2"/>
  <c r="D9" i="2"/>
  <c r="C9" i="2"/>
  <c r="B9" i="2"/>
  <c r="F9" i="2" s="1"/>
  <c r="E8" i="2"/>
  <c r="D8" i="2"/>
  <c r="C8" i="2"/>
  <c r="B8" i="2"/>
  <c r="F8" i="2" s="1"/>
  <c r="E7" i="2"/>
  <c r="D7" i="2"/>
  <c r="C7" i="2"/>
  <c r="B7" i="2"/>
  <c r="F7" i="2" s="1"/>
  <c r="E6" i="2"/>
  <c r="D6" i="2"/>
  <c r="C6" i="2"/>
  <c r="B6" i="2"/>
  <c r="F6" i="2" s="1"/>
  <c r="E5" i="2"/>
  <c r="D5" i="2"/>
  <c r="C5" i="2"/>
  <c r="B5" i="2"/>
  <c r="F5" i="2" s="1"/>
  <c r="E4" i="2"/>
  <c r="D4" i="2"/>
  <c r="C4" i="2"/>
  <c r="B4" i="2"/>
  <c r="F4" i="2" s="1"/>
  <c r="O12" i="1"/>
  <c r="O11" i="1"/>
  <c r="O10" i="1"/>
  <c r="O9" i="1"/>
  <c r="O8" i="1"/>
  <c r="O7" i="1"/>
  <c r="O6" i="1"/>
  <c r="O5" i="1"/>
  <c r="AC3" i="1"/>
  <c r="AB3" i="1"/>
  <c r="N3" i="1"/>
  <c r="K3" i="1"/>
</calcChain>
</file>

<file path=xl/sharedStrings.xml><?xml version="1.0" encoding="utf-8"?>
<sst xmlns="http://schemas.openxmlformats.org/spreadsheetml/2006/main" count="702" uniqueCount="360">
  <si>
    <t>Edital FACEPE 05/2021 PDPG Semiárido</t>
  </si>
  <si>
    <t>Edital Capes 4/2021 Programa de Desenvolvimento da Pós-Graduação (PDPG) - Apoio ao Desenvolvimento da Região Semiárida Brasileira</t>
  </si>
  <si>
    <t>Dados Bancários</t>
  </si>
  <si>
    <t>Proj</t>
  </si>
  <si>
    <t>APQ</t>
  </si>
  <si>
    <t>Coordenador</t>
  </si>
  <si>
    <t>Processo SCBA</t>
  </si>
  <si>
    <t>Nome do projeto</t>
  </si>
  <si>
    <t>Nome do PPG</t>
  </si>
  <si>
    <t>Código PPG</t>
  </si>
  <si>
    <t>IES (Principal)</t>
  </si>
  <si>
    <t>Sigla IES</t>
  </si>
  <si>
    <t xml:space="preserve">Nome do bolsista </t>
  </si>
  <si>
    <t xml:space="preserve">CPF bolsita </t>
  </si>
  <si>
    <t>E-mail</t>
  </si>
  <si>
    <t>Telefone</t>
  </si>
  <si>
    <t xml:space="preserve">Modalidade </t>
  </si>
  <si>
    <t>Valor da bolsa (R$)</t>
  </si>
  <si>
    <t>Valor da bolsa (CAPES) (R$)</t>
  </si>
  <si>
    <t>Título do Projeto</t>
  </si>
  <si>
    <t>Orientador</t>
  </si>
  <si>
    <t xml:space="preserve">Legenda </t>
  </si>
  <si>
    <t>E-mail (orientador)</t>
  </si>
  <si>
    <t>Banco</t>
  </si>
  <si>
    <t>Agência</t>
  </si>
  <si>
    <t>C/C</t>
  </si>
  <si>
    <t>Início no PPG</t>
  </si>
  <si>
    <t>Previsão Conclusão</t>
  </si>
  <si>
    <t>QTT Meses</t>
  </si>
  <si>
    <t>SCBA</t>
  </si>
  <si>
    <t>Status</t>
  </si>
  <si>
    <t>APQ-1379-9.25/21</t>
  </si>
  <si>
    <t>CAROL VIRGINIA GOIS LEANDRO</t>
  </si>
  <si>
    <t>88887.628663/2021-00
(Migrado - SICAPES3)</t>
  </si>
  <si>
    <t>BIOTECnologia para promoção da sustentabilidade Hídrica, Alimentar, Energética e Ambiental do SEMIÁRIDO nordestino - Biotec Semiárido</t>
  </si>
  <si>
    <t>Engenharia Civil e Ambiental</t>
  </si>
  <si>
    <t>25001019080P4</t>
  </si>
  <si>
    <t>Universidade Federal de Pernambuco</t>
  </si>
  <si>
    <t>UFPE</t>
  </si>
  <si>
    <t>LUAN ALVES FURTADO</t>
  </si>
  <si>
    <t>06487536385</t>
  </si>
  <si>
    <t>luan.furtado@ufpe.br</t>
  </si>
  <si>
    <t>(83) 99926-6958</t>
  </si>
  <si>
    <t xml:space="preserve">MESTRADO </t>
  </si>
  <si>
    <t>Avaliação dos processos de transporte de metais pesados em Biotecnologias verdes e inovadoras</t>
  </si>
  <si>
    <t>ARTUR PAIVA COUTINHO</t>
  </si>
  <si>
    <t>arthur.coutinho@ufpe.br</t>
  </si>
  <si>
    <t>88887.653949/2021-00</t>
  </si>
  <si>
    <t>Acompanhamento - Aguardando primeira folha</t>
  </si>
  <si>
    <t>Biotecnologia</t>
  </si>
  <si>
    <t>25001019081P0</t>
  </si>
  <si>
    <t>universidade Federal de Pernambuco</t>
  </si>
  <si>
    <t>LUIZ HENRIQUE PEREIRA DA COSTA</t>
  </si>
  <si>
    <t>11274630479</t>
  </si>
  <si>
    <t>luiz.hpcosta@ufpe.br</t>
  </si>
  <si>
    <t>(81) 99754-8900</t>
  </si>
  <si>
    <t>EMMANUEL DAMILANO DUTRA</t>
  </si>
  <si>
    <t>emmanuel.dutra@ufpe.br</t>
  </si>
  <si>
    <t>88887.653950/2021-00</t>
  </si>
  <si>
    <t>Tecnologias Energéticas e Nucleares</t>
  </si>
  <si>
    <t>25001019020P1</t>
  </si>
  <si>
    <t>ELIAS GABRIEL MAGALHAES SILVA</t>
  </si>
  <si>
    <t>10967977630</t>
  </si>
  <si>
    <t>eliasgabrielengenharia@gmail.com</t>
  </si>
  <si>
    <t>(32) 99174-2200</t>
  </si>
  <si>
    <t xml:space="preserve">DOUTORADO </t>
  </si>
  <si>
    <t>Aproveitamento Químico e Energético de Fontes de Biomassa/D04</t>
  </si>
  <si>
    <t>ROMULO SIMOES CEZAR MENEZES</t>
  </si>
  <si>
    <t>romulo.menezes@ufpe.br</t>
  </si>
  <si>
    <t>88887.654178/2021-00</t>
  </si>
  <si>
    <t>LARISSA CRISTINA SILVA DOS SANTOS</t>
  </si>
  <si>
    <t>10346941466</t>
  </si>
  <si>
    <t>larissa.css@outlook.com</t>
  </si>
  <si>
    <t>(81) 98748-4219</t>
  </si>
  <si>
    <t>ANTONIO CELSO DANTAS ANTONINO</t>
  </si>
  <si>
    <t>antonio.antonino@ufpe.br</t>
  </si>
  <si>
    <t>CAMILA BARRETTO RIQUE DE BARROS</t>
  </si>
  <si>
    <t>083.182.734-35</t>
  </si>
  <si>
    <t>cbrb_pec@poli.br</t>
  </si>
  <si>
    <t>(81) 99745-7394</t>
  </si>
  <si>
    <t>88887.658670/2021-00</t>
  </si>
  <si>
    <t>Candidatura - Em análise</t>
  </si>
  <si>
    <t>CASSIA BEZERRA MACHADO</t>
  </si>
  <si>
    <t>04879355437</t>
  </si>
  <si>
    <t>cassia.bezerra@ufpe.br</t>
  </si>
  <si>
    <t>(81) 98224-4030</t>
  </si>
  <si>
    <t xml:space="preserve">PÓS-doutorado </t>
  </si>
  <si>
    <t>88887.653951/2021-00</t>
  </si>
  <si>
    <t>APQ-1381-9.25/21</t>
  </si>
  <si>
    <t>Sérgio Campello Oliveira</t>
  </si>
  <si>
    <t>88887.628662/2021-00 (Migrado - SICAPES3)</t>
  </si>
  <si>
    <t>Biotecnologias para o desenvolvimento do semiárido pernambucano</t>
  </si>
  <si>
    <t>Programa de Pós Graduação em Ciência e Tecnologia Ambiental</t>
  </si>
  <si>
    <t>25004018072PO</t>
  </si>
  <si>
    <t>Universidade de Pernambuco</t>
  </si>
  <si>
    <t>UPE</t>
  </si>
  <si>
    <t>Heverton Vieira de Souza</t>
  </si>
  <si>
    <t xml:space="preserve">heverton.souza@upe.br </t>
  </si>
  <si>
    <t>(81) 99904-6067</t>
  </si>
  <si>
    <t>PRODUÇÃO E QUALIDADE DE FRUTOS DE GOIABEIRA ‘PALUMA’ ASSOCIADAS A FUNGOS MICORRÍZICOS ARBUSCULARES</t>
  </si>
  <si>
    <t>Maryluce Albuquerque Da Silva Campos</t>
  </si>
  <si>
    <t xml:space="preserve">maryluce.campos@upe.br </t>
  </si>
  <si>
    <t>88887.654073/2021-00</t>
  </si>
  <si>
    <t>Maria Aline Soares da Silva</t>
  </si>
  <si>
    <t>120.762.654-65</t>
  </si>
  <si>
    <t>aline.soaress@upe.br</t>
  </si>
  <si>
    <t>(87) 98159-9188</t>
  </si>
  <si>
    <t>Efeito dos fungos micorrízicos arbusculares nas trocas gasosas e atributos funcionais</t>
  </si>
  <si>
    <t>Hiram Marinho Falcão</t>
  </si>
  <si>
    <t xml:space="preserve">hiram.falcao@upe.br </t>
  </si>
  <si>
    <t>88887.653957/2021-00</t>
  </si>
  <si>
    <t>Acompanhamento - Aguardando Implementação</t>
  </si>
  <si>
    <t>ALINE MARIZA COSTA MARIANO</t>
  </si>
  <si>
    <t>aline.mariza@upe.br</t>
  </si>
  <si>
    <t>(87) 98859-7968</t>
  </si>
  <si>
    <t>Explorando abelhas euglossine como bioindicadores: uma abordagem comparativa de comunidades em áreas de Caatinga e de fruticultura</t>
  </si>
  <si>
    <t>Paulo Milet Pinheiro</t>
  </si>
  <si>
    <t xml:space="preserve">paulo.milet@upe.br </t>
  </si>
  <si>
    <t>88887.653958/2021-00</t>
  </si>
  <si>
    <t>Programa de Pós Graduação em Saúde e Desenvolvimento Socioambiental</t>
  </si>
  <si>
    <t>25004018075P0</t>
  </si>
  <si>
    <t>Rigoberto Moreira de Matos</t>
  </si>
  <si>
    <t>044.800.333-35</t>
  </si>
  <si>
    <t>rigobertomoreira@gmail.com</t>
  </si>
  <si>
    <t>(83) 99650-2830</t>
  </si>
  <si>
    <t>Luiza Rayanna Amorim de Lima</t>
  </si>
  <si>
    <t>luiza.amorim@upe.br</t>
  </si>
  <si>
    <t>88887.653960/2021-00</t>
  </si>
  <si>
    <t>Letícia Francine Silva Ramos</t>
  </si>
  <si>
    <t>Pedro Henrique Sette de Souza</t>
  </si>
  <si>
    <t>Bruna Vanessa Nunes Pereira</t>
  </si>
  <si>
    <t>Daniela de Araújo Viana Marques</t>
  </si>
  <si>
    <t>APQ-1383-9.25/21</t>
  </si>
  <si>
    <t>Maria Madalena Pessoa Guerra</t>
  </si>
  <si>
    <t>88887.628661/2021-00 (Migrado - SICAPES3)</t>
  </si>
  <si>
    <t>Inovações Agroindustriais para o Desenvolvimento Econômico e Social do Semiárido Pernambucano (INOVAG SEMIÁRIDO)</t>
  </si>
  <si>
    <t>Administração Rural</t>
  </si>
  <si>
    <t>25003011014P4</t>
  </si>
  <si>
    <t>Universidade Federal Rural de Pernambuco</t>
  </si>
  <si>
    <t>UFRPE</t>
  </si>
  <si>
    <t>Ana Carina de Andrade Araújo</t>
  </si>
  <si>
    <t>Identificação de oportunidades de inserção dos produtos da agroindústria do Semiárido brasileiro no mercado externo</t>
  </si>
  <si>
    <t>Leonardo Ferraz Xavier</t>
  </si>
  <si>
    <t>Banco do Brasil</t>
  </si>
  <si>
    <t>Biodiversidade e Conservação</t>
  </si>
  <si>
    <t>25003011071P8</t>
  </si>
  <si>
    <t>George Carlos do Nascimento</t>
  </si>
  <si>
    <t>Caracterização do mel e potencial de aluguel de colônias no Sertão do Pajeú: Potencialidades e desafios</t>
  </si>
  <si>
    <t>Airton Torres Carvalho</t>
  </si>
  <si>
    <t>Ciência e Tecnologia de Alimentos</t>
  </si>
  <si>
    <t>25003011021P0</t>
  </si>
  <si>
    <t>Vitória Brenda do Nascimento Souza</t>
  </si>
  <si>
    <t>Utilizar frutos do bioma Caatinga como alternativa para veiculação de probióticos e prebióticos</t>
  </si>
  <si>
    <t>Maria Inês Sucupira Maciel</t>
  </si>
  <si>
    <t>Ciência Animal e Pastagens</t>
  </si>
  <si>
    <t>25003011027P9</t>
  </si>
  <si>
    <t>Weslla da Silva Dias</t>
  </si>
  <si>
    <t>117.257.864-86</t>
  </si>
  <si>
    <t>weslla.s.d@gmail.com</t>
  </si>
  <si>
    <t>(87) 996833870</t>
  </si>
  <si>
    <t>Caracterização do potencial produtivo leiteiro de fêmeas asininas do ecótipo “Nordestino”</t>
  </si>
  <si>
    <t>Juliano Martins Santiago</t>
  </si>
  <si>
    <t>jmartinssantiago@yahoo.com.br</t>
  </si>
  <si>
    <t>88887.653969/2021-00</t>
  </si>
  <si>
    <t>Ciências Ambientais</t>
  </si>
  <si>
    <t>25003011072P4</t>
  </si>
  <si>
    <t>Michelle Maria Barreto de Souza</t>
  </si>
  <si>
    <t>068.195.994-04</t>
  </si>
  <si>
    <t>michelle-mmbs@hotmail.com</t>
  </si>
  <si>
    <t>(81) 984420057</t>
  </si>
  <si>
    <t>Utilização de frutos do bioma Caatinga como alternativa para veiculação de probióticos e prebióticos</t>
  </si>
  <si>
    <t>m.inesdcd@gmail.com</t>
  </si>
  <si>
    <t>88887.653974/2021-00</t>
  </si>
  <si>
    <t>APQ-1384-9.25/21</t>
  </si>
  <si>
    <t>patricia avello nicola pereira</t>
  </si>
  <si>
    <t>88887.628658/2021-00 (Migrado - SICAPES3)</t>
  </si>
  <si>
    <t>Biotecnologias para o desenvolvimento ambiental, socioeconômico e tecnológico do semiárido pernambucano</t>
  </si>
  <si>
    <t>Programa de Pós Graduação em Ciências Veterinárias no Semiárido</t>
  </si>
  <si>
    <t>25020013006P6</t>
  </si>
  <si>
    <t>Universidade Federal do Vale do São Francisco</t>
  </si>
  <si>
    <t>UNIVASF</t>
  </si>
  <si>
    <t>Carla Maria do Carmo Resende Martins</t>
  </si>
  <si>
    <t>840.769.095-34</t>
  </si>
  <si>
    <t>cresende.veterinaria@gmail. com</t>
  </si>
  <si>
    <t>(87) 99173-9760</t>
  </si>
  <si>
    <t>DOUTORADO</t>
  </si>
  <si>
    <t>Avaliação da qualidade microbiológica e detecção de fraudes em produtos cárneos à base de carne caprina e ovina por meio de PCR produzidos no município de Petrolina-PE</t>
  </si>
  <si>
    <t>Rafael Torres de Souza Rodrigues</t>
  </si>
  <si>
    <t>rafael.rodrigues@univasf.edu.br</t>
  </si>
  <si>
    <t>88887.654174/2021-00</t>
  </si>
  <si>
    <t>ANA CAROLINE BATISTA NUNES</t>
  </si>
  <si>
    <t>08408704427</t>
  </si>
  <si>
    <t>carolineb.nunes@hotmail.com</t>
  </si>
  <si>
    <t>(87)998022804</t>
  </si>
  <si>
    <t>Características fitoquímicas e de toxicidade de óleo essencial (Lippia origanoides) e</t>
  </si>
  <si>
    <t>Rodolfo de Moraes Peixoto</t>
  </si>
  <si>
    <t>rodolfo.peixoto@ifsertao-pe.edu.br</t>
  </si>
  <si>
    <t>88887.654175/2021-00</t>
  </si>
  <si>
    <t>Ciência Animal</t>
  </si>
  <si>
    <t>25020013002P0</t>
  </si>
  <si>
    <t>Catiana da Conceição Vieira Melquiades</t>
  </si>
  <si>
    <t>039.567.673-81</t>
  </si>
  <si>
    <t>catiana00@hotmail.com</t>
  </si>
  <si>
    <t>89 9 9900 5185</t>
  </si>
  <si>
    <t>Sistemas de produção e produto oriundo da cadeia apícola: desenvolvimento econômico e tecnológico do semiárido Pernambucano</t>
  </si>
  <si>
    <t>Eva Monica Sarmento Da Silva</t>
  </si>
  <si>
    <t>eva.silva@univasf.edu.br</t>
  </si>
  <si>
    <t>88887.654176/2021-00</t>
  </si>
  <si>
    <t>Biociências</t>
  </si>
  <si>
    <t>25020013003P7</t>
  </si>
  <si>
    <t>ALEKSANDRO FERREIRA DA SILVA</t>
  </si>
  <si>
    <t>018.294.765-30</t>
  </si>
  <si>
    <t>aleks.agro@gmail.com</t>
  </si>
  <si>
    <t>(74) 3538-2665 / (81) 9 9692-4829</t>
  </si>
  <si>
    <t>PÓS-doutorado</t>
  </si>
  <si>
    <t>desenvolvimento econômico e tecnológico do semiárido Pernambucano</t>
  </si>
  <si>
    <t>PAULO IVAN FERNANDES JÚNIOR</t>
  </si>
  <si>
    <t>paulo.ivan@embrapa.br</t>
  </si>
  <si>
    <t>88887.653975/2021-00</t>
  </si>
  <si>
    <t>048.350.705-93</t>
  </si>
  <si>
    <t>109.694.224-07</t>
  </si>
  <si>
    <t>859.771.165-51</t>
  </si>
  <si>
    <t>049.544.805-23</t>
  </si>
  <si>
    <t>701.774.444-60</t>
  </si>
  <si>
    <t>113.588.614-80</t>
  </si>
  <si>
    <t>018.134.444-04</t>
  </si>
  <si>
    <t>027.602.452-41</t>
  </si>
  <si>
    <t>025.817.753-51</t>
  </si>
  <si>
    <t>100.644.924-86</t>
  </si>
  <si>
    <t>077.568.254-38</t>
  </si>
  <si>
    <t>039.452.144-75</t>
  </si>
  <si>
    <t>017.043.324-27</t>
  </si>
  <si>
    <t>074.138.894-47</t>
  </si>
  <si>
    <t>057.614.973-01</t>
  </si>
  <si>
    <t>027.345.633-47</t>
  </si>
  <si>
    <t>102.180.054-66</t>
  </si>
  <si>
    <t>821.974.074-49</t>
  </si>
  <si>
    <t>111.548.004-90</t>
  </si>
  <si>
    <t>113.574.124-79</t>
  </si>
  <si>
    <t>118.291.464-08</t>
  </si>
  <si>
    <t>116.854.824-14</t>
  </si>
  <si>
    <t>090.826.864-57</t>
  </si>
  <si>
    <t>067.927.814-10</t>
  </si>
  <si>
    <t>097.179.794-30</t>
  </si>
  <si>
    <t>121.682.404-50</t>
  </si>
  <si>
    <t>034.746.674-59</t>
  </si>
  <si>
    <t>518.035.690-34</t>
  </si>
  <si>
    <t>058.804.714-70</t>
  </si>
  <si>
    <t>097.347.664-81</t>
  </si>
  <si>
    <t>477.218.554-20</t>
  </si>
  <si>
    <t>099.506.334-60</t>
  </si>
  <si>
    <t>084.655.524-79</t>
  </si>
  <si>
    <t>092.704.444-73</t>
  </si>
  <si>
    <t>041.444.544-95</t>
  </si>
  <si>
    <t>083.447.484-02</t>
  </si>
  <si>
    <t>120.195.644-75</t>
  </si>
  <si>
    <t>124.489.134-71</t>
  </si>
  <si>
    <t>113.424.444-42</t>
  </si>
  <si>
    <t>355.024.848-23</t>
  </si>
  <si>
    <t>112.335.144-90</t>
  </si>
  <si>
    <t>067.811.195-24</t>
  </si>
  <si>
    <t>062.426.045-31</t>
  </si>
  <si>
    <t>055.338.183-08</t>
  </si>
  <si>
    <t>014.303.884-20</t>
  </si>
  <si>
    <t>066.015.383-10</t>
  </si>
  <si>
    <t>055.187.733-23</t>
  </si>
  <si>
    <t>095.003.394-47</t>
  </si>
  <si>
    <t>081.588.694-24</t>
  </si>
  <si>
    <t>107.116.294-20</t>
  </si>
  <si>
    <t>105.435.714-59</t>
  </si>
  <si>
    <t>118.430.894-24</t>
  </si>
  <si>
    <t>056.321.354-03</t>
  </si>
  <si>
    <t>031.767.575-30</t>
  </si>
  <si>
    <t>091.706.524-73</t>
  </si>
  <si>
    <t>088.948.124-56</t>
  </si>
  <si>
    <t>107.785.564-84</t>
  </si>
  <si>
    <t>107.426.984-59</t>
  </si>
  <si>
    <t>115.467.964-01</t>
  </si>
  <si>
    <t>062.088.763-03</t>
  </si>
  <si>
    <t>074.167.784-92</t>
  </si>
  <si>
    <t>083.845.074-14</t>
  </si>
  <si>
    <t>014.560.744-58</t>
  </si>
  <si>
    <t>065.379.324-32</t>
  </si>
  <si>
    <t>111.151.054-77</t>
  </si>
  <si>
    <t>108.149.464-61</t>
  </si>
  <si>
    <t>016.799.394-16</t>
  </si>
  <si>
    <t>069.664.474-63</t>
  </si>
  <si>
    <t>280.972.544-68</t>
  </si>
  <si>
    <t>107.972.104-58</t>
  </si>
  <si>
    <t>025.114.764-95</t>
  </si>
  <si>
    <t>058.544.784-55</t>
  </si>
  <si>
    <t>070.359.744-23</t>
  </si>
  <si>
    <t>049.625.564-95</t>
  </si>
  <si>
    <t>104.344.984-16</t>
  </si>
  <si>
    <t>414.884.278-36</t>
  </si>
  <si>
    <t>090.856.164-41</t>
  </si>
  <si>
    <t>103.368.294-26</t>
  </si>
  <si>
    <t>090.129.494-24</t>
  </si>
  <si>
    <t>078.062.744-05</t>
  </si>
  <si>
    <t>111.214.154-58</t>
  </si>
  <si>
    <t>086.709.834-19</t>
  </si>
  <si>
    <t>043.196.585-40</t>
  </si>
  <si>
    <t>103.149.874-52</t>
  </si>
  <si>
    <t>066.887.614-08</t>
  </si>
  <si>
    <t>102.096.514-23</t>
  </si>
  <si>
    <t>114.192.634-20</t>
  </si>
  <si>
    <t>098.633.064-79</t>
  </si>
  <si>
    <t>101.426.864-84</t>
  </si>
  <si>
    <t>109.770.484-03</t>
  </si>
  <si>
    <t>102.894.784-48</t>
  </si>
  <si>
    <t>056.525.783-86</t>
  </si>
  <si>
    <t>419.151.898-45</t>
  </si>
  <si>
    <t>041.711.273-43</t>
  </si>
  <si>
    <t>053.726.184-26</t>
  </si>
  <si>
    <t>015.456.452-48</t>
  </si>
  <si>
    <t>073.944.584-74</t>
  </si>
  <si>
    <t>054.871.384-78</t>
  </si>
  <si>
    <t>099.246.404-89</t>
  </si>
  <si>
    <t>125.353.414-41</t>
  </si>
  <si>
    <t>097.159.094-00</t>
  </si>
  <si>
    <t>062.328.404-96</t>
  </si>
  <si>
    <t>080.134.164-70</t>
  </si>
  <si>
    <t>095.449.704-01</t>
  </si>
  <si>
    <t>111.734.234-43</t>
  </si>
  <si>
    <t>063.381.657-41</t>
  </si>
  <si>
    <t>103.893.664-04</t>
  </si>
  <si>
    <t>061.590.734-27</t>
  </si>
  <si>
    <t>036.349.404-92</t>
  </si>
  <si>
    <t>800.181.494-72</t>
  </si>
  <si>
    <t>082.116.324-89</t>
  </si>
  <si>
    <t>106.517.694-50</t>
  </si>
  <si>
    <t>029.720.074-76</t>
  </si>
  <si>
    <t>048.229.834-04</t>
  </si>
  <si>
    <t>Edital FACEPE 02/2021 PDPG Capes/FACEPE</t>
  </si>
  <si>
    <t>Edital Capes 18/20 Programa de Desenvolvimento da Pós-Graduação (PDPG) - Parcerias Estratégicas nos Estados</t>
  </si>
  <si>
    <t>Projeto</t>
  </si>
  <si>
    <t>AgilFAP</t>
  </si>
  <si>
    <t>Eixo temático</t>
  </si>
  <si>
    <t>Nome do coordenador</t>
  </si>
  <si>
    <t>CPF coordenador*</t>
  </si>
  <si>
    <t>Valor (contrapartida) (R$)</t>
  </si>
  <si>
    <t>Tipo de despesa</t>
  </si>
  <si>
    <t>Ano</t>
  </si>
  <si>
    <t>Situação</t>
  </si>
  <si>
    <t>Biotecnologia no Semiárido</t>
  </si>
  <si>
    <t>Carol Virgínia Góis Leandro</t>
  </si>
  <si>
    <t>Custeio</t>
  </si>
  <si>
    <t>Sergio Campello Oliveira</t>
  </si>
  <si>
    <t>Agroindústria no Semiárido</t>
  </si>
  <si>
    <t>* Os recursos de custeio serão pagos e administrados pelo Coordenador de cada Projeto</t>
  </si>
  <si>
    <t>IBPG-1319-4.05/16</t>
  </si>
  <si>
    <t>IBPG-0123-3.04/18</t>
  </si>
  <si>
    <t>m</t>
  </si>
  <si>
    <t>d</t>
  </si>
  <si>
    <t>pd</t>
  </si>
  <si>
    <t>xxx.xxx.xxx-xx</t>
  </si>
  <si>
    <t>XXXX</t>
  </si>
  <si>
    <t>XXXXX</t>
  </si>
  <si>
    <t>XXXXXXXXXXXXXX</t>
  </si>
  <si>
    <t>xxxxxxxxxxxxxxx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</si>
</sst>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m&quot;-&quot;yy"/>
    <numFmt numFmtId="165" formatCode="_-&quot;R$&quot;\ * #,##0.00_-;\-&quot;R$&quot;\ * #,##0.00_-;_-&quot;R$&quot;\ * &quot;-&quot;??_-;_-@"/>
    <numFmt numFmtId="166" formatCode="yyyy\-m"/>
    <numFmt numFmtId="167" formatCode="d/m/yy"/>
    <numFmt numFmtId="168" formatCode="#,##0.00;\(#,##0.00\)"/>
  </numFmts>
  <fonts count="29">
    <font>
      <sz val="10"/>
      <color rgb="FF000000"/>
      <name val="Arial"/>
    </font>
    <font>
      <b/>
      <sz val="24"/>
      <color rgb="FF0B5394"/>
      <name val="Century Gothic"/>
    </font>
    <font>
      <sz val="10"/>
      <color rgb="FF000000"/>
      <name val="Century Gothic"/>
    </font>
    <font>
      <b/>
      <sz val="14"/>
      <color theme="1"/>
      <name val="Century Gothic"/>
    </font>
    <font>
      <sz val="10"/>
      <color theme="1"/>
      <name val="Century Gothic"/>
    </font>
    <font>
      <b/>
      <sz val="14"/>
      <color rgb="FF0B5394"/>
      <name val="Century Gothic"/>
    </font>
    <font>
      <sz val="10"/>
      <color theme="1"/>
      <name val="Tahoma"/>
    </font>
    <font>
      <b/>
      <sz val="10"/>
      <color theme="1"/>
      <name val="Tahoma"/>
    </font>
    <font>
      <sz val="10"/>
      <name val="Arial"/>
    </font>
    <font>
      <sz val="8"/>
      <color theme="1"/>
      <name val="Tahoma"/>
    </font>
    <font>
      <sz val="10"/>
      <color rgb="FFFFFFFF"/>
      <name val="Tahoma"/>
    </font>
    <font>
      <b/>
      <sz val="14"/>
      <color theme="1"/>
      <name val="Tahoma"/>
    </font>
    <font>
      <sz val="10"/>
      <color rgb="FF000000"/>
      <name val="Tahoma"/>
    </font>
    <font>
      <strike/>
      <sz val="10"/>
      <color theme="1"/>
      <name val="Tahoma"/>
    </font>
    <font>
      <strike/>
      <sz val="10"/>
      <color rgb="FF000000"/>
      <name val="Tahoma"/>
    </font>
    <font>
      <sz val="11"/>
      <color rgb="FF000000"/>
      <name val="Tahoma"/>
    </font>
    <font>
      <sz val="11"/>
      <color rgb="FF0000FF"/>
      <name val="Tahoma"/>
    </font>
    <font>
      <sz val="11"/>
      <color theme="1"/>
      <name val="Tahoma"/>
    </font>
    <font>
      <sz val="10"/>
      <color rgb="FF0000FF"/>
      <name val="Tahoma"/>
    </font>
    <font>
      <sz val="10"/>
      <color theme="1"/>
      <name val="Arial"/>
    </font>
    <font>
      <sz val="10"/>
      <color theme="10"/>
      <name val="Arial"/>
    </font>
    <font>
      <sz val="10"/>
      <color theme="1"/>
      <name val="Calibri"/>
    </font>
    <font>
      <u/>
      <sz val="11"/>
      <color rgb="FF0563C1"/>
      <name val="Calibri"/>
    </font>
    <font>
      <u/>
      <sz val="10"/>
      <color rgb="FF1A73E8"/>
      <name val="Roboto"/>
    </font>
    <font>
      <u/>
      <sz val="10"/>
      <color rgb="FF0000FF"/>
      <name val="Arial"/>
    </font>
    <font>
      <sz val="10"/>
      <color rgb="FFFF0000"/>
      <name val="Tahoma"/>
    </font>
    <font>
      <sz val="10"/>
      <color rgb="FF000000"/>
      <name val="&quot;Source Sans Pro&quot;"/>
    </font>
    <font>
      <sz val="10"/>
      <color rgb="FF333333"/>
      <name val="Tahoma"/>
    </font>
    <font>
      <sz val="10"/>
      <color rgb="FF000000"/>
      <name val="Tahoma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theme="0"/>
        <bgColor theme="0"/>
      </patternFill>
    </fill>
    <fill>
      <patternFill patternType="solid">
        <fgColor rgb="FFD9EAD3"/>
        <bgColor rgb="FFD9EAD3"/>
      </patternFill>
    </fill>
    <fill>
      <patternFill patternType="solid">
        <fgColor rgb="FFF2F2F2"/>
        <bgColor rgb="FFF2F2F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98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7" fontId="6" fillId="0" borderId="0" xfId="0" applyNumberFormat="1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center" vertical="center" wrapText="1"/>
    </xf>
    <xf numFmtId="165" fontId="9" fillId="2" borderId="5" xfId="0" applyNumberFormat="1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 vertical="center" wrapText="1"/>
    </xf>
    <xf numFmtId="1" fontId="10" fillId="3" borderId="5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right" vertical="center" wrapText="1"/>
    </xf>
    <xf numFmtId="14" fontId="6" fillId="4" borderId="4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49" fontId="12" fillId="5" borderId="4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49" fontId="14" fillId="5" borderId="4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4" borderId="4" xfId="0" applyFont="1" applyFill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164" fontId="17" fillId="0" borderId="4" xfId="0" applyNumberFormat="1" applyFont="1" applyBorder="1" applyAlignment="1">
      <alignment horizontal="center" vertical="center"/>
    </xf>
    <xf numFmtId="1" fontId="17" fillId="0" borderId="4" xfId="0" applyNumberFormat="1" applyFont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 wrapText="1"/>
    </xf>
    <xf numFmtId="166" fontId="6" fillId="0" borderId="4" xfId="0" applyNumberFormat="1" applyFont="1" applyBorder="1" applyAlignment="1">
      <alignment horizontal="center" vertical="center"/>
    </xf>
    <xf numFmtId="0" fontId="16" fillId="4" borderId="4" xfId="0" applyFont="1" applyFill="1" applyBorder="1" applyAlignment="1">
      <alignment horizontal="left" vertical="center" wrapText="1"/>
    </xf>
    <xf numFmtId="14" fontId="18" fillId="4" borderId="4" xfId="0" applyNumberFormat="1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4" fontId="21" fillId="0" borderId="0" xfId="0" applyNumberFormat="1" applyFont="1"/>
    <xf numFmtId="0" fontId="21" fillId="0" borderId="0" xfId="0" applyFont="1"/>
    <xf numFmtId="164" fontId="6" fillId="0" borderId="4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vertical="center"/>
    </xf>
    <xf numFmtId="0" fontId="23" fillId="4" borderId="0" xfId="0" applyFont="1" applyFill="1" applyAlignment="1">
      <alignment vertical="center"/>
    </xf>
    <xf numFmtId="49" fontId="20" fillId="0" borderId="4" xfId="0" applyNumberFormat="1" applyFont="1" applyBorder="1" applyAlignment="1">
      <alignment horizontal="center" vertical="center" wrapText="1"/>
    </xf>
    <xf numFmtId="49" fontId="12" fillId="4" borderId="4" xfId="0" applyNumberFormat="1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49" fontId="24" fillId="0" borderId="4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vertical="center"/>
    </xf>
    <xf numFmtId="0" fontId="26" fillId="4" borderId="4" xfId="0" applyFont="1" applyFill="1" applyBorder="1" applyAlignment="1">
      <alignment horizontal="center" vertical="center"/>
    </xf>
    <xf numFmtId="0" fontId="6" fillId="5" borderId="4" xfId="0" quotePrefix="1" applyFont="1" applyFill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0" fontId="21" fillId="0" borderId="4" xfId="0" applyFont="1" applyBorder="1"/>
    <xf numFmtId="0" fontId="21" fillId="0" borderId="4" xfId="0" applyFont="1" applyBorder="1" applyAlignment="1">
      <alignment horizontal="center" vertical="center"/>
    </xf>
    <xf numFmtId="0" fontId="18" fillId="4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12" fillId="4" borderId="12" xfId="0" applyNumberFormat="1" applyFont="1" applyFill="1" applyBorder="1" applyAlignment="1">
      <alignment horizontal="center"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12" fillId="6" borderId="19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7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 wrapText="1"/>
    </xf>
    <xf numFmtId="165" fontId="9" fillId="2" borderId="4" xfId="0" applyNumberFormat="1" applyFont="1" applyFill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 wrapText="1"/>
    </xf>
    <xf numFmtId="0" fontId="12" fillId="6" borderId="4" xfId="0" applyFont="1" applyFill="1" applyBorder="1" applyAlignment="1">
      <alignment horizontal="left" vertical="center" wrapText="1"/>
    </xf>
    <xf numFmtId="49" fontId="12" fillId="6" borderId="4" xfId="0" applyNumberFormat="1" applyFont="1" applyFill="1" applyBorder="1" applyAlignment="1">
      <alignment horizontal="center" vertical="center" wrapText="1"/>
    </xf>
    <xf numFmtId="49" fontId="20" fillId="6" borderId="4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8" borderId="20" xfId="0" applyFont="1" applyFill="1" applyBorder="1" applyAlignment="1">
      <alignment horizontal="center" vertical="center"/>
    </xf>
    <xf numFmtId="17" fontId="6" fillId="0" borderId="4" xfId="0" applyNumberFormat="1" applyFont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17" fontId="6" fillId="0" borderId="2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25" fillId="0" borderId="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4" fontId="6" fillId="4" borderId="4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49" fontId="6" fillId="0" borderId="21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right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vertical="center" wrapText="1"/>
    </xf>
    <xf numFmtId="167" fontId="6" fillId="0" borderId="4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7" fontId="6" fillId="0" borderId="4" xfId="0" applyNumberFormat="1" applyFont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17" fontId="6" fillId="0" borderId="2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 wrapText="1"/>
    </xf>
    <xf numFmtId="0" fontId="6" fillId="0" borderId="4" xfId="0" quotePrefix="1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27" fillId="4" borderId="4" xfId="0" applyFont="1" applyFill="1" applyBorder="1" applyAlignment="1">
      <alignment horizontal="left"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1" fontId="6" fillId="2" borderId="21" xfId="0" applyNumberFormat="1" applyFont="1" applyFill="1" applyBorder="1" applyAlignment="1">
      <alignment horizontal="center" vertical="center" wrapText="1"/>
    </xf>
    <xf numFmtId="0" fontId="27" fillId="4" borderId="21" xfId="0" applyFont="1" applyFill="1" applyBorder="1" applyAlignment="1">
      <alignment horizontal="left" vertical="center" wrapText="1"/>
    </xf>
    <xf numFmtId="1" fontId="28" fillId="4" borderId="0" xfId="0" applyNumberFormat="1" applyFont="1" applyFill="1" applyAlignment="1">
      <alignment horizontal="left"/>
    </xf>
    <xf numFmtId="1" fontId="6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right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/>
    </xf>
    <xf numFmtId="0" fontId="21" fillId="0" borderId="0" xfId="0" applyFont="1" applyAlignment="1"/>
    <xf numFmtId="168" fontId="21" fillId="0" borderId="0" xfId="0" applyNumberFormat="1" applyFont="1"/>
    <xf numFmtId="0" fontId="21" fillId="0" borderId="0" xfId="0" applyFont="1"/>
    <xf numFmtId="165" fontId="7" fillId="2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8" fillId="0" borderId="3" xfId="0" applyFont="1" applyBorder="1"/>
    <xf numFmtId="0" fontId="6" fillId="2" borderId="6" xfId="0" applyFont="1" applyFill="1" applyBorder="1" applyAlignment="1">
      <alignment horizontal="center" vertical="center" wrapText="1"/>
    </xf>
    <xf numFmtId="0" fontId="8" fillId="0" borderId="7" xfId="0" applyFont="1" applyBorder="1"/>
    <xf numFmtId="0" fontId="6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D9EAD3"/>
          <bgColor rgb="FFD9EA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.inesdcd@gmail.com" TargetMode="External"/><Relationship Id="rId1" Type="http://schemas.openxmlformats.org/officeDocument/2006/relationships/hyperlink" Target="mailto:michelle-mmb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D36"/>
  <sheetViews>
    <sheetView showGridLines="0" tabSelected="1" workbookViewId="0">
      <pane xSplit="5" ySplit="4" topLeftCell="G5" activePane="bottomRight" state="frozen"/>
      <selection pane="topRight" activeCell="F1" sqref="F1"/>
      <selection pane="bottomLeft" activeCell="A5" sqref="A5"/>
      <selection pane="bottomRight" activeCell="L19" sqref="L19:L23"/>
    </sheetView>
  </sheetViews>
  <sheetFormatPr defaultColWidth="12.5703125" defaultRowHeight="15" customHeight="1"/>
  <cols>
    <col min="1" max="1" width="8.28515625" customWidth="1"/>
    <col min="2" max="2" width="8.42578125" customWidth="1"/>
    <col min="3" max="3" width="28.42578125" hidden="1" customWidth="1"/>
    <col min="4" max="4" width="19.42578125" hidden="1" customWidth="1"/>
    <col min="5" max="5" width="28.42578125" customWidth="1"/>
    <col min="6" max="6" width="13.42578125" customWidth="1"/>
    <col min="7" max="7" width="13.7109375" customWidth="1"/>
    <col min="8" max="8" width="18.140625" customWidth="1"/>
    <col min="9" max="9" width="9.42578125" customWidth="1"/>
    <col min="10" max="10" width="18.140625" customWidth="1"/>
    <col min="11" max="11" width="12.7109375" customWidth="1"/>
    <col min="12" max="12" width="27" customWidth="1"/>
    <col min="13" max="13" width="13.7109375" customWidth="1"/>
    <col min="14" max="14" width="14.28515625" customWidth="1"/>
    <col min="15" max="15" width="12.7109375" customWidth="1"/>
    <col min="16" max="16" width="13.7109375" customWidth="1"/>
    <col min="17" max="17" width="41.28515625" customWidth="1"/>
    <col min="18" max="18" width="14.140625" customWidth="1"/>
    <col min="19" max="19" width="12.42578125" customWidth="1"/>
    <col min="20" max="20" width="11.42578125" customWidth="1"/>
    <col min="21" max="21" width="21.7109375" customWidth="1"/>
    <col min="22" max="22" width="8.140625" customWidth="1"/>
    <col min="23" max="23" width="9.85546875" customWidth="1"/>
    <col min="24" max="24" width="8.140625" customWidth="1"/>
    <col min="25" max="25" width="8.85546875" customWidth="1"/>
    <col min="26" max="26" width="10.7109375" customWidth="1"/>
    <col min="27" max="27" width="8.42578125" customWidth="1"/>
    <col min="28" max="28" width="18.28515625" customWidth="1"/>
    <col min="29" max="29" width="15.140625" customWidth="1"/>
    <col min="30" max="30" width="7" customWidth="1"/>
  </cols>
  <sheetData>
    <row r="1" spans="1:30" ht="29.2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/>
      <c r="S1" s="5"/>
      <c r="T1" s="5"/>
      <c r="U1" s="5"/>
      <c r="V1" s="5"/>
      <c r="W1" s="5"/>
      <c r="X1" s="5"/>
      <c r="Y1" s="6"/>
      <c r="Z1" s="6"/>
      <c r="AA1" s="7"/>
      <c r="AB1" s="8"/>
      <c r="AC1" s="8"/>
      <c r="AD1" s="9"/>
    </row>
    <row r="2" spans="1:30" ht="18">
      <c r="A2" s="10" t="s">
        <v>1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5"/>
      <c r="S2" s="5"/>
      <c r="T2" s="5"/>
      <c r="U2" s="5"/>
      <c r="V2" s="5"/>
      <c r="W2" s="5"/>
      <c r="X2" s="5"/>
      <c r="Y2" s="6"/>
      <c r="Z2" s="6"/>
      <c r="AA2" s="7"/>
      <c r="AB2" s="8"/>
      <c r="AC2" s="8"/>
      <c r="AD2" s="9"/>
    </row>
    <row r="3" spans="1:30" ht="12.75" customHeight="1">
      <c r="A3" s="11"/>
      <c r="B3" s="11"/>
      <c r="C3" s="11"/>
      <c r="D3" s="11"/>
      <c r="E3" s="11"/>
      <c r="F3" s="11"/>
      <c r="G3" s="11"/>
      <c r="H3" s="11"/>
      <c r="I3" s="11"/>
      <c r="J3" s="12"/>
      <c r="K3" s="13">
        <f>SUBTOTAL(103,K5:K36)</f>
        <v>5</v>
      </c>
      <c r="L3" s="13"/>
      <c r="M3" s="13"/>
      <c r="N3" s="13">
        <f>SUBTOTAL(3,N5:N36)</f>
        <v>5</v>
      </c>
      <c r="O3" s="14"/>
      <c r="P3" s="14"/>
      <c r="Q3" s="15"/>
      <c r="R3" s="16"/>
      <c r="S3" s="16"/>
      <c r="T3" s="16"/>
      <c r="U3" s="16"/>
      <c r="V3" s="192" t="s">
        <v>2</v>
      </c>
      <c r="W3" s="193"/>
      <c r="X3" s="194"/>
      <c r="Y3" s="17"/>
      <c r="Z3" s="17"/>
      <c r="AA3" s="18">
        <v>44409</v>
      </c>
      <c r="AB3" s="13">
        <f t="shared" ref="AB3:AC3" si="0">SUBTOTAL(3,AB5:AB36)</f>
        <v>0</v>
      </c>
      <c r="AC3" s="13">
        <f t="shared" si="0"/>
        <v>0</v>
      </c>
      <c r="AD3" s="11"/>
    </row>
    <row r="4" spans="1:30" ht="12.75" customHeight="1">
      <c r="A4" s="19" t="s">
        <v>3</v>
      </c>
      <c r="B4" s="20" t="s">
        <v>4</v>
      </c>
      <c r="C4" s="19" t="s">
        <v>5</v>
      </c>
      <c r="D4" s="19" t="s">
        <v>6</v>
      </c>
      <c r="E4" s="20" t="s">
        <v>7</v>
      </c>
      <c r="F4" s="20" t="s">
        <v>8</v>
      </c>
      <c r="G4" s="20" t="s">
        <v>9</v>
      </c>
      <c r="H4" s="20" t="s">
        <v>10</v>
      </c>
      <c r="I4" s="20" t="s">
        <v>11</v>
      </c>
      <c r="J4" s="20" t="s">
        <v>12</v>
      </c>
      <c r="K4" s="20" t="s">
        <v>13</v>
      </c>
      <c r="L4" s="21" t="s">
        <v>14</v>
      </c>
      <c r="M4" s="21" t="s">
        <v>15</v>
      </c>
      <c r="N4" s="21" t="s">
        <v>16</v>
      </c>
      <c r="O4" s="22" t="s">
        <v>17</v>
      </c>
      <c r="P4" s="23" t="s">
        <v>18</v>
      </c>
      <c r="Q4" s="23" t="s">
        <v>19</v>
      </c>
      <c r="R4" s="23" t="s">
        <v>20</v>
      </c>
      <c r="S4" s="195" t="s">
        <v>21</v>
      </c>
      <c r="T4" s="196"/>
      <c r="U4" s="23" t="s">
        <v>22</v>
      </c>
      <c r="V4" s="24" t="s">
        <v>23</v>
      </c>
      <c r="W4" s="24" t="s">
        <v>24</v>
      </c>
      <c r="X4" s="24" t="s">
        <v>25</v>
      </c>
      <c r="Y4" s="25" t="s">
        <v>26</v>
      </c>
      <c r="Z4" s="25" t="s">
        <v>27</v>
      </c>
      <c r="AA4" s="26" t="s">
        <v>28</v>
      </c>
      <c r="AB4" s="27" t="s">
        <v>29</v>
      </c>
      <c r="AC4" s="28" t="s">
        <v>30</v>
      </c>
      <c r="AD4" s="11"/>
    </row>
    <row r="5" spans="1:30" ht="69.75" hidden="1" customHeight="1">
      <c r="A5" s="29">
        <v>1</v>
      </c>
      <c r="B5" s="30" t="s">
        <v>31</v>
      </c>
      <c r="C5" s="31" t="s">
        <v>32</v>
      </c>
      <c r="D5" s="32" t="s">
        <v>33</v>
      </c>
      <c r="E5" s="31" t="s">
        <v>34</v>
      </c>
      <c r="F5" s="32" t="s">
        <v>35</v>
      </c>
      <c r="G5" s="33" t="s">
        <v>36</v>
      </c>
      <c r="H5" s="32" t="s">
        <v>37</v>
      </c>
      <c r="I5" s="32" t="s">
        <v>38</v>
      </c>
      <c r="J5" s="31" t="s">
        <v>39</v>
      </c>
      <c r="K5" s="34" t="s">
        <v>40</v>
      </c>
      <c r="L5" s="35" t="s">
        <v>41</v>
      </c>
      <c r="M5" s="35" t="s">
        <v>42</v>
      </c>
      <c r="N5" s="36" t="s">
        <v>43</v>
      </c>
      <c r="O5" s="37">
        <f t="shared" ref="O5:O12" si="1">IF(N5 = "Mestrado ",$T$6,
     IF(N5 = "Doutorado ",$T$7,
          IF(N5 = "Pós-Doutorado ",$T$8,"selecione a modalidade")
     )
)</f>
        <v>0</v>
      </c>
      <c r="P5" s="38"/>
      <c r="Q5" s="39" t="s">
        <v>44</v>
      </c>
      <c r="R5" s="36" t="s">
        <v>45</v>
      </c>
      <c r="S5" s="40"/>
      <c r="T5" s="40"/>
      <c r="U5" s="36" t="s">
        <v>46</v>
      </c>
      <c r="V5" s="41"/>
      <c r="W5" s="41"/>
      <c r="X5" s="41"/>
      <c r="Y5" s="42">
        <v>44409</v>
      </c>
      <c r="Z5" s="42">
        <v>45108</v>
      </c>
      <c r="AA5" s="43"/>
      <c r="AB5" s="44" t="s">
        <v>47</v>
      </c>
      <c r="AC5" s="36" t="s">
        <v>48</v>
      </c>
      <c r="AD5" s="11"/>
    </row>
    <row r="6" spans="1:30" ht="69.75" hidden="1" customHeight="1">
      <c r="A6" s="29">
        <v>1</v>
      </c>
      <c r="B6" s="30" t="s">
        <v>31</v>
      </c>
      <c r="C6" s="31" t="s">
        <v>32</v>
      </c>
      <c r="D6" s="32" t="s">
        <v>33</v>
      </c>
      <c r="E6" s="31" t="s">
        <v>34</v>
      </c>
      <c r="F6" s="45" t="s">
        <v>49</v>
      </c>
      <c r="G6" s="45" t="s">
        <v>50</v>
      </c>
      <c r="H6" s="33" t="s">
        <v>51</v>
      </c>
      <c r="I6" s="33" t="s">
        <v>38</v>
      </c>
      <c r="J6" s="39" t="s">
        <v>52</v>
      </c>
      <c r="K6" s="46" t="s">
        <v>53</v>
      </c>
      <c r="L6" s="47" t="s">
        <v>54</v>
      </c>
      <c r="M6" s="47" t="s">
        <v>55</v>
      </c>
      <c r="N6" s="36" t="s">
        <v>43</v>
      </c>
      <c r="O6" s="37">
        <f t="shared" si="1"/>
        <v>0</v>
      </c>
      <c r="P6" s="37"/>
      <c r="Q6" s="48"/>
      <c r="R6" s="36" t="s">
        <v>56</v>
      </c>
      <c r="S6" s="40"/>
      <c r="T6" s="49"/>
      <c r="U6" s="36" t="s">
        <v>57</v>
      </c>
      <c r="V6" s="41"/>
      <c r="W6" s="41"/>
      <c r="X6" s="41"/>
      <c r="Y6" s="42">
        <v>44409</v>
      </c>
      <c r="Z6" s="42">
        <v>45108</v>
      </c>
      <c r="AA6" s="43"/>
      <c r="AB6" s="44" t="s">
        <v>58</v>
      </c>
      <c r="AC6" s="36" t="s">
        <v>48</v>
      </c>
      <c r="AD6" s="11"/>
    </row>
    <row r="7" spans="1:30" ht="69.75" hidden="1" customHeight="1">
      <c r="A7" s="29">
        <v>1</v>
      </c>
      <c r="B7" s="30" t="s">
        <v>31</v>
      </c>
      <c r="C7" s="31" t="s">
        <v>32</v>
      </c>
      <c r="D7" s="32" t="s">
        <v>33</v>
      </c>
      <c r="E7" s="31" t="s">
        <v>34</v>
      </c>
      <c r="F7" s="45" t="s">
        <v>59</v>
      </c>
      <c r="G7" s="45" t="s">
        <v>60</v>
      </c>
      <c r="H7" s="32" t="s">
        <v>37</v>
      </c>
      <c r="I7" s="45" t="s">
        <v>38</v>
      </c>
      <c r="J7" s="39" t="s">
        <v>61</v>
      </c>
      <c r="K7" s="46" t="s">
        <v>62</v>
      </c>
      <c r="L7" s="47" t="s">
        <v>63</v>
      </c>
      <c r="M7" s="47" t="s">
        <v>64</v>
      </c>
      <c r="N7" s="36" t="s">
        <v>65</v>
      </c>
      <c r="O7" s="37">
        <f t="shared" si="1"/>
        <v>0</v>
      </c>
      <c r="P7" s="37"/>
      <c r="Q7" s="39" t="s">
        <v>66</v>
      </c>
      <c r="R7" s="36" t="s">
        <v>67</v>
      </c>
      <c r="S7" s="40"/>
      <c r="T7" s="49"/>
      <c r="U7" s="36" t="s">
        <v>68</v>
      </c>
      <c r="V7" s="41"/>
      <c r="W7" s="41"/>
      <c r="X7" s="41"/>
      <c r="Y7" s="42">
        <v>44470</v>
      </c>
      <c r="Z7" s="42">
        <v>45901</v>
      </c>
      <c r="AA7" s="43"/>
      <c r="AB7" s="44" t="s">
        <v>69</v>
      </c>
      <c r="AC7" s="36" t="s">
        <v>48</v>
      </c>
      <c r="AD7" s="11"/>
    </row>
    <row r="8" spans="1:30" ht="69.75" hidden="1" customHeight="1">
      <c r="A8" s="29">
        <v>1</v>
      </c>
      <c r="B8" s="30" t="s">
        <v>31</v>
      </c>
      <c r="C8" s="31" t="s">
        <v>32</v>
      </c>
      <c r="D8" s="32" t="s">
        <v>33</v>
      </c>
      <c r="E8" s="31" t="s">
        <v>34</v>
      </c>
      <c r="F8" s="45" t="s">
        <v>59</v>
      </c>
      <c r="G8" s="45" t="s">
        <v>60</v>
      </c>
      <c r="H8" s="32" t="s">
        <v>37</v>
      </c>
      <c r="I8" s="45" t="s">
        <v>38</v>
      </c>
      <c r="J8" s="50" t="s">
        <v>70</v>
      </c>
      <c r="K8" s="51" t="s">
        <v>71</v>
      </c>
      <c r="L8" s="52" t="s">
        <v>72</v>
      </c>
      <c r="M8" s="52" t="s">
        <v>73</v>
      </c>
      <c r="N8" s="53" t="s">
        <v>65</v>
      </c>
      <c r="O8" s="37">
        <f t="shared" si="1"/>
        <v>0</v>
      </c>
      <c r="P8" s="37"/>
      <c r="Q8" s="48"/>
      <c r="R8" s="36" t="s">
        <v>74</v>
      </c>
      <c r="S8" s="40"/>
      <c r="T8" s="49"/>
      <c r="U8" s="36" t="s">
        <v>75</v>
      </c>
      <c r="V8" s="41"/>
      <c r="W8" s="41"/>
      <c r="X8" s="41"/>
      <c r="Y8" s="42">
        <v>44470</v>
      </c>
      <c r="Z8" s="42">
        <v>45901</v>
      </c>
      <c r="AA8" s="43"/>
      <c r="AB8" s="44"/>
      <c r="AC8" s="36"/>
      <c r="AD8" s="11"/>
    </row>
    <row r="9" spans="1:30" ht="69.75" hidden="1" customHeight="1">
      <c r="A9" s="29">
        <v>1</v>
      </c>
      <c r="B9" s="30" t="s">
        <v>31</v>
      </c>
      <c r="C9" s="31" t="s">
        <v>32</v>
      </c>
      <c r="D9" s="32" t="s">
        <v>33</v>
      </c>
      <c r="E9" s="31" t="s">
        <v>34</v>
      </c>
      <c r="F9" s="32" t="s">
        <v>35</v>
      </c>
      <c r="G9" s="33" t="s">
        <v>36</v>
      </c>
      <c r="H9" s="32" t="s">
        <v>37</v>
      </c>
      <c r="I9" s="45" t="s">
        <v>38</v>
      </c>
      <c r="J9" s="39" t="s">
        <v>76</v>
      </c>
      <c r="K9" s="46" t="s">
        <v>77</v>
      </c>
      <c r="L9" s="47" t="s">
        <v>78</v>
      </c>
      <c r="M9" s="47" t="s">
        <v>79</v>
      </c>
      <c r="N9" s="36" t="s">
        <v>65</v>
      </c>
      <c r="O9" s="37">
        <f t="shared" si="1"/>
        <v>0</v>
      </c>
      <c r="P9" s="54">
        <v>2200</v>
      </c>
      <c r="Q9" s="48"/>
      <c r="R9" s="40"/>
      <c r="S9" s="40"/>
      <c r="T9" s="40"/>
      <c r="U9" s="40"/>
      <c r="V9" s="41"/>
      <c r="W9" s="41"/>
      <c r="X9" s="41"/>
      <c r="Y9" s="55"/>
      <c r="Z9" s="55"/>
      <c r="AA9" s="43"/>
      <c r="AB9" s="44" t="s">
        <v>80</v>
      </c>
      <c r="AC9" s="36" t="s">
        <v>81</v>
      </c>
      <c r="AD9" s="11"/>
    </row>
    <row r="10" spans="1:30" ht="69.75" hidden="1" customHeight="1">
      <c r="A10" s="29">
        <v>1</v>
      </c>
      <c r="B10" s="30" t="s">
        <v>31</v>
      </c>
      <c r="C10" s="31" t="s">
        <v>32</v>
      </c>
      <c r="D10" s="32" t="s">
        <v>33</v>
      </c>
      <c r="E10" s="31" t="s">
        <v>34</v>
      </c>
      <c r="F10" s="32" t="s">
        <v>35</v>
      </c>
      <c r="G10" s="33" t="s">
        <v>36</v>
      </c>
      <c r="H10" s="32" t="s">
        <v>37</v>
      </c>
      <c r="I10" s="45" t="s">
        <v>38</v>
      </c>
      <c r="J10" s="39" t="s">
        <v>82</v>
      </c>
      <c r="K10" s="46" t="s">
        <v>83</v>
      </c>
      <c r="L10" s="47" t="s">
        <v>84</v>
      </c>
      <c r="M10" s="47" t="s">
        <v>85</v>
      </c>
      <c r="N10" s="36" t="s">
        <v>86</v>
      </c>
      <c r="O10" s="37">
        <f t="shared" si="1"/>
        <v>0</v>
      </c>
      <c r="P10" s="37"/>
      <c r="Q10" s="48"/>
      <c r="R10" s="40"/>
      <c r="S10" s="40"/>
      <c r="T10" s="40"/>
      <c r="U10" s="40"/>
      <c r="V10" s="41"/>
      <c r="W10" s="41"/>
      <c r="X10" s="41"/>
      <c r="Y10" s="42">
        <v>44501</v>
      </c>
      <c r="Z10" s="42">
        <v>44835</v>
      </c>
      <c r="AA10" s="43"/>
      <c r="AB10" s="44" t="s">
        <v>87</v>
      </c>
      <c r="AC10" s="36" t="s">
        <v>48</v>
      </c>
      <c r="AD10" s="11"/>
    </row>
    <row r="11" spans="1:30" ht="69.75" hidden="1" customHeight="1">
      <c r="A11" s="29">
        <v>1</v>
      </c>
      <c r="B11" s="30" t="s">
        <v>31</v>
      </c>
      <c r="C11" s="31" t="s">
        <v>32</v>
      </c>
      <c r="D11" s="32" t="s">
        <v>33</v>
      </c>
      <c r="E11" s="31" t="s">
        <v>34</v>
      </c>
      <c r="F11" s="56"/>
      <c r="G11" s="57"/>
      <c r="H11" s="57"/>
      <c r="I11" s="45" t="s">
        <v>38</v>
      </c>
      <c r="J11" s="48"/>
      <c r="K11" s="58"/>
      <c r="L11" s="47"/>
      <c r="M11" s="58"/>
      <c r="N11" s="36" t="s">
        <v>86</v>
      </c>
      <c r="O11" s="37">
        <f t="shared" si="1"/>
        <v>0</v>
      </c>
      <c r="P11" s="37"/>
      <c r="Q11" s="48"/>
      <c r="R11" s="40"/>
      <c r="S11" s="40"/>
      <c r="T11" s="40"/>
      <c r="U11" s="40"/>
      <c r="V11" s="41"/>
      <c r="W11" s="41"/>
      <c r="X11" s="41"/>
      <c r="Y11" s="55"/>
      <c r="Z11" s="55"/>
      <c r="AA11" s="43"/>
      <c r="AB11" s="59"/>
      <c r="AC11" s="36"/>
      <c r="AD11" s="11"/>
    </row>
    <row r="12" spans="1:30" ht="69.75" hidden="1" customHeight="1">
      <c r="A12" s="29">
        <v>1</v>
      </c>
      <c r="B12" s="30" t="s">
        <v>31</v>
      </c>
      <c r="C12" s="31" t="s">
        <v>32</v>
      </c>
      <c r="D12" s="32" t="s">
        <v>33</v>
      </c>
      <c r="E12" s="31" t="s">
        <v>34</v>
      </c>
      <c r="F12" s="56"/>
      <c r="G12" s="40"/>
      <c r="H12" s="40"/>
      <c r="I12" s="36" t="s">
        <v>38</v>
      </c>
      <c r="J12" s="60"/>
      <c r="K12" s="61"/>
      <c r="L12" s="47"/>
      <c r="M12" s="61"/>
      <c r="N12" s="36" t="s">
        <v>86</v>
      </c>
      <c r="O12" s="37">
        <f t="shared" si="1"/>
        <v>0</v>
      </c>
      <c r="P12" s="37"/>
      <c r="Q12" s="48"/>
      <c r="R12" s="40"/>
      <c r="S12" s="40"/>
      <c r="T12" s="40"/>
      <c r="U12" s="40"/>
      <c r="V12" s="41"/>
      <c r="W12" s="41"/>
      <c r="X12" s="41"/>
      <c r="Y12" s="55"/>
      <c r="Z12" s="55"/>
      <c r="AA12" s="43"/>
      <c r="AB12" s="59"/>
      <c r="AC12" s="36"/>
      <c r="AD12" s="11"/>
    </row>
    <row r="13" spans="1:30" ht="69.75" hidden="1" customHeight="1">
      <c r="A13" s="29">
        <v>2</v>
      </c>
      <c r="B13" s="30" t="s">
        <v>88</v>
      </c>
      <c r="C13" s="31" t="s">
        <v>89</v>
      </c>
      <c r="D13" s="32" t="s">
        <v>90</v>
      </c>
      <c r="E13" s="31" t="s">
        <v>91</v>
      </c>
      <c r="F13" s="45" t="s">
        <v>92</v>
      </c>
      <c r="G13" s="45" t="s">
        <v>93</v>
      </c>
      <c r="H13" s="62" t="s">
        <v>94</v>
      </c>
      <c r="I13" s="62" t="s">
        <v>95</v>
      </c>
      <c r="J13" s="63" t="s">
        <v>96</v>
      </c>
      <c r="K13" s="64">
        <v>11242357440</v>
      </c>
      <c r="L13" s="62" t="s">
        <v>97</v>
      </c>
      <c r="M13" s="62" t="s">
        <v>98</v>
      </c>
      <c r="N13" s="36" t="s">
        <v>43</v>
      </c>
      <c r="O13" s="37"/>
      <c r="P13" s="37"/>
      <c r="Q13" s="65" t="s">
        <v>99</v>
      </c>
      <c r="R13" s="66" t="s">
        <v>100</v>
      </c>
      <c r="S13" s="40"/>
      <c r="T13" s="40"/>
      <c r="U13" s="66" t="s">
        <v>101</v>
      </c>
      <c r="V13" s="44"/>
      <c r="W13" s="44"/>
      <c r="X13" s="44"/>
      <c r="Y13" s="67">
        <v>44287</v>
      </c>
      <c r="Z13" s="67">
        <v>45200</v>
      </c>
      <c r="AA13" s="68">
        <v>24</v>
      </c>
      <c r="AB13" s="59" t="s">
        <v>102</v>
      </c>
      <c r="AC13" s="36" t="s">
        <v>48</v>
      </c>
      <c r="AD13" s="11"/>
    </row>
    <row r="14" spans="1:30" ht="69.75" hidden="1" customHeight="1">
      <c r="A14" s="29">
        <v>2</v>
      </c>
      <c r="B14" s="30" t="s">
        <v>88</v>
      </c>
      <c r="C14" s="31" t="s">
        <v>89</v>
      </c>
      <c r="D14" s="32" t="s">
        <v>90</v>
      </c>
      <c r="E14" s="31" t="s">
        <v>91</v>
      </c>
      <c r="F14" s="45" t="s">
        <v>92</v>
      </c>
      <c r="G14" s="45" t="s">
        <v>93</v>
      </c>
      <c r="H14" s="62" t="s">
        <v>94</v>
      </c>
      <c r="I14" s="62" t="s">
        <v>95</v>
      </c>
      <c r="J14" s="63" t="s">
        <v>103</v>
      </c>
      <c r="K14" s="69" t="s">
        <v>104</v>
      </c>
      <c r="L14" s="66" t="s">
        <v>105</v>
      </c>
      <c r="M14" s="66" t="s">
        <v>106</v>
      </c>
      <c r="N14" s="36" t="s">
        <v>43</v>
      </c>
      <c r="O14" s="37"/>
      <c r="P14" s="37"/>
      <c r="Q14" s="65" t="s">
        <v>107</v>
      </c>
      <c r="R14" s="66" t="s">
        <v>108</v>
      </c>
      <c r="S14" s="40"/>
      <c r="T14" s="40"/>
      <c r="U14" s="66" t="s">
        <v>109</v>
      </c>
      <c r="V14" s="44"/>
      <c r="W14" s="70"/>
      <c r="X14" s="44"/>
      <c r="Y14" s="67">
        <v>44288</v>
      </c>
      <c r="Z14" s="67">
        <v>45200</v>
      </c>
      <c r="AA14" s="68">
        <v>24</v>
      </c>
      <c r="AB14" s="59" t="s">
        <v>110</v>
      </c>
      <c r="AC14" s="36" t="s">
        <v>111</v>
      </c>
      <c r="AD14" s="11"/>
    </row>
    <row r="15" spans="1:30" ht="69.75" hidden="1" customHeight="1">
      <c r="A15" s="29">
        <v>2</v>
      </c>
      <c r="B15" s="30" t="s">
        <v>88</v>
      </c>
      <c r="C15" s="31" t="s">
        <v>89</v>
      </c>
      <c r="D15" s="32" t="s">
        <v>90</v>
      </c>
      <c r="E15" s="31" t="s">
        <v>91</v>
      </c>
      <c r="F15" s="45" t="s">
        <v>92</v>
      </c>
      <c r="G15" s="45" t="s">
        <v>93</v>
      </c>
      <c r="H15" s="62" t="s">
        <v>94</v>
      </c>
      <c r="I15" s="62" t="s">
        <v>95</v>
      </c>
      <c r="J15" s="71" t="s">
        <v>112</v>
      </c>
      <c r="K15" s="69">
        <v>10457391464</v>
      </c>
      <c r="L15" s="66" t="s">
        <v>113</v>
      </c>
      <c r="M15" s="66" t="s">
        <v>114</v>
      </c>
      <c r="N15" s="36" t="s">
        <v>43</v>
      </c>
      <c r="O15" s="37"/>
      <c r="P15" s="37"/>
      <c r="Q15" s="65" t="s">
        <v>115</v>
      </c>
      <c r="R15" s="66" t="s">
        <v>116</v>
      </c>
      <c r="S15" s="40"/>
      <c r="T15" s="40"/>
      <c r="U15" s="66" t="s">
        <v>117</v>
      </c>
      <c r="V15" s="44"/>
      <c r="W15" s="70"/>
      <c r="X15" s="44"/>
      <c r="Y15" s="67">
        <v>44289</v>
      </c>
      <c r="Z15" s="67">
        <v>45201</v>
      </c>
      <c r="AA15" s="68">
        <v>24</v>
      </c>
      <c r="AB15" s="59" t="s">
        <v>118</v>
      </c>
      <c r="AC15" s="36" t="s">
        <v>111</v>
      </c>
      <c r="AD15" s="11"/>
    </row>
    <row r="16" spans="1:30" ht="69.75" hidden="1" customHeight="1">
      <c r="A16" s="29">
        <v>2</v>
      </c>
      <c r="B16" s="30" t="s">
        <v>88</v>
      </c>
      <c r="C16" s="31" t="s">
        <v>89</v>
      </c>
      <c r="D16" s="32" t="s">
        <v>90</v>
      </c>
      <c r="E16" s="31" t="s">
        <v>91</v>
      </c>
      <c r="F16" s="40"/>
      <c r="G16" s="40"/>
      <c r="H16" s="62" t="s">
        <v>94</v>
      </c>
      <c r="I16" s="62" t="s">
        <v>95</v>
      </c>
      <c r="J16" s="72"/>
      <c r="K16" s="40"/>
      <c r="L16" s="36"/>
      <c r="M16" s="36"/>
      <c r="N16" s="36" t="s">
        <v>43</v>
      </c>
      <c r="O16" s="37"/>
      <c r="P16" s="37"/>
      <c r="Q16" s="39"/>
      <c r="R16" s="36"/>
      <c r="S16" s="40"/>
      <c r="T16" s="40"/>
      <c r="U16" s="36"/>
      <c r="V16" s="44"/>
      <c r="W16" s="70"/>
      <c r="X16" s="44"/>
      <c r="Y16" s="42"/>
      <c r="Z16" s="42"/>
      <c r="AA16" s="43"/>
      <c r="AB16" s="59"/>
      <c r="AC16" s="36"/>
      <c r="AD16" s="11"/>
    </row>
    <row r="17" spans="1:30" ht="69.75" hidden="1" customHeight="1">
      <c r="A17" s="29">
        <v>2</v>
      </c>
      <c r="B17" s="30" t="s">
        <v>88</v>
      </c>
      <c r="C17" s="31" t="s">
        <v>89</v>
      </c>
      <c r="D17" s="32" t="s">
        <v>90</v>
      </c>
      <c r="E17" s="31" t="s">
        <v>91</v>
      </c>
      <c r="F17" s="40"/>
      <c r="G17" s="40"/>
      <c r="H17" s="62" t="s">
        <v>94</v>
      </c>
      <c r="I17" s="62" t="s">
        <v>95</v>
      </c>
      <c r="J17" s="72"/>
      <c r="K17" s="40"/>
      <c r="L17" s="36"/>
      <c r="M17" s="36"/>
      <c r="N17" s="36" t="s">
        <v>43</v>
      </c>
      <c r="O17" s="37"/>
      <c r="P17" s="37"/>
      <c r="Q17" s="39"/>
      <c r="R17" s="36"/>
      <c r="S17" s="40"/>
      <c r="T17" s="40"/>
      <c r="U17" s="36"/>
      <c r="V17" s="44"/>
      <c r="W17" s="44"/>
      <c r="X17" s="44"/>
      <c r="Y17" s="42"/>
      <c r="Z17" s="42"/>
      <c r="AA17" s="43"/>
      <c r="AB17" s="59"/>
      <c r="AC17" s="36"/>
      <c r="AD17" s="11"/>
    </row>
    <row r="18" spans="1:30" ht="69.75" hidden="1" customHeight="1">
      <c r="A18" s="29">
        <v>2</v>
      </c>
      <c r="B18" s="30" t="s">
        <v>88</v>
      </c>
      <c r="C18" s="31" t="s">
        <v>89</v>
      </c>
      <c r="D18" s="32" t="s">
        <v>90</v>
      </c>
      <c r="E18" s="31" t="s">
        <v>91</v>
      </c>
      <c r="F18" s="36" t="s">
        <v>119</v>
      </c>
      <c r="G18" s="36" t="s">
        <v>120</v>
      </c>
      <c r="H18" s="62" t="s">
        <v>94</v>
      </c>
      <c r="I18" s="62" t="s">
        <v>95</v>
      </c>
      <c r="J18" s="71" t="s">
        <v>121</v>
      </c>
      <c r="K18" s="73" t="s">
        <v>122</v>
      </c>
      <c r="L18" s="66" t="s">
        <v>123</v>
      </c>
      <c r="M18" s="66" t="s">
        <v>124</v>
      </c>
      <c r="N18" s="36" t="s">
        <v>86</v>
      </c>
      <c r="O18" s="37"/>
      <c r="P18" s="37"/>
      <c r="Q18" s="65" t="s">
        <v>91</v>
      </c>
      <c r="R18" s="66" t="s">
        <v>125</v>
      </c>
      <c r="S18" s="40"/>
      <c r="T18" s="40"/>
      <c r="U18" s="66" t="s">
        <v>126</v>
      </c>
      <c r="V18" s="44"/>
      <c r="W18" s="44"/>
      <c r="X18" s="44"/>
      <c r="Y18" s="67">
        <v>44470</v>
      </c>
      <c r="Z18" s="67">
        <v>44835</v>
      </c>
      <c r="AA18" s="68">
        <v>12</v>
      </c>
      <c r="AB18" s="59" t="s">
        <v>127</v>
      </c>
      <c r="AC18" s="36" t="s">
        <v>48</v>
      </c>
      <c r="AD18" s="11"/>
    </row>
    <row r="19" spans="1:30" ht="69.75" customHeight="1">
      <c r="A19" s="29">
        <v>2</v>
      </c>
      <c r="B19" s="30" t="s">
        <v>88</v>
      </c>
      <c r="C19" s="31" t="s">
        <v>89</v>
      </c>
      <c r="D19" s="32" t="s">
        <v>90</v>
      </c>
      <c r="E19" s="31" t="s">
        <v>91</v>
      </c>
      <c r="F19" s="36" t="s">
        <v>119</v>
      </c>
      <c r="G19" s="36" t="s">
        <v>120</v>
      </c>
      <c r="H19" s="62" t="s">
        <v>94</v>
      </c>
      <c r="I19" s="62" t="s">
        <v>95</v>
      </c>
      <c r="J19" s="74" t="s">
        <v>128</v>
      </c>
      <c r="K19" s="75" t="s">
        <v>355</v>
      </c>
      <c r="L19" s="76" t="s">
        <v>359</v>
      </c>
      <c r="M19" s="74" t="s">
        <v>355</v>
      </c>
      <c r="N19" s="36" t="s">
        <v>43</v>
      </c>
      <c r="O19" s="37"/>
      <c r="P19" s="37"/>
      <c r="Q19" s="65" t="s">
        <v>91</v>
      </c>
      <c r="R19" s="36" t="s">
        <v>129</v>
      </c>
      <c r="S19" s="40"/>
      <c r="T19" s="40"/>
      <c r="U19" s="36"/>
      <c r="V19" s="44"/>
      <c r="W19" s="70"/>
      <c r="X19" s="44"/>
      <c r="Y19" s="42"/>
      <c r="Z19" s="42"/>
      <c r="AA19" s="43"/>
      <c r="AB19" s="59"/>
      <c r="AC19" s="36"/>
      <c r="AD19" s="11"/>
    </row>
    <row r="20" spans="1:30" ht="69.75" customHeight="1">
      <c r="A20" s="29">
        <v>2</v>
      </c>
      <c r="B20" s="30" t="s">
        <v>88</v>
      </c>
      <c r="C20" s="31" t="s">
        <v>89</v>
      </c>
      <c r="D20" s="32" t="s">
        <v>90</v>
      </c>
      <c r="E20" s="31" t="s">
        <v>91</v>
      </c>
      <c r="F20" s="36" t="s">
        <v>119</v>
      </c>
      <c r="G20" s="36" t="s">
        <v>120</v>
      </c>
      <c r="H20" s="62" t="s">
        <v>94</v>
      </c>
      <c r="I20" s="62" t="s">
        <v>95</v>
      </c>
      <c r="J20" s="76" t="s">
        <v>130</v>
      </c>
      <c r="K20" s="75" t="s">
        <v>355</v>
      </c>
      <c r="L20" s="79" t="s">
        <v>359</v>
      </c>
      <c r="M20" s="74" t="s">
        <v>355</v>
      </c>
      <c r="N20" s="36" t="s">
        <v>43</v>
      </c>
      <c r="O20" s="37"/>
      <c r="P20" s="37"/>
      <c r="Q20" s="65" t="s">
        <v>91</v>
      </c>
      <c r="R20" s="36" t="s">
        <v>131</v>
      </c>
      <c r="S20" s="40"/>
      <c r="T20" s="40"/>
      <c r="U20" s="36"/>
      <c r="V20" s="44"/>
      <c r="W20" s="70"/>
      <c r="X20" s="44"/>
      <c r="Y20" s="42"/>
      <c r="Z20" s="42"/>
      <c r="AA20" s="43"/>
      <c r="AB20" s="59"/>
      <c r="AC20" s="36"/>
      <c r="AD20" s="11"/>
    </row>
    <row r="21" spans="1:30" ht="69.75" customHeight="1">
      <c r="A21" s="29">
        <v>3</v>
      </c>
      <c r="B21" s="30" t="s">
        <v>132</v>
      </c>
      <c r="C21" s="31" t="s">
        <v>133</v>
      </c>
      <c r="D21" s="32" t="s">
        <v>134</v>
      </c>
      <c r="E21" s="31" t="s">
        <v>135</v>
      </c>
      <c r="F21" s="40" t="s">
        <v>136</v>
      </c>
      <c r="G21" s="40" t="s">
        <v>137</v>
      </c>
      <c r="H21" s="40" t="s">
        <v>138</v>
      </c>
      <c r="I21" s="40" t="s">
        <v>139</v>
      </c>
      <c r="J21" s="76" t="s">
        <v>140</v>
      </c>
      <c r="K21" s="75" t="s">
        <v>355</v>
      </c>
      <c r="L21" s="79" t="s">
        <v>359</v>
      </c>
      <c r="M21" s="74" t="s">
        <v>355</v>
      </c>
      <c r="N21" s="36" t="s">
        <v>43</v>
      </c>
      <c r="O21" s="37"/>
      <c r="P21" s="37"/>
      <c r="Q21" s="65" t="s">
        <v>141</v>
      </c>
      <c r="R21" s="36" t="s">
        <v>142</v>
      </c>
      <c r="S21" s="40"/>
      <c r="T21" s="40"/>
      <c r="U21" s="36" t="s">
        <v>358</v>
      </c>
      <c r="V21" s="36" t="s">
        <v>143</v>
      </c>
      <c r="W21" s="77" t="s">
        <v>356</v>
      </c>
      <c r="X21" s="36" t="s">
        <v>357</v>
      </c>
      <c r="Y21" s="78">
        <v>44602</v>
      </c>
      <c r="Z21" s="78">
        <v>45331</v>
      </c>
      <c r="AA21" s="43"/>
      <c r="AB21" s="59"/>
      <c r="AC21" s="36"/>
      <c r="AD21" s="11"/>
    </row>
    <row r="22" spans="1:30" ht="69.75" customHeight="1">
      <c r="A22" s="29">
        <v>3</v>
      </c>
      <c r="B22" s="30" t="s">
        <v>132</v>
      </c>
      <c r="C22" s="31" t="s">
        <v>133</v>
      </c>
      <c r="D22" s="32" t="s">
        <v>134</v>
      </c>
      <c r="E22" s="31" t="s">
        <v>135</v>
      </c>
      <c r="F22" s="40" t="s">
        <v>144</v>
      </c>
      <c r="G22" s="40" t="s">
        <v>145</v>
      </c>
      <c r="H22" s="40" t="s">
        <v>138</v>
      </c>
      <c r="I22" s="40" t="s">
        <v>139</v>
      </c>
      <c r="J22" s="76" t="s">
        <v>146</v>
      </c>
      <c r="K22" s="75" t="s">
        <v>355</v>
      </c>
      <c r="L22" s="79" t="s">
        <v>359</v>
      </c>
      <c r="M22" s="74" t="s">
        <v>355</v>
      </c>
      <c r="N22" s="36" t="s">
        <v>43</v>
      </c>
      <c r="O22" s="37"/>
      <c r="P22" s="37"/>
      <c r="Q22" s="65" t="s">
        <v>147</v>
      </c>
      <c r="R22" s="36" t="s">
        <v>148</v>
      </c>
      <c r="S22" s="40"/>
      <c r="T22" s="40"/>
      <c r="U22" s="40" t="s">
        <v>358</v>
      </c>
      <c r="V22" s="36" t="s">
        <v>143</v>
      </c>
      <c r="W22" s="77" t="s">
        <v>356</v>
      </c>
      <c r="X22" s="40" t="s">
        <v>357</v>
      </c>
      <c r="Y22" s="78">
        <v>44602</v>
      </c>
      <c r="Z22" s="78">
        <v>45331</v>
      </c>
      <c r="AA22" s="43"/>
      <c r="AB22" s="59"/>
      <c r="AC22" s="36"/>
      <c r="AD22" s="11"/>
    </row>
    <row r="23" spans="1:30" ht="69.75" customHeight="1">
      <c r="A23" s="29">
        <v>3</v>
      </c>
      <c r="B23" s="30" t="s">
        <v>132</v>
      </c>
      <c r="C23" s="31" t="s">
        <v>133</v>
      </c>
      <c r="D23" s="32" t="s">
        <v>134</v>
      </c>
      <c r="E23" s="31" t="s">
        <v>135</v>
      </c>
      <c r="F23" s="40" t="s">
        <v>149</v>
      </c>
      <c r="G23" s="40" t="s">
        <v>150</v>
      </c>
      <c r="H23" s="40" t="s">
        <v>138</v>
      </c>
      <c r="I23" s="40" t="s">
        <v>139</v>
      </c>
      <c r="J23" s="79" t="s">
        <v>151</v>
      </c>
      <c r="K23" s="75" t="s">
        <v>355</v>
      </c>
      <c r="L23" s="79" t="s">
        <v>359</v>
      </c>
      <c r="M23" s="74" t="s">
        <v>355</v>
      </c>
      <c r="N23" s="36" t="s">
        <v>43</v>
      </c>
      <c r="O23" s="37"/>
      <c r="P23" s="37"/>
      <c r="Q23" s="39" t="s">
        <v>152</v>
      </c>
      <c r="R23" s="36" t="s">
        <v>153</v>
      </c>
      <c r="S23" s="40"/>
      <c r="T23" s="40"/>
      <c r="U23" s="40" t="s">
        <v>358</v>
      </c>
      <c r="V23" s="36" t="s">
        <v>143</v>
      </c>
      <c r="W23" s="77" t="s">
        <v>356</v>
      </c>
      <c r="X23" s="40" t="s">
        <v>357</v>
      </c>
      <c r="Y23" s="78">
        <v>44602</v>
      </c>
      <c r="Z23" s="78">
        <v>45331</v>
      </c>
      <c r="AA23" s="80">
        <v>24</v>
      </c>
      <c r="AB23" s="59"/>
      <c r="AC23" s="36"/>
      <c r="AD23" s="11"/>
    </row>
    <row r="24" spans="1:30" ht="69.75" hidden="1" customHeight="1">
      <c r="A24" s="29">
        <v>3</v>
      </c>
      <c r="B24" s="30" t="s">
        <v>132</v>
      </c>
      <c r="C24" s="31" t="s">
        <v>133</v>
      </c>
      <c r="D24" s="32" t="s">
        <v>134</v>
      </c>
      <c r="E24" s="31" t="s">
        <v>135</v>
      </c>
      <c r="F24" s="40" t="s">
        <v>154</v>
      </c>
      <c r="G24" s="40" t="s">
        <v>155</v>
      </c>
      <c r="H24" s="40" t="s">
        <v>138</v>
      </c>
      <c r="I24" s="40" t="s">
        <v>139</v>
      </c>
      <c r="J24" s="40" t="s">
        <v>156</v>
      </c>
      <c r="K24" s="81" t="s">
        <v>157</v>
      </c>
      <c r="L24" s="40" t="s">
        <v>158</v>
      </c>
      <c r="M24" s="40" t="s">
        <v>159</v>
      </c>
      <c r="N24" s="40" t="s">
        <v>43</v>
      </c>
      <c r="O24" s="82"/>
      <c r="P24" s="82"/>
      <c r="Q24" s="31" t="s">
        <v>160</v>
      </c>
      <c r="R24" s="31" t="s">
        <v>161</v>
      </c>
      <c r="S24" s="83"/>
      <c r="T24" s="83"/>
      <c r="U24" s="31" t="s">
        <v>162</v>
      </c>
      <c r="V24" s="83"/>
      <c r="W24" s="83"/>
      <c r="X24" s="83"/>
      <c r="Y24" s="84">
        <v>44440</v>
      </c>
      <c r="Z24" s="84">
        <v>45169</v>
      </c>
      <c r="AA24" s="43">
        <v>24</v>
      </c>
      <c r="AB24" s="59" t="s">
        <v>163</v>
      </c>
      <c r="AC24" s="36" t="s">
        <v>48</v>
      </c>
      <c r="AD24" s="11"/>
    </row>
    <row r="25" spans="1:30" ht="69.75" hidden="1" customHeight="1">
      <c r="A25" s="29">
        <v>3</v>
      </c>
      <c r="B25" s="30" t="s">
        <v>132</v>
      </c>
      <c r="C25" s="31" t="s">
        <v>133</v>
      </c>
      <c r="D25" s="32" t="s">
        <v>134</v>
      </c>
      <c r="E25" s="31" t="s">
        <v>135</v>
      </c>
      <c r="F25" s="40" t="s">
        <v>164</v>
      </c>
      <c r="G25" s="40" t="s">
        <v>165</v>
      </c>
      <c r="H25" s="40" t="s">
        <v>138</v>
      </c>
      <c r="I25" s="40" t="s">
        <v>139</v>
      </c>
      <c r="J25" s="85"/>
      <c r="K25" s="40"/>
      <c r="L25" s="86"/>
      <c r="M25" s="40"/>
      <c r="N25" s="36" t="s">
        <v>43</v>
      </c>
      <c r="O25" s="37"/>
      <c r="P25" s="37"/>
      <c r="Q25" s="48"/>
      <c r="R25" s="40"/>
      <c r="S25" s="40"/>
      <c r="T25" s="40"/>
      <c r="U25" s="86"/>
      <c r="V25" s="40"/>
      <c r="W25" s="40"/>
      <c r="X25" s="40"/>
      <c r="Y25" s="84"/>
      <c r="Z25" s="84"/>
      <c r="AA25" s="43"/>
      <c r="AB25" s="59"/>
      <c r="AC25" s="36"/>
      <c r="AD25" s="11"/>
    </row>
    <row r="26" spans="1:30" ht="69.75" hidden="1" customHeight="1">
      <c r="A26" s="29">
        <v>3</v>
      </c>
      <c r="B26" s="30" t="s">
        <v>132</v>
      </c>
      <c r="C26" s="31" t="s">
        <v>133</v>
      </c>
      <c r="D26" s="32" t="s">
        <v>134</v>
      </c>
      <c r="E26" s="31" t="s">
        <v>135</v>
      </c>
      <c r="F26" s="40" t="s">
        <v>149</v>
      </c>
      <c r="G26" s="40" t="s">
        <v>150</v>
      </c>
      <c r="H26" s="40" t="s">
        <v>138</v>
      </c>
      <c r="I26" s="40" t="s">
        <v>139</v>
      </c>
      <c r="J26" s="40" t="s">
        <v>166</v>
      </c>
      <c r="K26" s="81" t="s">
        <v>167</v>
      </c>
      <c r="L26" s="87" t="s">
        <v>168</v>
      </c>
      <c r="M26" s="40" t="s">
        <v>169</v>
      </c>
      <c r="N26" s="36" t="s">
        <v>86</v>
      </c>
      <c r="O26" s="37"/>
      <c r="P26" s="37"/>
      <c r="Q26" s="39" t="s">
        <v>170</v>
      </c>
      <c r="R26" s="36" t="s">
        <v>153</v>
      </c>
      <c r="S26" s="40"/>
      <c r="T26" s="40"/>
      <c r="U26" s="88" t="s">
        <v>171</v>
      </c>
      <c r="V26" s="40"/>
      <c r="W26" s="40"/>
      <c r="X26" s="40"/>
      <c r="Y26" s="84"/>
      <c r="Z26" s="84"/>
      <c r="AA26" s="43"/>
      <c r="AB26" s="59" t="s">
        <v>172</v>
      </c>
      <c r="AC26" s="36" t="s">
        <v>48</v>
      </c>
      <c r="AD26" s="11"/>
    </row>
    <row r="27" spans="1:30" ht="69.75" hidden="1" customHeight="1">
      <c r="A27" s="29">
        <v>3</v>
      </c>
      <c r="B27" s="30" t="s">
        <v>132</v>
      </c>
      <c r="C27" s="31" t="s">
        <v>133</v>
      </c>
      <c r="D27" s="32" t="s">
        <v>134</v>
      </c>
      <c r="E27" s="31" t="s">
        <v>135</v>
      </c>
      <c r="F27" s="40" t="s">
        <v>149</v>
      </c>
      <c r="G27" s="40" t="s">
        <v>150</v>
      </c>
      <c r="H27" s="40" t="s">
        <v>138</v>
      </c>
      <c r="I27" s="40" t="s">
        <v>139</v>
      </c>
      <c r="J27" s="85"/>
      <c r="K27" s="58"/>
      <c r="L27" s="89"/>
      <c r="M27" s="90"/>
      <c r="N27" s="36" t="s">
        <v>86</v>
      </c>
      <c r="O27" s="37"/>
      <c r="P27" s="37"/>
      <c r="Q27" s="48"/>
      <c r="R27" s="40"/>
      <c r="S27" s="40"/>
      <c r="T27" s="40"/>
      <c r="U27" s="86"/>
      <c r="V27" s="40"/>
      <c r="W27" s="40"/>
      <c r="X27" s="40"/>
      <c r="Y27" s="84"/>
      <c r="Z27" s="84"/>
      <c r="AA27" s="43"/>
      <c r="AB27" s="59"/>
      <c r="AC27" s="36"/>
      <c r="AD27" s="11"/>
    </row>
    <row r="28" spans="1:30" ht="69.75" hidden="1" customHeight="1">
      <c r="A28" s="91">
        <v>3</v>
      </c>
      <c r="B28" s="30" t="s">
        <v>132</v>
      </c>
      <c r="C28" s="31" t="s">
        <v>133</v>
      </c>
      <c r="D28" s="32" t="s">
        <v>134</v>
      </c>
      <c r="E28" s="31" t="s">
        <v>135</v>
      </c>
      <c r="F28" s="40" t="s">
        <v>149</v>
      </c>
      <c r="G28" s="40" t="s">
        <v>150</v>
      </c>
      <c r="H28" s="40" t="s">
        <v>138</v>
      </c>
      <c r="I28" s="40" t="s">
        <v>139</v>
      </c>
      <c r="J28" s="85"/>
      <c r="K28" s="58"/>
      <c r="L28" s="92"/>
      <c r="M28" s="90"/>
      <c r="N28" s="36" t="s">
        <v>86</v>
      </c>
      <c r="O28" s="37"/>
      <c r="P28" s="37"/>
      <c r="Q28" s="48"/>
      <c r="R28" s="40"/>
      <c r="S28" s="40"/>
      <c r="T28" s="40"/>
      <c r="U28" s="86"/>
      <c r="V28" s="40"/>
      <c r="W28" s="40"/>
      <c r="X28" s="40"/>
      <c r="Y28" s="84"/>
      <c r="Z28" s="84"/>
      <c r="AA28" s="43"/>
      <c r="AB28" s="93"/>
      <c r="AC28" s="36"/>
      <c r="AD28" s="11"/>
    </row>
    <row r="29" spans="1:30" ht="69.75" hidden="1" customHeight="1">
      <c r="A29" s="29">
        <v>4</v>
      </c>
      <c r="B29" s="30" t="s">
        <v>173</v>
      </c>
      <c r="C29" s="31" t="s">
        <v>174</v>
      </c>
      <c r="D29" s="32" t="s">
        <v>175</v>
      </c>
      <c r="E29" s="31" t="s">
        <v>176</v>
      </c>
      <c r="F29" s="32" t="s">
        <v>177</v>
      </c>
      <c r="G29" s="94" t="s">
        <v>178</v>
      </c>
      <c r="H29" s="32" t="s">
        <v>179</v>
      </c>
      <c r="I29" s="32" t="s">
        <v>180</v>
      </c>
      <c r="J29" s="31" t="s">
        <v>181</v>
      </c>
      <c r="K29" s="73" t="s">
        <v>182</v>
      </c>
      <c r="L29" s="79" t="s">
        <v>183</v>
      </c>
      <c r="M29" s="36" t="s">
        <v>184</v>
      </c>
      <c r="N29" s="36" t="s">
        <v>185</v>
      </c>
      <c r="O29" s="37"/>
      <c r="P29" s="37"/>
      <c r="Q29" s="39" t="s">
        <v>186</v>
      </c>
      <c r="R29" s="36" t="s">
        <v>187</v>
      </c>
      <c r="S29" s="40"/>
      <c r="T29" s="40"/>
      <c r="U29" s="79" t="s">
        <v>188</v>
      </c>
      <c r="V29" s="40"/>
      <c r="W29" s="40"/>
      <c r="X29" s="40"/>
      <c r="Y29" s="84"/>
      <c r="Z29" s="78">
        <v>44464</v>
      </c>
      <c r="AA29" s="43"/>
      <c r="AB29" s="59" t="s">
        <v>189</v>
      </c>
      <c r="AC29" s="36" t="s">
        <v>48</v>
      </c>
      <c r="AD29" s="11"/>
    </row>
    <row r="30" spans="1:30" ht="69.75" hidden="1" customHeight="1">
      <c r="A30" s="29">
        <v>4</v>
      </c>
      <c r="B30" s="30" t="s">
        <v>173</v>
      </c>
      <c r="C30" s="31" t="s">
        <v>174</v>
      </c>
      <c r="D30" s="32" t="s">
        <v>175</v>
      </c>
      <c r="E30" s="31" t="s">
        <v>176</v>
      </c>
      <c r="F30" s="32" t="s">
        <v>177</v>
      </c>
      <c r="G30" s="94" t="s">
        <v>178</v>
      </c>
      <c r="H30" s="32" t="s">
        <v>179</v>
      </c>
      <c r="I30" s="32" t="s">
        <v>180</v>
      </c>
      <c r="J30" s="31" t="s">
        <v>190</v>
      </c>
      <c r="K30" s="95" t="s">
        <v>191</v>
      </c>
      <c r="L30" s="36" t="s">
        <v>192</v>
      </c>
      <c r="M30" s="36" t="s">
        <v>193</v>
      </c>
      <c r="N30" s="36" t="s">
        <v>185</v>
      </c>
      <c r="O30" s="37"/>
      <c r="P30" s="37"/>
      <c r="Q30" s="39" t="s">
        <v>194</v>
      </c>
      <c r="R30" s="36" t="s">
        <v>195</v>
      </c>
      <c r="S30" s="40"/>
      <c r="T30" s="40"/>
      <c r="U30" s="36" t="s">
        <v>196</v>
      </c>
      <c r="V30" s="36"/>
      <c r="W30" s="36"/>
      <c r="X30" s="36"/>
      <c r="Y30" s="78">
        <v>44460</v>
      </c>
      <c r="Z30" s="78">
        <v>44464</v>
      </c>
      <c r="AA30" s="43"/>
      <c r="AB30" s="59" t="s">
        <v>197</v>
      </c>
      <c r="AC30" s="36" t="s">
        <v>48</v>
      </c>
      <c r="AD30" s="11"/>
    </row>
    <row r="31" spans="1:30" ht="69.75" hidden="1" customHeight="1">
      <c r="A31" s="29">
        <v>4</v>
      </c>
      <c r="B31" s="30" t="s">
        <v>173</v>
      </c>
      <c r="C31" s="31" t="s">
        <v>174</v>
      </c>
      <c r="D31" s="32" t="s">
        <v>175</v>
      </c>
      <c r="E31" s="31" t="s">
        <v>176</v>
      </c>
      <c r="F31" s="32" t="s">
        <v>198</v>
      </c>
      <c r="G31" s="94" t="s">
        <v>199</v>
      </c>
      <c r="H31" s="32" t="s">
        <v>179</v>
      </c>
      <c r="I31" s="32" t="s">
        <v>180</v>
      </c>
      <c r="J31" s="31" t="s">
        <v>200</v>
      </c>
      <c r="K31" s="73" t="s">
        <v>201</v>
      </c>
      <c r="L31" s="36" t="s">
        <v>202</v>
      </c>
      <c r="M31" s="36" t="s">
        <v>203</v>
      </c>
      <c r="N31" s="36" t="s">
        <v>185</v>
      </c>
      <c r="O31" s="37"/>
      <c r="P31" s="37"/>
      <c r="Q31" s="39" t="s">
        <v>204</v>
      </c>
      <c r="R31" s="36" t="s">
        <v>205</v>
      </c>
      <c r="S31" s="40"/>
      <c r="T31" s="40"/>
      <c r="U31" s="36" t="s">
        <v>206</v>
      </c>
      <c r="V31" s="36"/>
      <c r="W31" s="77"/>
      <c r="X31" s="36"/>
      <c r="Y31" s="78">
        <v>44276</v>
      </c>
      <c r="Z31" s="78">
        <v>44252</v>
      </c>
      <c r="AA31" s="43"/>
      <c r="AB31" s="59" t="s">
        <v>207</v>
      </c>
      <c r="AC31" s="36" t="s">
        <v>48</v>
      </c>
      <c r="AD31" s="11"/>
    </row>
    <row r="32" spans="1:30" ht="69.75" hidden="1" customHeight="1">
      <c r="A32" s="29">
        <v>4</v>
      </c>
      <c r="B32" s="30" t="s">
        <v>173</v>
      </c>
      <c r="C32" s="31" t="s">
        <v>174</v>
      </c>
      <c r="D32" s="32" t="s">
        <v>175</v>
      </c>
      <c r="E32" s="31" t="s">
        <v>176</v>
      </c>
      <c r="F32" s="32" t="s">
        <v>208</v>
      </c>
      <c r="G32" s="94" t="s">
        <v>209</v>
      </c>
      <c r="H32" s="32" t="s">
        <v>179</v>
      </c>
      <c r="I32" s="32" t="s">
        <v>180</v>
      </c>
      <c r="J32" s="31" t="s">
        <v>210</v>
      </c>
      <c r="K32" s="34" t="s">
        <v>211</v>
      </c>
      <c r="L32" s="96" t="s">
        <v>212</v>
      </c>
      <c r="M32" s="35" t="s">
        <v>213</v>
      </c>
      <c r="N32" s="36" t="s">
        <v>214</v>
      </c>
      <c r="O32" s="37"/>
      <c r="P32" s="37"/>
      <c r="Q32" s="39" t="s">
        <v>215</v>
      </c>
      <c r="R32" s="36" t="s">
        <v>216</v>
      </c>
      <c r="S32" s="40"/>
      <c r="T32" s="40"/>
      <c r="U32" s="79" t="s">
        <v>217</v>
      </c>
      <c r="V32" s="40"/>
      <c r="W32" s="40"/>
      <c r="X32" s="40"/>
      <c r="Y32" s="84"/>
      <c r="Z32" s="84"/>
      <c r="AA32" s="43"/>
      <c r="AB32" s="59" t="s">
        <v>218</v>
      </c>
      <c r="AC32" s="36" t="s">
        <v>48</v>
      </c>
      <c r="AD32" s="11"/>
    </row>
    <row r="33" spans="1:30" ht="69.75" hidden="1" customHeight="1">
      <c r="A33" s="29">
        <v>4</v>
      </c>
      <c r="B33" s="30" t="s">
        <v>173</v>
      </c>
      <c r="C33" s="31" t="s">
        <v>174</v>
      </c>
      <c r="D33" s="32" t="s">
        <v>175</v>
      </c>
      <c r="E33" s="31" t="s">
        <v>176</v>
      </c>
      <c r="F33" s="32"/>
      <c r="G33" s="94"/>
      <c r="H33" s="32" t="s">
        <v>179</v>
      </c>
      <c r="I33" s="32" t="s">
        <v>180</v>
      </c>
      <c r="J33" s="97"/>
      <c r="K33" s="97"/>
      <c r="L33" s="97"/>
      <c r="M33" s="97"/>
      <c r="N33" s="98" t="s">
        <v>43</v>
      </c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43"/>
      <c r="AB33" s="59"/>
      <c r="AC33" s="36"/>
      <c r="AD33" s="11"/>
    </row>
    <row r="34" spans="1:30" ht="69.75" hidden="1" customHeight="1">
      <c r="A34" s="29">
        <v>4</v>
      </c>
      <c r="B34" s="30" t="s">
        <v>173</v>
      </c>
      <c r="C34" s="31" t="s">
        <v>174</v>
      </c>
      <c r="D34" s="32" t="s">
        <v>175</v>
      </c>
      <c r="E34" s="31" t="s">
        <v>176</v>
      </c>
      <c r="F34" s="36"/>
      <c r="G34" s="94"/>
      <c r="H34" s="32" t="s">
        <v>179</v>
      </c>
      <c r="I34" s="32" t="s">
        <v>180</v>
      </c>
      <c r="J34" s="97"/>
      <c r="K34" s="97"/>
      <c r="L34" s="97"/>
      <c r="M34" s="97"/>
      <c r="N34" s="98" t="s">
        <v>43</v>
      </c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43"/>
      <c r="AB34" s="59"/>
      <c r="AC34" s="36"/>
      <c r="AD34" s="11"/>
    </row>
    <row r="35" spans="1:30" ht="69.75" hidden="1" customHeight="1">
      <c r="A35" s="29">
        <v>4</v>
      </c>
      <c r="B35" s="30" t="s">
        <v>173</v>
      </c>
      <c r="C35" s="31" t="s">
        <v>174</v>
      </c>
      <c r="D35" s="32" t="s">
        <v>175</v>
      </c>
      <c r="E35" s="31" t="s">
        <v>176</v>
      </c>
      <c r="F35" s="32"/>
      <c r="G35" s="94"/>
      <c r="H35" s="32" t="s">
        <v>179</v>
      </c>
      <c r="I35" s="32" t="s">
        <v>180</v>
      </c>
      <c r="J35" s="99"/>
      <c r="K35" s="100"/>
      <c r="L35" s="101"/>
      <c r="M35" s="100"/>
      <c r="N35" s="36" t="s">
        <v>86</v>
      </c>
      <c r="O35" s="37"/>
      <c r="P35" s="37"/>
      <c r="Q35" s="48"/>
      <c r="R35" s="40"/>
      <c r="S35" s="40"/>
      <c r="T35" s="40"/>
      <c r="U35" s="86"/>
      <c r="V35" s="40"/>
      <c r="W35" s="40"/>
      <c r="X35" s="40"/>
      <c r="Y35" s="84"/>
      <c r="Z35" s="84"/>
      <c r="AA35" s="43"/>
      <c r="AB35" s="59"/>
      <c r="AC35" s="36"/>
      <c r="AD35" s="11"/>
    </row>
    <row r="36" spans="1:30" ht="69.75" hidden="1" customHeight="1">
      <c r="A36" s="29">
        <v>4</v>
      </c>
      <c r="B36" s="30" t="s">
        <v>173</v>
      </c>
      <c r="C36" s="31" t="s">
        <v>174</v>
      </c>
      <c r="D36" s="32" t="s">
        <v>175</v>
      </c>
      <c r="E36" s="31" t="s">
        <v>176</v>
      </c>
      <c r="F36" s="32"/>
      <c r="G36" s="94"/>
      <c r="H36" s="32" t="s">
        <v>179</v>
      </c>
      <c r="I36" s="32" t="s">
        <v>180</v>
      </c>
      <c r="J36" s="99"/>
      <c r="K36" s="100"/>
      <c r="L36" s="101"/>
      <c r="M36" s="100"/>
      <c r="N36" s="36" t="s">
        <v>86</v>
      </c>
      <c r="O36" s="37"/>
      <c r="P36" s="37"/>
      <c r="Q36" s="48"/>
      <c r="R36" s="40"/>
      <c r="S36" s="40"/>
      <c r="T36" s="40"/>
      <c r="U36" s="86"/>
      <c r="V36" s="40"/>
      <c r="W36" s="40"/>
      <c r="X36" s="40"/>
      <c r="Y36" s="84"/>
      <c r="Z36" s="84"/>
      <c r="AA36" s="43"/>
      <c r="AB36" s="59"/>
      <c r="AC36" s="36"/>
      <c r="AD36" s="11"/>
    </row>
  </sheetData>
  <autoFilter ref="A4:AD36">
    <filterColumn colId="10">
      <colorFilter dxfId="0"/>
    </filterColumn>
  </autoFilter>
  <mergeCells count="2">
    <mergeCell ref="V3:X3"/>
    <mergeCell ref="S4:T4"/>
  </mergeCells>
  <hyperlinks>
    <hyperlink ref="L26" r:id="rId1"/>
    <hyperlink ref="U26" r:id="rId2"/>
  </hyperlinks>
  <pageMargins left="0.59055118110236227" right="0.59055118110236227" top="0.59055118110236227" bottom="0.59055118110236227" header="0" footer="0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defaultColWidth="12.5703125" defaultRowHeight="15" customHeight="1"/>
  <cols>
    <col min="1" max="1" width="15" customWidth="1"/>
    <col min="2" max="5" width="7.5703125" customWidth="1"/>
    <col min="6" max="6" width="13" customWidth="1"/>
    <col min="7" max="26" width="7.5703125" customWidth="1"/>
  </cols>
  <sheetData>
    <row r="1" spans="1:6" ht="12.75" customHeight="1"/>
    <row r="2" spans="1:6" ht="12.75" customHeight="1"/>
    <row r="3" spans="1:6" ht="12.75" customHeight="1">
      <c r="A3" s="21" t="s">
        <v>13</v>
      </c>
    </row>
    <row r="4" spans="1:6" ht="12.75" customHeight="1">
      <c r="A4" s="102" t="s">
        <v>219</v>
      </c>
      <c r="B4" s="103" t="str">
        <f t="shared" ref="B4:B152" si="0">MID($A4,1,3)</f>
        <v>048</v>
      </c>
      <c r="C4" s="104" t="str">
        <f t="shared" ref="C4:C152" si="1">MID($A4,5,3)</f>
        <v>350</v>
      </c>
      <c r="D4" s="104" t="str">
        <f t="shared" ref="D4:D152" si="2">MID($A4,9,3)</f>
        <v>705</v>
      </c>
      <c r="E4" s="104" t="str">
        <f t="shared" ref="E4:E152" si="3">MID($A4,13,3)</f>
        <v>93</v>
      </c>
      <c r="F4" s="105" t="str">
        <f t="shared" ref="F4:F152" si="4">CONCATENATE(B4,C4,D4,E4)</f>
        <v>04835070593</v>
      </c>
    </row>
    <row r="5" spans="1:6" ht="12.75" customHeight="1">
      <c r="A5" s="106" t="s">
        <v>220</v>
      </c>
      <c r="B5" s="107" t="str">
        <f t="shared" si="0"/>
        <v>109</v>
      </c>
      <c r="C5" s="108" t="str">
        <f t="shared" si="1"/>
        <v>694</v>
      </c>
      <c r="D5" s="108" t="str">
        <f t="shared" si="2"/>
        <v>224</v>
      </c>
      <c r="E5" s="108" t="str">
        <f t="shared" si="3"/>
        <v>07</v>
      </c>
      <c r="F5" s="109" t="str">
        <f t="shared" si="4"/>
        <v>10969422407</v>
      </c>
    </row>
    <row r="6" spans="1:6" ht="12.75" customHeight="1">
      <c r="A6" s="106" t="s">
        <v>221</v>
      </c>
      <c r="B6" s="107" t="str">
        <f t="shared" si="0"/>
        <v>859</v>
      </c>
      <c r="C6" s="108" t="str">
        <f t="shared" si="1"/>
        <v>771</v>
      </c>
      <c r="D6" s="108" t="str">
        <f t="shared" si="2"/>
        <v>165</v>
      </c>
      <c r="E6" s="108" t="str">
        <f t="shared" si="3"/>
        <v>51</v>
      </c>
      <c r="F6" s="109" t="str">
        <f t="shared" si="4"/>
        <v>85977116551</v>
      </c>
    </row>
    <row r="7" spans="1:6" ht="12.75" customHeight="1">
      <c r="A7" s="106" t="s">
        <v>222</v>
      </c>
      <c r="B7" s="107" t="str">
        <f t="shared" si="0"/>
        <v>049</v>
      </c>
      <c r="C7" s="108" t="str">
        <f t="shared" si="1"/>
        <v>544</v>
      </c>
      <c r="D7" s="108" t="str">
        <f t="shared" si="2"/>
        <v>805</v>
      </c>
      <c r="E7" s="108" t="str">
        <f t="shared" si="3"/>
        <v>23</v>
      </c>
      <c r="F7" s="109" t="str">
        <f t="shared" si="4"/>
        <v>04954480523</v>
      </c>
    </row>
    <row r="8" spans="1:6" ht="12.75" customHeight="1">
      <c r="A8" s="106" t="s">
        <v>223</v>
      </c>
      <c r="B8" s="107" t="str">
        <f t="shared" si="0"/>
        <v>701</v>
      </c>
      <c r="C8" s="108" t="str">
        <f t="shared" si="1"/>
        <v>774</v>
      </c>
      <c r="D8" s="108" t="str">
        <f t="shared" si="2"/>
        <v>444</v>
      </c>
      <c r="E8" s="108" t="str">
        <f t="shared" si="3"/>
        <v>60</v>
      </c>
      <c r="F8" s="109" t="str">
        <f t="shared" si="4"/>
        <v>70177444460</v>
      </c>
    </row>
    <row r="9" spans="1:6" ht="12.75" customHeight="1">
      <c r="A9" s="106" t="s">
        <v>224</v>
      </c>
      <c r="B9" s="107" t="str">
        <f t="shared" si="0"/>
        <v>113</v>
      </c>
      <c r="C9" s="108" t="str">
        <f t="shared" si="1"/>
        <v>588</v>
      </c>
      <c r="D9" s="108" t="str">
        <f t="shared" si="2"/>
        <v>614</v>
      </c>
      <c r="E9" s="108" t="str">
        <f t="shared" si="3"/>
        <v>80</v>
      </c>
      <c r="F9" s="109" t="str">
        <f t="shared" si="4"/>
        <v>11358861480</v>
      </c>
    </row>
    <row r="10" spans="1:6" ht="12.75" customHeight="1">
      <c r="A10" s="106" t="s">
        <v>225</v>
      </c>
      <c r="B10" s="107" t="str">
        <f t="shared" si="0"/>
        <v>018</v>
      </c>
      <c r="C10" s="108" t="str">
        <f t="shared" si="1"/>
        <v>134</v>
      </c>
      <c r="D10" s="108" t="str">
        <f t="shared" si="2"/>
        <v>444</v>
      </c>
      <c r="E10" s="108" t="str">
        <f t="shared" si="3"/>
        <v>04</v>
      </c>
      <c r="F10" s="109" t="str">
        <f t="shared" si="4"/>
        <v>01813444404</v>
      </c>
    </row>
    <row r="11" spans="1:6" ht="12.75" customHeight="1">
      <c r="A11" s="110" t="s">
        <v>226</v>
      </c>
      <c r="B11" s="107" t="str">
        <f t="shared" si="0"/>
        <v>027</v>
      </c>
      <c r="C11" s="108" t="str">
        <f t="shared" si="1"/>
        <v>602</v>
      </c>
      <c r="D11" s="108" t="str">
        <f t="shared" si="2"/>
        <v>452</v>
      </c>
      <c r="E11" s="108" t="str">
        <f t="shared" si="3"/>
        <v>41</v>
      </c>
      <c r="F11" s="109" t="str">
        <f t="shared" si="4"/>
        <v>02760245241</v>
      </c>
    </row>
    <row r="12" spans="1:6" ht="12.75" customHeight="1">
      <c r="A12" s="106"/>
      <c r="B12" s="107" t="str">
        <f t="shared" si="0"/>
        <v/>
      </c>
      <c r="C12" s="108" t="str">
        <f t="shared" si="1"/>
        <v/>
      </c>
      <c r="D12" s="108" t="str">
        <f t="shared" si="2"/>
        <v/>
      </c>
      <c r="E12" s="108" t="str">
        <f t="shared" si="3"/>
        <v/>
      </c>
      <c r="F12" s="109" t="str">
        <f t="shared" si="4"/>
        <v/>
      </c>
    </row>
    <row r="13" spans="1:6" ht="12.75" customHeight="1">
      <c r="A13" s="106"/>
      <c r="B13" s="107" t="str">
        <f t="shared" si="0"/>
        <v/>
      </c>
      <c r="C13" s="108" t="str">
        <f t="shared" si="1"/>
        <v/>
      </c>
      <c r="D13" s="108" t="str">
        <f t="shared" si="2"/>
        <v/>
      </c>
      <c r="E13" s="108" t="str">
        <f t="shared" si="3"/>
        <v/>
      </c>
      <c r="F13" s="109" t="str">
        <f t="shared" si="4"/>
        <v/>
      </c>
    </row>
    <row r="14" spans="1:6" ht="12.75" customHeight="1">
      <c r="A14" s="106" t="s">
        <v>227</v>
      </c>
      <c r="B14" s="107" t="str">
        <f t="shared" si="0"/>
        <v>025</v>
      </c>
      <c r="C14" s="108" t="str">
        <f t="shared" si="1"/>
        <v>817</v>
      </c>
      <c r="D14" s="108" t="str">
        <f t="shared" si="2"/>
        <v>753</v>
      </c>
      <c r="E14" s="108" t="str">
        <f t="shared" si="3"/>
        <v>51</v>
      </c>
      <c r="F14" s="109" t="str">
        <f t="shared" si="4"/>
        <v>02581775351</v>
      </c>
    </row>
    <row r="15" spans="1:6" ht="12.75" customHeight="1">
      <c r="A15" s="106" t="s">
        <v>228</v>
      </c>
      <c r="B15" s="107" t="str">
        <f t="shared" si="0"/>
        <v>100</v>
      </c>
      <c r="C15" s="108" t="str">
        <f t="shared" si="1"/>
        <v>644</v>
      </c>
      <c r="D15" s="108" t="str">
        <f t="shared" si="2"/>
        <v>924</v>
      </c>
      <c r="E15" s="108" t="str">
        <f t="shared" si="3"/>
        <v>86</v>
      </c>
      <c r="F15" s="109" t="str">
        <f t="shared" si="4"/>
        <v>10064492486</v>
      </c>
    </row>
    <row r="16" spans="1:6" ht="12.75" customHeight="1">
      <c r="A16" s="106" t="s">
        <v>229</v>
      </c>
      <c r="B16" s="107" t="str">
        <f t="shared" si="0"/>
        <v>077</v>
      </c>
      <c r="C16" s="108" t="str">
        <f t="shared" si="1"/>
        <v>568</v>
      </c>
      <c r="D16" s="108" t="str">
        <f t="shared" si="2"/>
        <v>254</v>
      </c>
      <c r="E16" s="108" t="str">
        <f t="shared" si="3"/>
        <v>38</v>
      </c>
      <c r="F16" s="109" t="str">
        <f t="shared" si="4"/>
        <v>07756825438</v>
      </c>
    </row>
    <row r="17" spans="1:6" ht="12.75" customHeight="1">
      <c r="A17" s="106" t="s">
        <v>230</v>
      </c>
      <c r="B17" s="107" t="str">
        <f t="shared" si="0"/>
        <v>039</v>
      </c>
      <c r="C17" s="108" t="str">
        <f t="shared" si="1"/>
        <v>452</v>
      </c>
      <c r="D17" s="108" t="str">
        <f t="shared" si="2"/>
        <v>144</v>
      </c>
      <c r="E17" s="108" t="str">
        <f t="shared" si="3"/>
        <v>75</v>
      </c>
      <c r="F17" s="109" t="str">
        <f t="shared" si="4"/>
        <v>03945214475</v>
      </c>
    </row>
    <row r="18" spans="1:6" ht="12.75" customHeight="1">
      <c r="A18" s="106" t="s">
        <v>231</v>
      </c>
      <c r="B18" s="107" t="str">
        <f t="shared" si="0"/>
        <v>017</v>
      </c>
      <c r="C18" s="108" t="str">
        <f t="shared" si="1"/>
        <v>043</v>
      </c>
      <c r="D18" s="108" t="str">
        <f t="shared" si="2"/>
        <v>324</v>
      </c>
      <c r="E18" s="108" t="str">
        <f t="shared" si="3"/>
        <v>27</v>
      </c>
      <c r="F18" s="109" t="str">
        <f t="shared" si="4"/>
        <v>01704332427</v>
      </c>
    </row>
    <row r="19" spans="1:6" ht="12.75" customHeight="1">
      <c r="A19" s="106" t="s">
        <v>232</v>
      </c>
      <c r="B19" s="107" t="str">
        <f t="shared" si="0"/>
        <v>074</v>
      </c>
      <c r="C19" s="108" t="str">
        <f t="shared" si="1"/>
        <v>138</v>
      </c>
      <c r="D19" s="108" t="str">
        <f t="shared" si="2"/>
        <v>894</v>
      </c>
      <c r="E19" s="108" t="str">
        <f t="shared" si="3"/>
        <v>47</v>
      </c>
      <c r="F19" s="109" t="str">
        <f t="shared" si="4"/>
        <v>07413889447</v>
      </c>
    </row>
    <row r="20" spans="1:6" ht="12.75" customHeight="1">
      <c r="A20" s="106" t="s">
        <v>233</v>
      </c>
      <c r="B20" s="107" t="str">
        <f t="shared" si="0"/>
        <v>057</v>
      </c>
      <c r="C20" s="108" t="str">
        <f t="shared" si="1"/>
        <v>614</v>
      </c>
      <c r="D20" s="108" t="str">
        <f t="shared" si="2"/>
        <v>973</v>
      </c>
      <c r="E20" s="108" t="str">
        <f t="shared" si="3"/>
        <v>01</v>
      </c>
      <c r="F20" s="109" t="str">
        <f t="shared" si="4"/>
        <v>05761497301</v>
      </c>
    </row>
    <row r="21" spans="1:6" ht="12.75" customHeight="1">
      <c r="A21" s="106"/>
      <c r="B21" s="107" t="str">
        <f t="shared" si="0"/>
        <v/>
      </c>
      <c r="C21" s="108" t="str">
        <f t="shared" si="1"/>
        <v/>
      </c>
      <c r="D21" s="108" t="str">
        <f t="shared" si="2"/>
        <v/>
      </c>
      <c r="E21" s="108" t="str">
        <f t="shared" si="3"/>
        <v/>
      </c>
      <c r="F21" s="109" t="str">
        <f t="shared" si="4"/>
        <v/>
      </c>
    </row>
    <row r="22" spans="1:6" ht="12.75" customHeight="1">
      <c r="A22" s="106"/>
      <c r="B22" s="107" t="str">
        <f t="shared" si="0"/>
        <v/>
      </c>
      <c r="C22" s="108" t="str">
        <f t="shared" si="1"/>
        <v/>
      </c>
      <c r="D22" s="108" t="str">
        <f t="shared" si="2"/>
        <v/>
      </c>
      <c r="E22" s="108" t="str">
        <f t="shared" si="3"/>
        <v/>
      </c>
      <c r="F22" s="109" t="str">
        <f t="shared" si="4"/>
        <v/>
      </c>
    </row>
    <row r="23" spans="1:6" ht="12.75" customHeight="1">
      <c r="A23" s="106"/>
      <c r="B23" s="107" t="str">
        <f t="shared" si="0"/>
        <v/>
      </c>
      <c r="C23" s="108" t="str">
        <f t="shared" si="1"/>
        <v/>
      </c>
      <c r="D23" s="108" t="str">
        <f t="shared" si="2"/>
        <v/>
      </c>
      <c r="E23" s="108" t="str">
        <f t="shared" si="3"/>
        <v/>
      </c>
      <c r="F23" s="109" t="str">
        <f t="shared" si="4"/>
        <v/>
      </c>
    </row>
    <row r="24" spans="1:6" ht="12.75" customHeight="1">
      <c r="A24" s="106" t="s">
        <v>234</v>
      </c>
      <c r="B24" s="107" t="str">
        <f t="shared" si="0"/>
        <v>027</v>
      </c>
      <c r="C24" s="108" t="str">
        <f t="shared" si="1"/>
        <v>345</v>
      </c>
      <c r="D24" s="108" t="str">
        <f t="shared" si="2"/>
        <v>633</v>
      </c>
      <c r="E24" s="108" t="str">
        <f t="shared" si="3"/>
        <v>47</v>
      </c>
      <c r="F24" s="109" t="str">
        <f t="shared" si="4"/>
        <v>02734563347</v>
      </c>
    </row>
    <row r="25" spans="1:6" ht="12.75" customHeight="1">
      <c r="A25" s="106"/>
      <c r="B25" s="107" t="str">
        <f t="shared" si="0"/>
        <v/>
      </c>
      <c r="C25" s="108" t="str">
        <f t="shared" si="1"/>
        <v/>
      </c>
      <c r="D25" s="108" t="str">
        <f t="shared" si="2"/>
        <v/>
      </c>
      <c r="E25" s="108" t="str">
        <f t="shared" si="3"/>
        <v/>
      </c>
      <c r="F25" s="109" t="str">
        <f t="shared" si="4"/>
        <v/>
      </c>
    </row>
    <row r="26" spans="1:6" ht="12.75" customHeight="1">
      <c r="A26" s="106"/>
      <c r="B26" s="107" t="str">
        <f t="shared" si="0"/>
        <v/>
      </c>
      <c r="C26" s="108" t="str">
        <f t="shared" si="1"/>
        <v/>
      </c>
      <c r="D26" s="108" t="str">
        <f t="shared" si="2"/>
        <v/>
      </c>
      <c r="E26" s="108" t="str">
        <f t="shared" si="3"/>
        <v/>
      </c>
      <c r="F26" s="109" t="str">
        <f t="shared" si="4"/>
        <v/>
      </c>
    </row>
    <row r="27" spans="1:6" ht="12.75" customHeight="1">
      <c r="A27" s="111" t="s">
        <v>235</v>
      </c>
      <c r="B27" s="107" t="str">
        <f t="shared" si="0"/>
        <v>102</v>
      </c>
      <c r="C27" s="108" t="str">
        <f t="shared" si="1"/>
        <v>180</v>
      </c>
      <c r="D27" s="108" t="str">
        <f t="shared" si="2"/>
        <v>054</v>
      </c>
      <c r="E27" s="108" t="str">
        <f t="shared" si="3"/>
        <v>66</v>
      </c>
      <c r="F27" s="109" t="str">
        <f t="shared" si="4"/>
        <v>10218005466</v>
      </c>
    </row>
    <row r="28" spans="1:6" ht="12.75" customHeight="1">
      <c r="A28" s="112" t="s">
        <v>236</v>
      </c>
      <c r="B28" s="107" t="str">
        <f t="shared" si="0"/>
        <v>821</v>
      </c>
      <c r="C28" s="108" t="str">
        <f t="shared" si="1"/>
        <v>974</v>
      </c>
      <c r="D28" s="108" t="str">
        <f t="shared" si="2"/>
        <v>074</v>
      </c>
      <c r="E28" s="108" t="str">
        <f t="shared" si="3"/>
        <v>49</v>
      </c>
      <c r="F28" s="109" t="str">
        <f t="shared" si="4"/>
        <v>82197407449</v>
      </c>
    </row>
    <row r="29" spans="1:6" ht="12.75" customHeight="1">
      <c r="A29" s="112" t="s">
        <v>237</v>
      </c>
      <c r="B29" s="107" t="str">
        <f t="shared" si="0"/>
        <v>111</v>
      </c>
      <c r="C29" s="108" t="str">
        <f t="shared" si="1"/>
        <v>548</v>
      </c>
      <c r="D29" s="108" t="str">
        <f t="shared" si="2"/>
        <v>004</v>
      </c>
      <c r="E29" s="108" t="str">
        <f t="shared" si="3"/>
        <v>90</v>
      </c>
      <c r="F29" s="109" t="str">
        <f t="shared" si="4"/>
        <v>11154800490</v>
      </c>
    </row>
    <row r="30" spans="1:6" ht="12.75" customHeight="1">
      <c r="A30" s="112" t="s">
        <v>238</v>
      </c>
      <c r="B30" s="107" t="str">
        <f t="shared" si="0"/>
        <v>113</v>
      </c>
      <c r="C30" s="108" t="str">
        <f t="shared" si="1"/>
        <v>574</v>
      </c>
      <c r="D30" s="108" t="str">
        <f t="shared" si="2"/>
        <v>124</v>
      </c>
      <c r="E30" s="108" t="str">
        <f t="shared" si="3"/>
        <v>79</v>
      </c>
      <c r="F30" s="109" t="str">
        <f t="shared" si="4"/>
        <v>11357412479</v>
      </c>
    </row>
    <row r="31" spans="1:6" ht="12.75" customHeight="1">
      <c r="A31" s="112" t="s">
        <v>239</v>
      </c>
      <c r="B31" s="107" t="str">
        <f t="shared" si="0"/>
        <v>118</v>
      </c>
      <c r="C31" s="108" t="str">
        <f t="shared" si="1"/>
        <v>291</v>
      </c>
      <c r="D31" s="108" t="str">
        <f t="shared" si="2"/>
        <v>464</v>
      </c>
      <c r="E31" s="108" t="str">
        <f t="shared" si="3"/>
        <v>08</v>
      </c>
      <c r="F31" s="109" t="str">
        <f t="shared" si="4"/>
        <v>11829146408</v>
      </c>
    </row>
    <row r="32" spans="1:6" ht="12.75" customHeight="1">
      <c r="A32" s="112" t="s">
        <v>240</v>
      </c>
      <c r="B32" s="107" t="str">
        <f t="shared" si="0"/>
        <v>116</v>
      </c>
      <c r="C32" s="108" t="str">
        <f t="shared" si="1"/>
        <v>854</v>
      </c>
      <c r="D32" s="108" t="str">
        <f t="shared" si="2"/>
        <v>824</v>
      </c>
      <c r="E32" s="108" t="str">
        <f t="shared" si="3"/>
        <v>14</v>
      </c>
      <c r="F32" s="109" t="str">
        <f t="shared" si="4"/>
        <v>11685482414</v>
      </c>
    </row>
    <row r="33" spans="1:6" ht="12.75" customHeight="1">
      <c r="A33" s="112" t="s">
        <v>241</v>
      </c>
      <c r="B33" s="107" t="str">
        <f t="shared" si="0"/>
        <v>090</v>
      </c>
      <c r="C33" s="108" t="str">
        <f t="shared" si="1"/>
        <v>826</v>
      </c>
      <c r="D33" s="108" t="str">
        <f t="shared" si="2"/>
        <v>864</v>
      </c>
      <c r="E33" s="108" t="str">
        <f t="shared" si="3"/>
        <v>57</v>
      </c>
      <c r="F33" s="109" t="str">
        <f t="shared" si="4"/>
        <v>09082686457</v>
      </c>
    </row>
    <row r="34" spans="1:6" ht="12.75" customHeight="1">
      <c r="A34" s="112" t="s">
        <v>242</v>
      </c>
      <c r="B34" s="107" t="str">
        <f t="shared" si="0"/>
        <v>067</v>
      </c>
      <c r="C34" s="108" t="str">
        <f t="shared" si="1"/>
        <v>927</v>
      </c>
      <c r="D34" s="108" t="str">
        <f t="shared" si="2"/>
        <v>814</v>
      </c>
      <c r="E34" s="108" t="str">
        <f t="shared" si="3"/>
        <v>10</v>
      </c>
      <c r="F34" s="109" t="str">
        <f t="shared" si="4"/>
        <v>06792781410</v>
      </c>
    </row>
    <row r="35" spans="1:6" ht="12.75" customHeight="1">
      <c r="A35" s="112" t="s">
        <v>243</v>
      </c>
      <c r="B35" s="107" t="str">
        <f t="shared" si="0"/>
        <v>097</v>
      </c>
      <c r="C35" s="108" t="str">
        <f t="shared" si="1"/>
        <v>179</v>
      </c>
      <c r="D35" s="108" t="str">
        <f t="shared" si="2"/>
        <v>794</v>
      </c>
      <c r="E35" s="108" t="str">
        <f t="shared" si="3"/>
        <v>30</v>
      </c>
      <c r="F35" s="109" t="str">
        <f t="shared" si="4"/>
        <v>09717979430</v>
      </c>
    </row>
    <row r="36" spans="1:6" ht="12.75" customHeight="1">
      <c r="A36" s="112" t="s">
        <v>244</v>
      </c>
      <c r="B36" s="107" t="str">
        <f t="shared" si="0"/>
        <v>121</v>
      </c>
      <c r="C36" s="108" t="str">
        <f t="shared" si="1"/>
        <v>682</v>
      </c>
      <c r="D36" s="108" t="str">
        <f t="shared" si="2"/>
        <v>404</v>
      </c>
      <c r="E36" s="108" t="str">
        <f t="shared" si="3"/>
        <v>50</v>
      </c>
      <c r="F36" s="109" t="str">
        <f t="shared" si="4"/>
        <v>12168240450</v>
      </c>
    </row>
    <row r="37" spans="1:6" ht="12.75" customHeight="1">
      <c r="A37" s="112" t="s">
        <v>245</v>
      </c>
      <c r="B37" s="107" t="str">
        <f t="shared" si="0"/>
        <v>034</v>
      </c>
      <c r="C37" s="108" t="str">
        <f t="shared" si="1"/>
        <v>746</v>
      </c>
      <c r="D37" s="108" t="str">
        <f t="shared" si="2"/>
        <v>674</v>
      </c>
      <c r="E37" s="108" t="str">
        <f t="shared" si="3"/>
        <v>59</v>
      </c>
      <c r="F37" s="109" t="str">
        <f t="shared" si="4"/>
        <v>03474667459</v>
      </c>
    </row>
    <row r="38" spans="1:6" ht="12.75" customHeight="1">
      <c r="A38" s="112" t="s">
        <v>246</v>
      </c>
      <c r="B38" s="107" t="str">
        <f t="shared" si="0"/>
        <v>518</v>
      </c>
      <c r="C38" s="108" t="str">
        <f t="shared" si="1"/>
        <v>035</v>
      </c>
      <c r="D38" s="108" t="str">
        <f t="shared" si="2"/>
        <v>690</v>
      </c>
      <c r="E38" s="108" t="str">
        <f t="shared" si="3"/>
        <v>34</v>
      </c>
      <c r="F38" s="109" t="str">
        <f t="shared" si="4"/>
        <v>51803569034</v>
      </c>
    </row>
    <row r="39" spans="1:6" ht="12.75" customHeight="1">
      <c r="A39" s="112" t="s">
        <v>247</v>
      </c>
      <c r="B39" s="107" t="str">
        <f t="shared" si="0"/>
        <v>058</v>
      </c>
      <c r="C39" s="108" t="str">
        <f t="shared" si="1"/>
        <v>804</v>
      </c>
      <c r="D39" s="108" t="str">
        <f t="shared" si="2"/>
        <v>714</v>
      </c>
      <c r="E39" s="108" t="str">
        <f t="shared" si="3"/>
        <v>70</v>
      </c>
      <c r="F39" s="109" t="str">
        <f t="shared" si="4"/>
        <v>05880471470</v>
      </c>
    </row>
    <row r="40" spans="1:6" ht="12.75" customHeight="1">
      <c r="A40" s="112" t="s">
        <v>248</v>
      </c>
      <c r="B40" s="107" t="str">
        <f t="shared" si="0"/>
        <v>097</v>
      </c>
      <c r="C40" s="108" t="str">
        <f t="shared" si="1"/>
        <v>347</v>
      </c>
      <c r="D40" s="108" t="str">
        <f t="shared" si="2"/>
        <v>664</v>
      </c>
      <c r="E40" s="108" t="str">
        <f t="shared" si="3"/>
        <v>81</v>
      </c>
      <c r="F40" s="109" t="str">
        <f t="shared" si="4"/>
        <v>09734766481</v>
      </c>
    </row>
    <row r="41" spans="1:6" ht="12.75" customHeight="1">
      <c r="A41" s="112" t="s">
        <v>249</v>
      </c>
      <c r="B41" s="107" t="str">
        <f t="shared" si="0"/>
        <v>477</v>
      </c>
      <c r="C41" s="108" t="str">
        <f t="shared" si="1"/>
        <v>218</v>
      </c>
      <c r="D41" s="108" t="str">
        <f t="shared" si="2"/>
        <v>554</v>
      </c>
      <c r="E41" s="108" t="str">
        <f t="shared" si="3"/>
        <v>20</v>
      </c>
      <c r="F41" s="109" t="str">
        <f t="shared" si="4"/>
        <v>47721855420</v>
      </c>
    </row>
    <row r="42" spans="1:6" ht="12.75" customHeight="1">
      <c r="A42" s="112" t="s">
        <v>250</v>
      </c>
      <c r="B42" s="107" t="str">
        <f t="shared" si="0"/>
        <v>099</v>
      </c>
      <c r="C42" s="108" t="str">
        <f t="shared" si="1"/>
        <v>506</v>
      </c>
      <c r="D42" s="108" t="str">
        <f t="shared" si="2"/>
        <v>334</v>
      </c>
      <c r="E42" s="108" t="str">
        <f t="shared" si="3"/>
        <v>60</v>
      </c>
      <c r="F42" s="109" t="str">
        <f t="shared" si="4"/>
        <v>09950633460</v>
      </c>
    </row>
    <row r="43" spans="1:6" ht="12.75" customHeight="1">
      <c r="A43" s="112" t="s">
        <v>251</v>
      </c>
      <c r="B43" s="107" t="str">
        <f t="shared" si="0"/>
        <v>084</v>
      </c>
      <c r="C43" s="108" t="str">
        <f t="shared" si="1"/>
        <v>655</v>
      </c>
      <c r="D43" s="108" t="str">
        <f t="shared" si="2"/>
        <v>524</v>
      </c>
      <c r="E43" s="108" t="str">
        <f t="shared" si="3"/>
        <v>79</v>
      </c>
      <c r="F43" s="109" t="str">
        <f t="shared" si="4"/>
        <v>08465552479</v>
      </c>
    </row>
    <row r="44" spans="1:6" ht="12.75" customHeight="1">
      <c r="A44" s="112" t="s">
        <v>252</v>
      </c>
      <c r="B44" s="107" t="str">
        <f t="shared" si="0"/>
        <v>092</v>
      </c>
      <c r="C44" s="108" t="str">
        <f t="shared" si="1"/>
        <v>704</v>
      </c>
      <c r="D44" s="108" t="str">
        <f t="shared" si="2"/>
        <v>444</v>
      </c>
      <c r="E44" s="108" t="str">
        <f t="shared" si="3"/>
        <v>73</v>
      </c>
      <c r="F44" s="109" t="str">
        <f t="shared" si="4"/>
        <v>09270444473</v>
      </c>
    </row>
    <row r="45" spans="1:6" ht="12.75" customHeight="1">
      <c r="A45" s="112" t="s">
        <v>253</v>
      </c>
      <c r="B45" s="107" t="str">
        <f t="shared" si="0"/>
        <v>041</v>
      </c>
      <c r="C45" s="108" t="str">
        <f t="shared" si="1"/>
        <v>444</v>
      </c>
      <c r="D45" s="108" t="str">
        <f t="shared" si="2"/>
        <v>544</v>
      </c>
      <c r="E45" s="108" t="str">
        <f t="shared" si="3"/>
        <v>95</v>
      </c>
      <c r="F45" s="109" t="str">
        <f t="shared" si="4"/>
        <v>04144454495</v>
      </c>
    </row>
    <row r="46" spans="1:6" ht="12.75" customHeight="1">
      <c r="A46" s="112"/>
      <c r="B46" s="107" t="str">
        <f t="shared" si="0"/>
        <v/>
      </c>
      <c r="C46" s="108" t="str">
        <f t="shared" si="1"/>
        <v/>
      </c>
      <c r="D46" s="108" t="str">
        <f t="shared" si="2"/>
        <v/>
      </c>
      <c r="E46" s="108" t="str">
        <f t="shared" si="3"/>
        <v/>
      </c>
      <c r="F46" s="109" t="str">
        <f t="shared" si="4"/>
        <v/>
      </c>
    </row>
    <row r="47" spans="1:6" ht="12.75" customHeight="1">
      <c r="A47" s="112" t="s">
        <v>254</v>
      </c>
      <c r="B47" s="107" t="str">
        <f t="shared" si="0"/>
        <v>083</v>
      </c>
      <c r="C47" s="108" t="str">
        <f t="shared" si="1"/>
        <v>447</v>
      </c>
      <c r="D47" s="108" t="str">
        <f t="shared" si="2"/>
        <v>484</v>
      </c>
      <c r="E47" s="108" t="str">
        <f t="shared" si="3"/>
        <v>02</v>
      </c>
      <c r="F47" s="109" t="str">
        <f t="shared" si="4"/>
        <v>08344748402</v>
      </c>
    </row>
    <row r="48" spans="1:6" ht="12.75" customHeight="1">
      <c r="A48" s="112"/>
      <c r="B48" s="107" t="str">
        <f t="shared" si="0"/>
        <v/>
      </c>
      <c r="C48" s="108" t="str">
        <f t="shared" si="1"/>
        <v/>
      </c>
      <c r="D48" s="108" t="str">
        <f t="shared" si="2"/>
        <v/>
      </c>
      <c r="E48" s="108" t="str">
        <f t="shared" si="3"/>
        <v/>
      </c>
      <c r="F48" s="109" t="str">
        <f t="shared" si="4"/>
        <v/>
      </c>
    </row>
    <row r="49" spans="1:6" ht="12.75" customHeight="1">
      <c r="A49" s="112"/>
      <c r="B49" s="107" t="str">
        <f t="shared" si="0"/>
        <v/>
      </c>
      <c r="C49" s="108" t="str">
        <f t="shared" si="1"/>
        <v/>
      </c>
      <c r="D49" s="108" t="str">
        <f t="shared" si="2"/>
        <v/>
      </c>
      <c r="E49" s="108" t="str">
        <f t="shared" si="3"/>
        <v/>
      </c>
      <c r="F49" s="109" t="str">
        <f t="shared" si="4"/>
        <v/>
      </c>
    </row>
    <row r="50" spans="1:6" ht="12.75" customHeight="1">
      <c r="A50" s="112" t="s">
        <v>255</v>
      </c>
      <c r="B50" s="107" t="str">
        <f t="shared" si="0"/>
        <v>120</v>
      </c>
      <c r="C50" s="108" t="str">
        <f t="shared" si="1"/>
        <v>195</v>
      </c>
      <c r="D50" s="108" t="str">
        <f t="shared" si="2"/>
        <v>644</v>
      </c>
      <c r="E50" s="108" t="str">
        <f t="shared" si="3"/>
        <v>75</v>
      </c>
      <c r="F50" s="109" t="str">
        <f t="shared" si="4"/>
        <v>12019564475</v>
      </c>
    </row>
    <row r="51" spans="1:6" ht="12.75" customHeight="1">
      <c r="A51" s="112" t="s">
        <v>256</v>
      </c>
      <c r="B51" s="107" t="str">
        <f t="shared" si="0"/>
        <v>124</v>
      </c>
      <c r="C51" s="108" t="str">
        <f t="shared" si="1"/>
        <v>489</v>
      </c>
      <c r="D51" s="108" t="str">
        <f t="shared" si="2"/>
        <v>134</v>
      </c>
      <c r="E51" s="108" t="str">
        <f t="shared" si="3"/>
        <v>71</v>
      </c>
      <c r="F51" s="109" t="str">
        <f t="shared" si="4"/>
        <v>12448913471</v>
      </c>
    </row>
    <row r="52" spans="1:6" ht="12.75" customHeight="1">
      <c r="A52" s="112" t="s">
        <v>257</v>
      </c>
      <c r="B52" s="107" t="str">
        <f t="shared" si="0"/>
        <v>113</v>
      </c>
      <c r="C52" s="108" t="str">
        <f t="shared" si="1"/>
        <v>424</v>
      </c>
      <c r="D52" s="108" t="str">
        <f t="shared" si="2"/>
        <v>444</v>
      </c>
      <c r="E52" s="108" t="str">
        <f t="shared" si="3"/>
        <v>42</v>
      </c>
      <c r="F52" s="109" t="str">
        <f t="shared" si="4"/>
        <v>11342444442</v>
      </c>
    </row>
    <row r="53" spans="1:6" ht="12.75" customHeight="1">
      <c r="A53" s="111" t="s">
        <v>258</v>
      </c>
      <c r="B53" s="107" t="str">
        <f t="shared" si="0"/>
        <v>355</v>
      </c>
      <c r="C53" s="108" t="str">
        <f t="shared" si="1"/>
        <v>024</v>
      </c>
      <c r="D53" s="108" t="str">
        <f t="shared" si="2"/>
        <v>848</v>
      </c>
      <c r="E53" s="108" t="str">
        <f t="shared" si="3"/>
        <v>23</v>
      </c>
      <c r="F53" s="109" t="str">
        <f t="shared" si="4"/>
        <v>35502484823</v>
      </c>
    </row>
    <row r="54" spans="1:6" ht="12.75" customHeight="1">
      <c r="A54" s="112" t="s">
        <v>259</v>
      </c>
      <c r="B54" s="107" t="str">
        <f t="shared" si="0"/>
        <v>112</v>
      </c>
      <c r="C54" s="108" t="str">
        <f t="shared" si="1"/>
        <v>335</v>
      </c>
      <c r="D54" s="108" t="str">
        <f t="shared" si="2"/>
        <v>144</v>
      </c>
      <c r="E54" s="108" t="str">
        <f t="shared" si="3"/>
        <v>90</v>
      </c>
      <c r="F54" s="109" t="str">
        <f t="shared" si="4"/>
        <v>11233514490</v>
      </c>
    </row>
    <row r="55" spans="1:6" ht="12.75" customHeight="1">
      <c r="A55" s="113" t="s">
        <v>260</v>
      </c>
      <c r="B55" s="107" t="str">
        <f t="shared" si="0"/>
        <v>067</v>
      </c>
      <c r="C55" s="108" t="str">
        <f t="shared" si="1"/>
        <v>811</v>
      </c>
      <c r="D55" s="108" t="str">
        <f t="shared" si="2"/>
        <v>195</v>
      </c>
      <c r="E55" s="108" t="str">
        <f t="shared" si="3"/>
        <v>24</v>
      </c>
      <c r="F55" s="109" t="str">
        <f t="shared" si="4"/>
        <v>06781119524</v>
      </c>
    </row>
    <row r="56" spans="1:6" ht="12.75" customHeight="1">
      <c r="A56" s="113" t="s">
        <v>261</v>
      </c>
      <c r="B56" s="107" t="str">
        <f t="shared" si="0"/>
        <v>062</v>
      </c>
      <c r="C56" s="108" t="str">
        <f t="shared" si="1"/>
        <v>426</v>
      </c>
      <c r="D56" s="108" t="str">
        <f t="shared" si="2"/>
        <v>045</v>
      </c>
      <c r="E56" s="108" t="str">
        <f t="shared" si="3"/>
        <v>31</v>
      </c>
      <c r="F56" s="109" t="str">
        <f t="shared" si="4"/>
        <v>06242604531</v>
      </c>
    </row>
    <row r="57" spans="1:6" ht="12.75" customHeight="1">
      <c r="A57" s="113" t="s">
        <v>262</v>
      </c>
      <c r="B57" s="107" t="str">
        <f t="shared" si="0"/>
        <v>055</v>
      </c>
      <c r="C57" s="108" t="str">
        <f t="shared" si="1"/>
        <v>338</v>
      </c>
      <c r="D57" s="108" t="str">
        <f t="shared" si="2"/>
        <v>183</v>
      </c>
      <c r="E57" s="108" t="str">
        <f t="shared" si="3"/>
        <v>08</v>
      </c>
      <c r="F57" s="109" t="str">
        <f t="shared" si="4"/>
        <v>05533818308</v>
      </c>
    </row>
    <row r="58" spans="1:6" ht="12.75" customHeight="1">
      <c r="A58" s="113" t="s">
        <v>263</v>
      </c>
      <c r="B58" s="107" t="str">
        <f t="shared" si="0"/>
        <v>014</v>
      </c>
      <c r="C58" s="108" t="str">
        <f t="shared" si="1"/>
        <v>303</v>
      </c>
      <c r="D58" s="108" t="str">
        <f t="shared" si="2"/>
        <v>884</v>
      </c>
      <c r="E58" s="108" t="str">
        <f t="shared" si="3"/>
        <v>20</v>
      </c>
      <c r="F58" s="109" t="str">
        <f t="shared" si="4"/>
        <v>01430388420</v>
      </c>
    </row>
    <row r="59" spans="1:6" ht="12.75" customHeight="1">
      <c r="A59" s="113" t="s">
        <v>264</v>
      </c>
      <c r="B59" s="107" t="str">
        <f t="shared" si="0"/>
        <v>066</v>
      </c>
      <c r="C59" s="108" t="str">
        <f t="shared" si="1"/>
        <v>015</v>
      </c>
      <c r="D59" s="108" t="str">
        <f t="shared" si="2"/>
        <v>383</v>
      </c>
      <c r="E59" s="108" t="str">
        <f t="shared" si="3"/>
        <v>10</v>
      </c>
      <c r="F59" s="109" t="str">
        <f t="shared" si="4"/>
        <v>06601538310</v>
      </c>
    </row>
    <row r="60" spans="1:6" ht="12.75" customHeight="1">
      <c r="A60" s="114" t="s">
        <v>265</v>
      </c>
      <c r="B60" s="107" t="str">
        <f t="shared" si="0"/>
        <v>055</v>
      </c>
      <c r="C60" s="108" t="str">
        <f t="shared" si="1"/>
        <v>187</v>
      </c>
      <c r="D60" s="108" t="str">
        <f t="shared" si="2"/>
        <v>733</v>
      </c>
      <c r="E60" s="108" t="str">
        <f t="shared" si="3"/>
        <v>23</v>
      </c>
      <c r="F60" s="109" t="str">
        <f t="shared" si="4"/>
        <v>05518773323</v>
      </c>
    </row>
    <row r="61" spans="1:6" ht="12.75" customHeight="1">
      <c r="A61" s="114" t="s">
        <v>266</v>
      </c>
      <c r="B61" s="107" t="str">
        <f t="shared" si="0"/>
        <v>095</v>
      </c>
      <c r="C61" s="108" t="str">
        <f t="shared" si="1"/>
        <v>003</v>
      </c>
      <c r="D61" s="108" t="str">
        <f t="shared" si="2"/>
        <v>394</v>
      </c>
      <c r="E61" s="108" t="str">
        <f t="shared" si="3"/>
        <v>47</v>
      </c>
      <c r="F61" s="109" t="str">
        <f t="shared" si="4"/>
        <v>09500339447</v>
      </c>
    </row>
    <row r="62" spans="1:6" ht="12.75" customHeight="1">
      <c r="A62" s="114" t="s">
        <v>267</v>
      </c>
      <c r="B62" s="107" t="str">
        <f t="shared" si="0"/>
        <v>081</v>
      </c>
      <c r="C62" s="108" t="str">
        <f t="shared" si="1"/>
        <v>588</v>
      </c>
      <c r="D62" s="108" t="str">
        <f t="shared" si="2"/>
        <v>694</v>
      </c>
      <c r="E62" s="108" t="str">
        <f t="shared" si="3"/>
        <v>24</v>
      </c>
      <c r="F62" s="109" t="str">
        <f t="shared" si="4"/>
        <v>08158869424</v>
      </c>
    </row>
    <row r="63" spans="1:6" ht="12.75" customHeight="1">
      <c r="A63" s="114" t="s">
        <v>268</v>
      </c>
      <c r="B63" s="107" t="str">
        <f t="shared" si="0"/>
        <v>107</v>
      </c>
      <c r="C63" s="108" t="str">
        <f t="shared" si="1"/>
        <v>116</v>
      </c>
      <c r="D63" s="108" t="str">
        <f t="shared" si="2"/>
        <v>294</v>
      </c>
      <c r="E63" s="108" t="str">
        <f t="shared" si="3"/>
        <v>20</v>
      </c>
      <c r="F63" s="109" t="str">
        <f t="shared" si="4"/>
        <v>10711629420</v>
      </c>
    </row>
    <row r="64" spans="1:6" ht="12.75" customHeight="1">
      <c r="A64" s="114" t="s">
        <v>269</v>
      </c>
      <c r="B64" s="107" t="str">
        <f t="shared" si="0"/>
        <v>105</v>
      </c>
      <c r="C64" s="108" t="str">
        <f t="shared" si="1"/>
        <v>435</v>
      </c>
      <c r="D64" s="108" t="str">
        <f t="shared" si="2"/>
        <v>714</v>
      </c>
      <c r="E64" s="108" t="str">
        <f t="shared" si="3"/>
        <v>59</v>
      </c>
      <c r="F64" s="109" t="str">
        <f t="shared" si="4"/>
        <v>10543571459</v>
      </c>
    </row>
    <row r="65" spans="1:6" ht="12.75" customHeight="1">
      <c r="A65" s="106" t="s">
        <v>270</v>
      </c>
      <c r="B65" s="107" t="str">
        <f t="shared" si="0"/>
        <v>118</v>
      </c>
      <c r="C65" s="108" t="str">
        <f t="shared" si="1"/>
        <v>430</v>
      </c>
      <c r="D65" s="108" t="str">
        <f t="shared" si="2"/>
        <v>894</v>
      </c>
      <c r="E65" s="108" t="str">
        <f t="shared" si="3"/>
        <v>24</v>
      </c>
      <c r="F65" s="109" t="str">
        <f t="shared" si="4"/>
        <v>11843089424</v>
      </c>
    </row>
    <row r="66" spans="1:6" ht="12.75" customHeight="1">
      <c r="A66" s="106" t="s">
        <v>271</v>
      </c>
      <c r="B66" s="107" t="str">
        <f t="shared" si="0"/>
        <v>056</v>
      </c>
      <c r="C66" s="108" t="str">
        <f t="shared" si="1"/>
        <v>321</v>
      </c>
      <c r="D66" s="108" t="str">
        <f t="shared" si="2"/>
        <v>354</v>
      </c>
      <c r="E66" s="108" t="str">
        <f t="shared" si="3"/>
        <v>03</v>
      </c>
      <c r="F66" s="109" t="str">
        <f t="shared" si="4"/>
        <v>05632135403</v>
      </c>
    </row>
    <row r="67" spans="1:6" ht="12.75" customHeight="1">
      <c r="A67" s="106" t="s">
        <v>272</v>
      </c>
      <c r="B67" s="107" t="str">
        <f t="shared" si="0"/>
        <v>031</v>
      </c>
      <c r="C67" s="108" t="str">
        <f t="shared" si="1"/>
        <v>767</v>
      </c>
      <c r="D67" s="108" t="str">
        <f t="shared" si="2"/>
        <v>575</v>
      </c>
      <c r="E67" s="108" t="str">
        <f t="shared" si="3"/>
        <v>30</v>
      </c>
      <c r="F67" s="109" t="str">
        <f t="shared" si="4"/>
        <v>03176757530</v>
      </c>
    </row>
    <row r="68" spans="1:6" ht="12.75" customHeight="1">
      <c r="A68" s="106" t="s">
        <v>273</v>
      </c>
      <c r="B68" s="107" t="str">
        <f t="shared" si="0"/>
        <v>091</v>
      </c>
      <c r="C68" s="108" t="str">
        <f t="shared" si="1"/>
        <v>706</v>
      </c>
      <c r="D68" s="108" t="str">
        <f t="shared" si="2"/>
        <v>524</v>
      </c>
      <c r="E68" s="108" t="str">
        <f t="shared" si="3"/>
        <v>73</v>
      </c>
      <c r="F68" s="109" t="str">
        <f t="shared" si="4"/>
        <v>09170652473</v>
      </c>
    </row>
    <row r="69" spans="1:6" ht="12.75" customHeight="1">
      <c r="A69" s="106" t="s">
        <v>274</v>
      </c>
      <c r="B69" s="107" t="str">
        <f t="shared" si="0"/>
        <v>088</v>
      </c>
      <c r="C69" s="108" t="str">
        <f t="shared" si="1"/>
        <v>948</v>
      </c>
      <c r="D69" s="108" t="str">
        <f t="shared" si="2"/>
        <v>124</v>
      </c>
      <c r="E69" s="108" t="str">
        <f t="shared" si="3"/>
        <v>56</v>
      </c>
      <c r="F69" s="109" t="str">
        <f t="shared" si="4"/>
        <v>08894812456</v>
      </c>
    </row>
    <row r="70" spans="1:6" ht="12.75" customHeight="1">
      <c r="A70" s="115" t="s">
        <v>275</v>
      </c>
      <c r="B70" s="107" t="str">
        <f t="shared" si="0"/>
        <v>107</v>
      </c>
      <c r="C70" s="108" t="str">
        <f t="shared" si="1"/>
        <v>785</v>
      </c>
      <c r="D70" s="108" t="str">
        <f t="shared" si="2"/>
        <v>564</v>
      </c>
      <c r="E70" s="108" t="str">
        <f t="shared" si="3"/>
        <v>84</v>
      </c>
      <c r="F70" s="109" t="str">
        <f t="shared" si="4"/>
        <v>10778556484</v>
      </c>
    </row>
    <row r="71" spans="1:6" ht="12.75" customHeight="1">
      <c r="A71" s="115" t="s">
        <v>276</v>
      </c>
      <c r="B71" s="107" t="str">
        <f t="shared" si="0"/>
        <v>107</v>
      </c>
      <c r="C71" s="108" t="str">
        <f t="shared" si="1"/>
        <v>426</v>
      </c>
      <c r="D71" s="108" t="str">
        <f t="shared" si="2"/>
        <v>984</v>
      </c>
      <c r="E71" s="108" t="str">
        <f t="shared" si="3"/>
        <v>59</v>
      </c>
      <c r="F71" s="109" t="str">
        <f t="shared" si="4"/>
        <v>10742698459</v>
      </c>
    </row>
    <row r="72" spans="1:6" ht="12.75" customHeight="1">
      <c r="A72" s="114" t="s">
        <v>277</v>
      </c>
      <c r="B72" s="107" t="str">
        <f t="shared" si="0"/>
        <v>115</v>
      </c>
      <c r="C72" s="108" t="str">
        <f t="shared" si="1"/>
        <v>467</v>
      </c>
      <c r="D72" s="108" t="str">
        <f t="shared" si="2"/>
        <v>964</v>
      </c>
      <c r="E72" s="108" t="str">
        <f t="shared" si="3"/>
        <v>01</v>
      </c>
      <c r="F72" s="109" t="str">
        <f t="shared" si="4"/>
        <v>11546796401</v>
      </c>
    </row>
    <row r="73" spans="1:6" ht="12.75" customHeight="1">
      <c r="A73" s="114" t="s">
        <v>278</v>
      </c>
      <c r="B73" s="107" t="str">
        <f t="shared" si="0"/>
        <v>062</v>
      </c>
      <c r="C73" s="108" t="str">
        <f t="shared" si="1"/>
        <v>088</v>
      </c>
      <c r="D73" s="108" t="str">
        <f t="shared" si="2"/>
        <v>763</v>
      </c>
      <c r="E73" s="108" t="str">
        <f t="shared" si="3"/>
        <v>03</v>
      </c>
      <c r="F73" s="109" t="str">
        <f t="shared" si="4"/>
        <v>06208876303</v>
      </c>
    </row>
    <row r="74" spans="1:6" ht="12.75" customHeight="1">
      <c r="A74" s="115" t="s">
        <v>279</v>
      </c>
      <c r="B74" s="107" t="str">
        <f t="shared" si="0"/>
        <v>074</v>
      </c>
      <c r="C74" s="108" t="str">
        <f t="shared" si="1"/>
        <v>167</v>
      </c>
      <c r="D74" s="108" t="str">
        <f t="shared" si="2"/>
        <v>784</v>
      </c>
      <c r="E74" s="108" t="str">
        <f t="shared" si="3"/>
        <v>92</v>
      </c>
      <c r="F74" s="109" t="str">
        <f t="shared" si="4"/>
        <v>07416778492</v>
      </c>
    </row>
    <row r="75" spans="1:6" ht="12.75" customHeight="1">
      <c r="A75" s="115" t="s">
        <v>280</v>
      </c>
      <c r="B75" s="107" t="str">
        <f t="shared" si="0"/>
        <v>083</v>
      </c>
      <c r="C75" s="108" t="str">
        <f t="shared" si="1"/>
        <v>845</v>
      </c>
      <c r="D75" s="108" t="str">
        <f t="shared" si="2"/>
        <v>074</v>
      </c>
      <c r="E75" s="108" t="str">
        <f t="shared" si="3"/>
        <v>14</v>
      </c>
      <c r="F75" s="109" t="str">
        <f t="shared" si="4"/>
        <v>08384507414</v>
      </c>
    </row>
    <row r="76" spans="1:6" ht="12.75" customHeight="1">
      <c r="A76" s="114" t="s">
        <v>281</v>
      </c>
      <c r="B76" s="107" t="str">
        <f t="shared" si="0"/>
        <v>014</v>
      </c>
      <c r="C76" s="108" t="str">
        <f t="shared" si="1"/>
        <v>560</v>
      </c>
      <c r="D76" s="108" t="str">
        <f t="shared" si="2"/>
        <v>744</v>
      </c>
      <c r="E76" s="108" t="str">
        <f t="shared" si="3"/>
        <v>58</v>
      </c>
      <c r="F76" s="109" t="str">
        <f t="shared" si="4"/>
        <v>01456074458</v>
      </c>
    </row>
    <row r="77" spans="1:6" ht="12.75" customHeight="1">
      <c r="A77" s="111" t="s">
        <v>282</v>
      </c>
      <c r="B77" s="107" t="str">
        <f t="shared" si="0"/>
        <v>065</v>
      </c>
      <c r="C77" s="108" t="str">
        <f t="shared" si="1"/>
        <v>379</v>
      </c>
      <c r="D77" s="108" t="str">
        <f t="shared" si="2"/>
        <v>324</v>
      </c>
      <c r="E77" s="108" t="str">
        <f t="shared" si="3"/>
        <v>32</v>
      </c>
      <c r="F77" s="109" t="str">
        <f t="shared" si="4"/>
        <v>06537932432</v>
      </c>
    </row>
    <row r="78" spans="1:6" ht="12.75" customHeight="1">
      <c r="A78" s="111" t="s">
        <v>283</v>
      </c>
      <c r="B78" s="107" t="str">
        <f t="shared" si="0"/>
        <v>111</v>
      </c>
      <c r="C78" s="108" t="str">
        <f t="shared" si="1"/>
        <v>151</v>
      </c>
      <c r="D78" s="108" t="str">
        <f t="shared" si="2"/>
        <v>054</v>
      </c>
      <c r="E78" s="108" t="str">
        <f t="shared" si="3"/>
        <v>77</v>
      </c>
      <c r="F78" s="109" t="str">
        <f t="shared" si="4"/>
        <v>11115105477</v>
      </c>
    </row>
    <row r="79" spans="1:6" ht="12.75" customHeight="1">
      <c r="A79" s="111" t="s">
        <v>284</v>
      </c>
      <c r="B79" s="107" t="str">
        <f t="shared" si="0"/>
        <v>108</v>
      </c>
      <c r="C79" s="108" t="str">
        <f t="shared" si="1"/>
        <v>149</v>
      </c>
      <c r="D79" s="108" t="str">
        <f t="shared" si="2"/>
        <v>464</v>
      </c>
      <c r="E79" s="108" t="str">
        <f t="shared" si="3"/>
        <v>61</v>
      </c>
      <c r="F79" s="109" t="str">
        <f t="shared" si="4"/>
        <v>10814946461</v>
      </c>
    </row>
    <row r="80" spans="1:6" ht="12.75" customHeight="1">
      <c r="A80" s="111" t="s">
        <v>285</v>
      </c>
      <c r="B80" s="107" t="str">
        <f t="shared" si="0"/>
        <v>016</v>
      </c>
      <c r="C80" s="108" t="str">
        <f t="shared" si="1"/>
        <v>799</v>
      </c>
      <c r="D80" s="108" t="str">
        <f t="shared" si="2"/>
        <v>394</v>
      </c>
      <c r="E80" s="108" t="str">
        <f t="shared" si="3"/>
        <v>16</v>
      </c>
      <c r="F80" s="109" t="str">
        <f t="shared" si="4"/>
        <v>01679939416</v>
      </c>
    </row>
    <row r="81" spans="1:6" ht="12.75" customHeight="1">
      <c r="A81" s="111"/>
      <c r="B81" s="107" t="str">
        <f t="shared" si="0"/>
        <v/>
      </c>
      <c r="C81" s="108" t="str">
        <f t="shared" si="1"/>
        <v/>
      </c>
      <c r="D81" s="108" t="str">
        <f t="shared" si="2"/>
        <v/>
      </c>
      <c r="E81" s="108" t="str">
        <f t="shared" si="3"/>
        <v/>
      </c>
      <c r="F81" s="109" t="str">
        <f t="shared" si="4"/>
        <v/>
      </c>
    </row>
    <row r="82" spans="1:6" ht="12.75" customHeight="1">
      <c r="A82" s="112" t="s">
        <v>286</v>
      </c>
      <c r="B82" s="107" t="str">
        <f t="shared" si="0"/>
        <v>069</v>
      </c>
      <c r="C82" s="108" t="str">
        <f t="shared" si="1"/>
        <v>664</v>
      </c>
      <c r="D82" s="108" t="str">
        <f t="shared" si="2"/>
        <v>474</v>
      </c>
      <c r="E82" s="108" t="str">
        <f t="shared" si="3"/>
        <v>63</v>
      </c>
      <c r="F82" s="109" t="str">
        <f t="shared" si="4"/>
        <v>06966447463</v>
      </c>
    </row>
    <row r="83" spans="1:6" ht="12.75" customHeight="1">
      <c r="A83" s="112"/>
      <c r="B83" s="107" t="str">
        <f t="shared" si="0"/>
        <v/>
      </c>
      <c r="C83" s="108" t="str">
        <f t="shared" si="1"/>
        <v/>
      </c>
      <c r="D83" s="108" t="str">
        <f t="shared" si="2"/>
        <v/>
      </c>
      <c r="E83" s="108" t="str">
        <f t="shared" si="3"/>
        <v/>
      </c>
      <c r="F83" s="109" t="str">
        <f t="shared" si="4"/>
        <v/>
      </c>
    </row>
    <row r="84" spans="1:6" ht="12.75" customHeight="1">
      <c r="A84" s="112"/>
      <c r="B84" s="107" t="str">
        <f t="shared" si="0"/>
        <v/>
      </c>
      <c r="C84" s="108" t="str">
        <f t="shared" si="1"/>
        <v/>
      </c>
      <c r="D84" s="108" t="str">
        <f t="shared" si="2"/>
        <v/>
      </c>
      <c r="E84" s="108" t="str">
        <f t="shared" si="3"/>
        <v/>
      </c>
      <c r="F84" s="109" t="str">
        <f t="shared" si="4"/>
        <v/>
      </c>
    </row>
    <row r="85" spans="1:6" ht="12.75" customHeight="1">
      <c r="A85" s="112" t="s">
        <v>287</v>
      </c>
      <c r="B85" s="107" t="str">
        <f t="shared" si="0"/>
        <v>280</v>
      </c>
      <c r="C85" s="108" t="str">
        <f t="shared" si="1"/>
        <v>972</v>
      </c>
      <c r="D85" s="108" t="str">
        <f t="shared" si="2"/>
        <v>544</v>
      </c>
      <c r="E85" s="108" t="str">
        <f t="shared" si="3"/>
        <v>68</v>
      </c>
      <c r="F85" s="109" t="str">
        <f t="shared" si="4"/>
        <v>28097254468</v>
      </c>
    </row>
    <row r="86" spans="1:6" ht="12.75" customHeight="1">
      <c r="A86" s="112" t="s">
        <v>288</v>
      </c>
      <c r="B86" s="107" t="str">
        <f t="shared" si="0"/>
        <v>107</v>
      </c>
      <c r="C86" s="108" t="str">
        <f t="shared" si="1"/>
        <v>972</v>
      </c>
      <c r="D86" s="108" t="str">
        <f t="shared" si="2"/>
        <v>104</v>
      </c>
      <c r="E86" s="108" t="str">
        <f t="shared" si="3"/>
        <v>58</v>
      </c>
      <c r="F86" s="109" t="str">
        <f t="shared" si="4"/>
        <v>10797210458</v>
      </c>
    </row>
    <row r="87" spans="1:6" ht="12.75" customHeight="1">
      <c r="A87" s="112" t="s">
        <v>289</v>
      </c>
      <c r="B87" s="107" t="str">
        <f t="shared" si="0"/>
        <v>025</v>
      </c>
      <c r="C87" s="108" t="str">
        <f t="shared" si="1"/>
        <v>114</v>
      </c>
      <c r="D87" s="108" t="str">
        <f t="shared" si="2"/>
        <v>764</v>
      </c>
      <c r="E87" s="108" t="str">
        <f t="shared" si="3"/>
        <v>95</v>
      </c>
      <c r="F87" s="109" t="str">
        <f t="shared" si="4"/>
        <v>02511476495</v>
      </c>
    </row>
    <row r="88" spans="1:6" ht="12.75" customHeight="1">
      <c r="A88" s="112" t="s">
        <v>290</v>
      </c>
      <c r="B88" s="107" t="str">
        <f t="shared" si="0"/>
        <v>058</v>
      </c>
      <c r="C88" s="108" t="str">
        <f t="shared" si="1"/>
        <v>544</v>
      </c>
      <c r="D88" s="108" t="str">
        <f t="shared" si="2"/>
        <v>784</v>
      </c>
      <c r="E88" s="108" t="str">
        <f t="shared" si="3"/>
        <v>55</v>
      </c>
      <c r="F88" s="109" t="str">
        <f t="shared" si="4"/>
        <v>05854478455</v>
      </c>
    </row>
    <row r="89" spans="1:6" ht="12.75" customHeight="1">
      <c r="A89" s="112" t="s">
        <v>291</v>
      </c>
      <c r="B89" s="107" t="str">
        <f t="shared" si="0"/>
        <v>070</v>
      </c>
      <c r="C89" s="108" t="str">
        <f t="shared" si="1"/>
        <v>359</v>
      </c>
      <c r="D89" s="108" t="str">
        <f t="shared" si="2"/>
        <v>744</v>
      </c>
      <c r="E89" s="108" t="str">
        <f t="shared" si="3"/>
        <v>23</v>
      </c>
      <c r="F89" s="109" t="str">
        <f t="shared" si="4"/>
        <v>07035974423</v>
      </c>
    </row>
    <row r="90" spans="1:6" ht="12.75" customHeight="1">
      <c r="A90" s="110" t="s">
        <v>292</v>
      </c>
      <c r="B90" s="107" t="str">
        <f t="shared" si="0"/>
        <v>049</v>
      </c>
      <c r="C90" s="108" t="str">
        <f t="shared" si="1"/>
        <v>625</v>
      </c>
      <c r="D90" s="108" t="str">
        <f t="shared" si="2"/>
        <v>564</v>
      </c>
      <c r="E90" s="108" t="str">
        <f t="shared" si="3"/>
        <v>95</v>
      </c>
      <c r="F90" s="109" t="str">
        <f t="shared" si="4"/>
        <v>04962556495</v>
      </c>
    </row>
    <row r="91" spans="1:6" ht="12.75" customHeight="1">
      <c r="A91" s="115" t="s">
        <v>293</v>
      </c>
      <c r="B91" s="107" t="str">
        <f t="shared" si="0"/>
        <v>104</v>
      </c>
      <c r="C91" s="108" t="str">
        <f t="shared" si="1"/>
        <v>344</v>
      </c>
      <c r="D91" s="108" t="str">
        <f t="shared" si="2"/>
        <v>984</v>
      </c>
      <c r="E91" s="108" t="str">
        <f t="shared" si="3"/>
        <v>16</v>
      </c>
      <c r="F91" s="109" t="str">
        <f t="shared" si="4"/>
        <v>10434498416</v>
      </c>
    </row>
    <row r="92" spans="1:6" ht="12.75" customHeight="1">
      <c r="A92" s="115" t="s">
        <v>294</v>
      </c>
      <c r="B92" s="107" t="str">
        <f t="shared" si="0"/>
        <v>414</v>
      </c>
      <c r="C92" s="108" t="str">
        <f t="shared" si="1"/>
        <v>884</v>
      </c>
      <c r="D92" s="108" t="str">
        <f t="shared" si="2"/>
        <v>278</v>
      </c>
      <c r="E92" s="108" t="str">
        <f t="shared" si="3"/>
        <v>36</v>
      </c>
      <c r="F92" s="109" t="str">
        <f t="shared" si="4"/>
        <v>41488427836</v>
      </c>
    </row>
    <row r="93" spans="1:6" ht="12.75" customHeight="1">
      <c r="A93" s="112" t="s">
        <v>295</v>
      </c>
      <c r="B93" s="107" t="str">
        <f t="shared" si="0"/>
        <v>090</v>
      </c>
      <c r="C93" s="108" t="str">
        <f t="shared" si="1"/>
        <v>856</v>
      </c>
      <c r="D93" s="108" t="str">
        <f t="shared" si="2"/>
        <v>164</v>
      </c>
      <c r="E93" s="108" t="str">
        <f t="shared" si="3"/>
        <v>41</v>
      </c>
      <c r="F93" s="109" t="str">
        <f t="shared" si="4"/>
        <v>09085616441</v>
      </c>
    </row>
    <row r="94" spans="1:6" ht="12.75" customHeight="1">
      <c r="A94" s="112"/>
      <c r="B94" s="107" t="str">
        <f t="shared" si="0"/>
        <v/>
      </c>
      <c r="C94" s="108" t="str">
        <f t="shared" si="1"/>
        <v/>
      </c>
      <c r="D94" s="108" t="str">
        <f t="shared" si="2"/>
        <v/>
      </c>
      <c r="E94" s="108" t="str">
        <f t="shared" si="3"/>
        <v/>
      </c>
      <c r="F94" s="109" t="str">
        <f t="shared" si="4"/>
        <v/>
      </c>
    </row>
    <row r="95" spans="1:6" ht="12.75" customHeight="1">
      <c r="A95" s="112" t="s">
        <v>296</v>
      </c>
      <c r="B95" s="107" t="str">
        <f t="shared" si="0"/>
        <v>103</v>
      </c>
      <c r="C95" s="108" t="str">
        <f t="shared" si="1"/>
        <v>368</v>
      </c>
      <c r="D95" s="108" t="str">
        <f t="shared" si="2"/>
        <v>294</v>
      </c>
      <c r="E95" s="108" t="str">
        <f t="shared" si="3"/>
        <v>26</v>
      </c>
      <c r="F95" s="109" t="str">
        <f t="shared" si="4"/>
        <v>10336829426</v>
      </c>
    </row>
    <row r="96" spans="1:6" ht="12.75" customHeight="1">
      <c r="A96" s="112" t="s">
        <v>297</v>
      </c>
      <c r="B96" s="107" t="str">
        <f t="shared" si="0"/>
        <v>090</v>
      </c>
      <c r="C96" s="108" t="str">
        <f t="shared" si="1"/>
        <v>129</v>
      </c>
      <c r="D96" s="108" t="str">
        <f t="shared" si="2"/>
        <v>494</v>
      </c>
      <c r="E96" s="108" t="str">
        <f t="shared" si="3"/>
        <v>24</v>
      </c>
      <c r="F96" s="109" t="str">
        <f t="shared" si="4"/>
        <v>09012949424</v>
      </c>
    </row>
    <row r="97" spans="1:6" ht="12.75" customHeight="1">
      <c r="A97" s="112" t="s">
        <v>298</v>
      </c>
      <c r="B97" s="107" t="str">
        <f t="shared" si="0"/>
        <v>078</v>
      </c>
      <c r="C97" s="108" t="str">
        <f t="shared" si="1"/>
        <v>062</v>
      </c>
      <c r="D97" s="108" t="str">
        <f t="shared" si="2"/>
        <v>744</v>
      </c>
      <c r="E97" s="108" t="str">
        <f t="shared" si="3"/>
        <v>05</v>
      </c>
      <c r="F97" s="109" t="str">
        <f t="shared" si="4"/>
        <v>07806274405</v>
      </c>
    </row>
    <row r="98" spans="1:6" ht="12.75" customHeight="1">
      <c r="A98" s="115" t="s">
        <v>299</v>
      </c>
      <c r="B98" s="107" t="str">
        <f t="shared" si="0"/>
        <v>111</v>
      </c>
      <c r="C98" s="108" t="str">
        <f t="shared" si="1"/>
        <v>214</v>
      </c>
      <c r="D98" s="108" t="str">
        <f t="shared" si="2"/>
        <v>154</v>
      </c>
      <c r="E98" s="108" t="str">
        <f t="shared" si="3"/>
        <v>58</v>
      </c>
      <c r="F98" s="109" t="str">
        <f t="shared" si="4"/>
        <v>11121415458</v>
      </c>
    </row>
    <row r="99" spans="1:6" ht="12.75" customHeight="1">
      <c r="A99" s="115" t="s">
        <v>300</v>
      </c>
      <c r="B99" s="107" t="str">
        <f t="shared" si="0"/>
        <v>086</v>
      </c>
      <c r="C99" s="108" t="str">
        <f t="shared" si="1"/>
        <v>709</v>
      </c>
      <c r="D99" s="108" t="str">
        <f t="shared" si="2"/>
        <v>834</v>
      </c>
      <c r="E99" s="108" t="str">
        <f t="shared" si="3"/>
        <v>19</v>
      </c>
      <c r="F99" s="109" t="str">
        <f t="shared" si="4"/>
        <v>08670983419</v>
      </c>
    </row>
    <row r="100" spans="1:6" ht="12.75" customHeight="1">
      <c r="A100" s="115" t="s">
        <v>301</v>
      </c>
      <c r="B100" s="107" t="str">
        <f t="shared" si="0"/>
        <v>043</v>
      </c>
      <c r="C100" s="108" t="str">
        <f t="shared" si="1"/>
        <v>196</v>
      </c>
      <c r="D100" s="108" t="str">
        <f t="shared" si="2"/>
        <v>585</v>
      </c>
      <c r="E100" s="108" t="str">
        <f t="shared" si="3"/>
        <v>40</v>
      </c>
      <c r="F100" s="109" t="str">
        <f t="shared" si="4"/>
        <v>04319658540</v>
      </c>
    </row>
    <row r="101" spans="1:6" ht="12.75" customHeight="1">
      <c r="A101" s="110" t="s">
        <v>302</v>
      </c>
      <c r="B101" s="107" t="str">
        <f t="shared" si="0"/>
        <v>103</v>
      </c>
      <c r="C101" s="108" t="str">
        <f t="shared" si="1"/>
        <v>149</v>
      </c>
      <c r="D101" s="108" t="str">
        <f t="shared" si="2"/>
        <v>874</v>
      </c>
      <c r="E101" s="108" t="str">
        <f t="shared" si="3"/>
        <v>52</v>
      </c>
      <c r="F101" s="109" t="str">
        <f t="shared" si="4"/>
        <v>10314987452</v>
      </c>
    </row>
    <row r="102" spans="1:6" ht="12.75" customHeight="1">
      <c r="A102" s="112"/>
      <c r="B102" s="107" t="str">
        <f t="shared" si="0"/>
        <v/>
      </c>
      <c r="C102" s="108" t="str">
        <f t="shared" si="1"/>
        <v/>
      </c>
      <c r="D102" s="108" t="str">
        <f t="shared" si="2"/>
        <v/>
      </c>
      <c r="E102" s="108" t="str">
        <f t="shared" si="3"/>
        <v/>
      </c>
      <c r="F102" s="109" t="str">
        <f t="shared" si="4"/>
        <v/>
      </c>
    </row>
    <row r="103" spans="1:6" ht="12.75" customHeight="1">
      <c r="A103" s="112"/>
      <c r="B103" s="107" t="str">
        <f t="shared" si="0"/>
        <v/>
      </c>
      <c r="C103" s="108" t="str">
        <f t="shared" si="1"/>
        <v/>
      </c>
      <c r="D103" s="108" t="str">
        <f t="shared" si="2"/>
        <v/>
      </c>
      <c r="E103" s="108" t="str">
        <f t="shared" si="3"/>
        <v/>
      </c>
      <c r="F103" s="109" t="str">
        <f t="shared" si="4"/>
        <v/>
      </c>
    </row>
    <row r="104" spans="1:6" ht="12.75" customHeight="1">
      <c r="A104" s="112"/>
      <c r="B104" s="107" t="str">
        <f t="shared" si="0"/>
        <v/>
      </c>
      <c r="C104" s="108" t="str">
        <f t="shared" si="1"/>
        <v/>
      </c>
      <c r="D104" s="108" t="str">
        <f t="shared" si="2"/>
        <v/>
      </c>
      <c r="E104" s="108" t="str">
        <f t="shared" si="3"/>
        <v/>
      </c>
      <c r="F104" s="109" t="str">
        <f t="shared" si="4"/>
        <v/>
      </c>
    </row>
    <row r="105" spans="1:6" ht="12.75" customHeight="1">
      <c r="A105" s="112" t="s">
        <v>303</v>
      </c>
      <c r="B105" s="107" t="str">
        <f t="shared" si="0"/>
        <v>066</v>
      </c>
      <c r="C105" s="108" t="str">
        <f t="shared" si="1"/>
        <v>887</v>
      </c>
      <c r="D105" s="108" t="str">
        <f t="shared" si="2"/>
        <v>614</v>
      </c>
      <c r="E105" s="108" t="str">
        <f t="shared" si="3"/>
        <v>08</v>
      </c>
      <c r="F105" s="109" t="str">
        <f t="shared" si="4"/>
        <v>06688761408</v>
      </c>
    </row>
    <row r="106" spans="1:6" ht="12.75" customHeight="1">
      <c r="A106" s="112"/>
      <c r="B106" s="107" t="str">
        <f t="shared" si="0"/>
        <v/>
      </c>
      <c r="C106" s="108" t="str">
        <f t="shared" si="1"/>
        <v/>
      </c>
      <c r="D106" s="108" t="str">
        <f t="shared" si="2"/>
        <v/>
      </c>
      <c r="E106" s="108" t="str">
        <f t="shared" si="3"/>
        <v/>
      </c>
      <c r="F106" s="109" t="str">
        <f t="shared" si="4"/>
        <v/>
      </c>
    </row>
    <row r="107" spans="1:6" ht="12.75" customHeight="1">
      <c r="A107" s="116"/>
      <c r="B107" s="117" t="str">
        <f t="shared" si="0"/>
        <v/>
      </c>
      <c r="C107" s="118" t="str">
        <f t="shared" si="1"/>
        <v/>
      </c>
      <c r="D107" s="118" t="str">
        <f t="shared" si="2"/>
        <v/>
      </c>
      <c r="E107" s="118" t="str">
        <f t="shared" si="3"/>
        <v/>
      </c>
      <c r="F107" s="119" t="str">
        <f t="shared" si="4"/>
        <v/>
      </c>
    </row>
    <row r="108" spans="1:6" ht="12.75" customHeight="1">
      <c r="A108" s="120" t="s">
        <v>304</v>
      </c>
      <c r="B108" s="103" t="str">
        <f t="shared" si="0"/>
        <v>102</v>
      </c>
      <c r="C108" s="104" t="str">
        <f t="shared" si="1"/>
        <v>096</v>
      </c>
      <c r="D108" s="104" t="str">
        <f t="shared" si="2"/>
        <v>514</v>
      </c>
      <c r="E108" s="104" t="str">
        <f t="shared" si="3"/>
        <v>23</v>
      </c>
      <c r="F108" s="105" t="str">
        <f t="shared" si="4"/>
        <v>10209651423</v>
      </c>
    </row>
    <row r="109" spans="1:6" ht="12.75" customHeight="1">
      <c r="A109" s="120" t="s">
        <v>305</v>
      </c>
      <c r="B109" s="107" t="str">
        <f t="shared" si="0"/>
        <v>114</v>
      </c>
      <c r="C109" s="108" t="str">
        <f t="shared" si="1"/>
        <v>192</v>
      </c>
      <c r="D109" s="108" t="str">
        <f t="shared" si="2"/>
        <v>634</v>
      </c>
      <c r="E109" s="108" t="str">
        <f t="shared" si="3"/>
        <v>20</v>
      </c>
      <c r="F109" s="109" t="str">
        <f t="shared" si="4"/>
        <v>11419263420</v>
      </c>
    </row>
    <row r="110" spans="1:6" ht="12.75" customHeight="1">
      <c r="A110" s="120" t="s">
        <v>306</v>
      </c>
      <c r="B110" s="107" t="str">
        <f t="shared" si="0"/>
        <v>098</v>
      </c>
      <c r="C110" s="108" t="str">
        <f t="shared" si="1"/>
        <v>633</v>
      </c>
      <c r="D110" s="108" t="str">
        <f t="shared" si="2"/>
        <v>064</v>
      </c>
      <c r="E110" s="108" t="str">
        <f t="shared" si="3"/>
        <v>79</v>
      </c>
      <c r="F110" s="109" t="str">
        <f t="shared" si="4"/>
        <v>09863306479</v>
      </c>
    </row>
    <row r="111" spans="1:6" ht="12.75" customHeight="1">
      <c r="A111" s="121" t="s">
        <v>307</v>
      </c>
      <c r="B111" s="107" t="str">
        <f t="shared" si="0"/>
        <v>101</v>
      </c>
      <c r="C111" s="108" t="str">
        <f t="shared" si="1"/>
        <v>426</v>
      </c>
      <c r="D111" s="108" t="str">
        <f t="shared" si="2"/>
        <v>864</v>
      </c>
      <c r="E111" s="108" t="str">
        <f t="shared" si="3"/>
        <v>84</v>
      </c>
      <c r="F111" s="109" t="str">
        <f t="shared" si="4"/>
        <v>10142686484</v>
      </c>
    </row>
    <row r="112" spans="1:6" ht="12.75" customHeight="1">
      <c r="A112" s="121" t="s">
        <v>308</v>
      </c>
      <c r="B112" s="107" t="str">
        <f t="shared" si="0"/>
        <v>109</v>
      </c>
      <c r="C112" s="108" t="str">
        <f t="shared" si="1"/>
        <v>770</v>
      </c>
      <c r="D112" s="108" t="str">
        <f t="shared" si="2"/>
        <v>484</v>
      </c>
      <c r="E112" s="108" t="str">
        <f t="shared" si="3"/>
        <v>03</v>
      </c>
      <c r="F112" s="109" t="str">
        <f t="shared" si="4"/>
        <v>10977048403</v>
      </c>
    </row>
    <row r="113" spans="1:6" ht="12.75" customHeight="1">
      <c r="A113" s="120"/>
      <c r="B113" s="107" t="str">
        <f t="shared" si="0"/>
        <v/>
      </c>
      <c r="C113" s="108" t="str">
        <f t="shared" si="1"/>
        <v/>
      </c>
      <c r="D113" s="108" t="str">
        <f t="shared" si="2"/>
        <v/>
      </c>
      <c r="E113" s="108" t="str">
        <f t="shared" si="3"/>
        <v/>
      </c>
      <c r="F113" s="109" t="str">
        <f t="shared" si="4"/>
        <v/>
      </c>
    </row>
    <row r="114" spans="1:6" ht="12.75" customHeight="1">
      <c r="A114" s="120"/>
      <c r="B114" s="107" t="str">
        <f t="shared" si="0"/>
        <v/>
      </c>
      <c r="C114" s="108" t="str">
        <f t="shared" si="1"/>
        <v/>
      </c>
      <c r="D114" s="108" t="str">
        <f t="shared" si="2"/>
        <v/>
      </c>
      <c r="E114" s="108" t="str">
        <f t="shared" si="3"/>
        <v/>
      </c>
      <c r="F114" s="109" t="str">
        <f t="shared" si="4"/>
        <v/>
      </c>
    </row>
    <row r="115" spans="1:6" ht="12.75" customHeight="1">
      <c r="A115" s="120" t="s">
        <v>309</v>
      </c>
      <c r="B115" s="107" t="str">
        <f t="shared" si="0"/>
        <v>102</v>
      </c>
      <c r="C115" s="108" t="str">
        <f t="shared" si="1"/>
        <v>894</v>
      </c>
      <c r="D115" s="108" t="str">
        <f t="shared" si="2"/>
        <v>784</v>
      </c>
      <c r="E115" s="108" t="str">
        <f t="shared" si="3"/>
        <v>48</v>
      </c>
      <c r="F115" s="109" t="str">
        <f t="shared" si="4"/>
        <v>10289478448</v>
      </c>
    </row>
    <row r="116" spans="1:6" ht="12.75" customHeight="1">
      <c r="A116" s="121" t="s">
        <v>310</v>
      </c>
      <c r="B116" s="107" t="str">
        <f t="shared" si="0"/>
        <v>056</v>
      </c>
      <c r="C116" s="108" t="str">
        <f t="shared" si="1"/>
        <v>525</v>
      </c>
      <c r="D116" s="108" t="str">
        <f t="shared" si="2"/>
        <v>783</v>
      </c>
      <c r="E116" s="108" t="str">
        <f t="shared" si="3"/>
        <v>86</v>
      </c>
      <c r="F116" s="109" t="str">
        <f t="shared" si="4"/>
        <v>05652578386</v>
      </c>
    </row>
    <row r="117" spans="1:6" ht="12.75" customHeight="1">
      <c r="A117" s="121" t="s">
        <v>311</v>
      </c>
      <c r="B117" s="107" t="str">
        <f t="shared" si="0"/>
        <v>419</v>
      </c>
      <c r="C117" s="108" t="str">
        <f t="shared" si="1"/>
        <v>151</v>
      </c>
      <c r="D117" s="108" t="str">
        <f t="shared" si="2"/>
        <v>898</v>
      </c>
      <c r="E117" s="108" t="str">
        <f t="shared" si="3"/>
        <v>45</v>
      </c>
      <c r="F117" s="109" t="str">
        <f t="shared" si="4"/>
        <v>41915189845</v>
      </c>
    </row>
    <row r="118" spans="1:6" ht="12.75" customHeight="1">
      <c r="A118" s="121" t="s">
        <v>312</v>
      </c>
      <c r="B118" s="107" t="str">
        <f t="shared" si="0"/>
        <v>041</v>
      </c>
      <c r="C118" s="108" t="str">
        <f t="shared" si="1"/>
        <v>711</v>
      </c>
      <c r="D118" s="108" t="str">
        <f t="shared" si="2"/>
        <v>273</v>
      </c>
      <c r="E118" s="108" t="str">
        <f t="shared" si="3"/>
        <v>43</v>
      </c>
      <c r="F118" s="109" t="str">
        <f t="shared" si="4"/>
        <v>04171127343</v>
      </c>
    </row>
    <row r="119" spans="1:6" ht="12.75" customHeight="1">
      <c r="A119" s="120"/>
      <c r="B119" s="107" t="str">
        <f t="shared" si="0"/>
        <v/>
      </c>
      <c r="C119" s="108" t="str">
        <f t="shared" si="1"/>
        <v/>
      </c>
      <c r="D119" s="108" t="str">
        <f t="shared" si="2"/>
        <v/>
      </c>
      <c r="E119" s="108" t="str">
        <f t="shared" si="3"/>
        <v/>
      </c>
      <c r="F119" s="109" t="str">
        <f t="shared" si="4"/>
        <v/>
      </c>
    </row>
    <row r="120" spans="1:6" ht="12.75" customHeight="1">
      <c r="A120" s="120"/>
      <c r="B120" s="107" t="str">
        <f t="shared" si="0"/>
        <v/>
      </c>
      <c r="C120" s="108" t="str">
        <f t="shared" si="1"/>
        <v/>
      </c>
      <c r="D120" s="108" t="str">
        <f t="shared" si="2"/>
        <v/>
      </c>
      <c r="E120" s="108" t="str">
        <f t="shared" si="3"/>
        <v/>
      </c>
      <c r="F120" s="109" t="str">
        <f t="shared" si="4"/>
        <v/>
      </c>
    </row>
    <row r="121" spans="1:6" ht="12.75" customHeight="1">
      <c r="A121" s="120"/>
      <c r="B121" s="107" t="str">
        <f t="shared" si="0"/>
        <v/>
      </c>
      <c r="C121" s="108" t="str">
        <f t="shared" si="1"/>
        <v/>
      </c>
      <c r="D121" s="108" t="str">
        <f t="shared" si="2"/>
        <v/>
      </c>
      <c r="E121" s="108" t="str">
        <f t="shared" si="3"/>
        <v/>
      </c>
      <c r="F121" s="109" t="str">
        <f t="shared" si="4"/>
        <v/>
      </c>
    </row>
    <row r="122" spans="1:6" ht="12.75" customHeight="1">
      <c r="A122" s="120"/>
      <c r="B122" s="107" t="str">
        <f t="shared" si="0"/>
        <v/>
      </c>
      <c r="C122" s="108" t="str">
        <f t="shared" si="1"/>
        <v/>
      </c>
      <c r="D122" s="108" t="str">
        <f t="shared" si="2"/>
        <v/>
      </c>
      <c r="E122" s="108" t="str">
        <f t="shared" si="3"/>
        <v/>
      </c>
      <c r="F122" s="109" t="str">
        <f t="shared" si="4"/>
        <v/>
      </c>
    </row>
    <row r="123" spans="1:6" ht="12.75" customHeight="1">
      <c r="A123" s="122" t="s">
        <v>313</v>
      </c>
      <c r="B123" s="107" t="str">
        <f t="shared" si="0"/>
        <v>053</v>
      </c>
      <c r="C123" s="108" t="str">
        <f t="shared" si="1"/>
        <v>726</v>
      </c>
      <c r="D123" s="108" t="str">
        <f t="shared" si="2"/>
        <v>184</v>
      </c>
      <c r="E123" s="108" t="str">
        <f t="shared" si="3"/>
        <v>26</v>
      </c>
      <c r="F123" s="109" t="str">
        <f t="shared" si="4"/>
        <v>05372618426</v>
      </c>
    </row>
    <row r="124" spans="1:6" ht="12.75" customHeight="1">
      <c r="A124" s="122" t="s">
        <v>314</v>
      </c>
      <c r="B124" s="107" t="str">
        <f t="shared" si="0"/>
        <v>015</v>
      </c>
      <c r="C124" s="108" t="str">
        <f t="shared" si="1"/>
        <v>456</v>
      </c>
      <c r="D124" s="108" t="str">
        <f t="shared" si="2"/>
        <v>452</v>
      </c>
      <c r="E124" s="108" t="str">
        <f t="shared" si="3"/>
        <v>48</v>
      </c>
      <c r="F124" s="109" t="str">
        <f t="shared" si="4"/>
        <v>01545645248</v>
      </c>
    </row>
    <row r="125" spans="1:6" ht="12.75" customHeight="1">
      <c r="A125" s="122" t="s">
        <v>315</v>
      </c>
      <c r="B125" s="107" t="str">
        <f t="shared" si="0"/>
        <v>073</v>
      </c>
      <c r="C125" s="108" t="str">
        <f t="shared" si="1"/>
        <v>944</v>
      </c>
      <c r="D125" s="108" t="str">
        <f t="shared" si="2"/>
        <v>584</v>
      </c>
      <c r="E125" s="108" t="str">
        <f t="shared" si="3"/>
        <v>74</v>
      </c>
      <c r="F125" s="109" t="str">
        <f t="shared" si="4"/>
        <v>07394458474</v>
      </c>
    </row>
    <row r="126" spans="1:6" ht="12.75" customHeight="1">
      <c r="A126" s="122" t="s">
        <v>316</v>
      </c>
      <c r="B126" s="107" t="str">
        <f t="shared" si="0"/>
        <v>054</v>
      </c>
      <c r="C126" s="108" t="str">
        <f t="shared" si="1"/>
        <v>871</v>
      </c>
      <c r="D126" s="108" t="str">
        <f t="shared" si="2"/>
        <v>384</v>
      </c>
      <c r="E126" s="108" t="str">
        <f t="shared" si="3"/>
        <v>78</v>
      </c>
      <c r="F126" s="109" t="str">
        <f t="shared" si="4"/>
        <v>05487138478</v>
      </c>
    </row>
    <row r="127" spans="1:6" ht="12.75" customHeight="1">
      <c r="A127" s="122" t="s">
        <v>317</v>
      </c>
      <c r="B127" s="107" t="str">
        <f t="shared" si="0"/>
        <v>099</v>
      </c>
      <c r="C127" s="108" t="str">
        <f t="shared" si="1"/>
        <v>246</v>
      </c>
      <c r="D127" s="108" t="str">
        <f t="shared" si="2"/>
        <v>404</v>
      </c>
      <c r="E127" s="108" t="str">
        <f t="shared" si="3"/>
        <v>89</v>
      </c>
      <c r="F127" s="109" t="str">
        <f t="shared" si="4"/>
        <v>09924640489</v>
      </c>
    </row>
    <row r="128" spans="1:6" ht="12.75" customHeight="1">
      <c r="A128" s="122" t="s">
        <v>318</v>
      </c>
      <c r="B128" s="107" t="str">
        <f t="shared" si="0"/>
        <v>125</v>
      </c>
      <c r="C128" s="108" t="str">
        <f t="shared" si="1"/>
        <v>353</v>
      </c>
      <c r="D128" s="108" t="str">
        <f t="shared" si="2"/>
        <v>414</v>
      </c>
      <c r="E128" s="108" t="str">
        <f t="shared" si="3"/>
        <v>41</v>
      </c>
      <c r="F128" s="109" t="str">
        <f t="shared" si="4"/>
        <v>12535341441</v>
      </c>
    </row>
    <row r="129" spans="1:6" ht="12.75" customHeight="1">
      <c r="A129" s="122"/>
      <c r="B129" s="107" t="str">
        <f t="shared" si="0"/>
        <v/>
      </c>
      <c r="C129" s="108" t="str">
        <f t="shared" si="1"/>
        <v/>
      </c>
      <c r="D129" s="108" t="str">
        <f t="shared" si="2"/>
        <v/>
      </c>
      <c r="E129" s="108" t="str">
        <f t="shared" si="3"/>
        <v/>
      </c>
      <c r="F129" s="109" t="str">
        <f t="shared" si="4"/>
        <v/>
      </c>
    </row>
    <row r="130" spans="1:6" ht="12.75" customHeight="1">
      <c r="A130" s="122" t="s">
        <v>319</v>
      </c>
      <c r="B130" s="107" t="str">
        <f t="shared" si="0"/>
        <v>097</v>
      </c>
      <c r="C130" s="108" t="str">
        <f t="shared" si="1"/>
        <v>159</v>
      </c>
      <c r="D130" s="108" t="str">
        <f t="shared" si="2"/>
        <v>094</v>
      </c>
      <c r="E130" s="108" t="str">
        <f t="shared" si="3"/>
        <v>00</v>
      </c>
      <c r="F130" s="109" t="str">
        <f t="shared" si="4"/>
        <v>09715909400</v>
      </c>
    </row>
    <row r="131" spans="1:6" ht="12.75" customHeight="1">
      <c r="A131" s="122" t="s">
        <v>320</v>
      </c>
      <c r="B131" s="107" t="str">
        <f t="shared" si="0"/>
        <v>062</v>
      </c>
      <c r="C131" s="108" t="str">
        <f t="shared" si="1"/>
        <v>328</v>
      </c>
      <c r="D131" s="108" t="str">
        <f t="shared" si="2"/>
        <v>404</v>
      </c>
      <c r="E131" s="108" t="str">
        <f t="shared" si="3"/>
        <v>96</v>
      </c>
      <c r="F131" s="109" t="str">
        <f t="shared" si="4"/>
        <v>06232840496</v>
      </c>
    </row>
    <row r="132" spans="1:6" ht="12.75" customHeight="1">
      <c r="A132" s="122" t="s">
        <v>321</v>
      </c>
      <c r="B132" s="107" t="str">
        <f t="shared" si="0"/>
        <v>080</v>
      </c>
      <c r="C132" s="108" t="str">
        <f t="shared" si="1"/>
        <v>134</v>
      </c>
      <c r="D132" s="108" t="str">
        <f t="shared" si="2"/>
        <v>164</v>
      </c>
      <c r="E132" s="108" t="str">
        <f t="shared" si="3"/>
        <v>70</v>
      </c>
      <c r="F132" s="109" t="str">
        <f t="shared" si="4"/>
        <v>08013416470</v>
      </c>
    </row>
    <row r="133" spans="1:6" ht="12.75" customHeight="1">
      <c r="A133" s="122" t="s">
        <v>322</v>
      </c>
      <c r="B133" s="107" t="str">
        <f t="shared" si="0"/>
        <v>095</v>
      </c>
      <c r="C133" s="108" t="str">
        <f t="shared" si="1"/>
        <v>449</v>
      </c>
      <c r="D133" s="108" t="str">
        <f t="shared" si="2"/>
        <v>704</v>
      </c>
      <c r="E133" s="108" t="str">
        <f t="shared" si="3"/>
        <v>01</v>
      </c>
      <c r="F133" s="109" t="str">
        <f t="shared" si="4"/>
        <v>09544970401</v>
      </c>
    </row>
    <row r="134" spans="1:6" ht="12.75" customHeight="1">
      <c r="A134" s="123" t="s">
        <v>323</v>
      </c>
      <c r="B134" s="107" t="str">
        <f t="shared" si="0"/>
        <v>111</v>
      </c>
      <c r="C134" s="108" t="str">
        <f t="shared" si="1"/>
        <v>734</v>
      </c>
      <c r="D134" s="108" t="str">
        <f t="shared" si="2"/>
        <v>234</v>
      </c>
      <c r="E134" s="108" t="str">
        <f t="shared" si="3"/>
        <v>43</v>
      </c>
      <c r="F134" s="109" t="str">
        <f t="shared" si="4"/>
        <v>11173423443</v>
      </c>
    </row>
    <row r="135" spans="1:6" ht="12.75" customHeight="1">
      <c r="A135" s="122"/>
      <c r="B135" s="107" t="str">
        <f t="shared" si="0"/>
        <v/>
      </c>
      <c r="C135" s="108" t="str">
        <f t="shared" si="1"/>
        <v/>
      </c>
      <c r="D135" s="108" t="str">
        <f t="shared" si="2"/>
        <v/>
      </c>
      <c r="E135" s="108" t="str">
        <f t="shared" si="3"/>
        <v/>
      </c>
      <c r="F135" s="109" t="str">
        <f t="shared" si="4"/>
        <v/>
      </c>
    </row>
    <row r="136" spans="1:6" ht="12.75" customHeight="1">
      <c r="A136" s="122"/>
      <c r="B136" s="107" t="str">
        <f t="shared" si="0"/>
        <v/>
      </c>
      <c r="C136" s="108" t="str">
        <f t="shared" si="1"/>
        <v/>
      </c>
      <c r="D136" s="108" t="str">
        <f t="shared" si="2"/>
        <v/>
      </c>
      <c r="E136" s="108" t="str">
        <f t="shared" si="3"/>
        <v/>
      </c>
      <c r="F136" s="109" t="str">
        <f t="shared" si="4"/>
        <v/>
      </c>
    </row>
    <row r="137" spans="1:6" ht="12.75" customHeight="1">
      <c r="A137" s="122" t="s">
        <v>324</v>
      </c>
      <c r="B137" s="107" t="str">
        <f t="shared" si="0"/>
        <v>063</v>
      </c>
      <c r="C137" s="108" t="str">
        <f t="shared" si="1"/>
        <v>381</v>
      </c>
      <c r="D137" s="108" t="str">
        <f t="shared" si="2"/>
        <v>657</v>
      </c>
      <c r="E137" s="108" t="str">
        <f t="shared" si="3"/>
        <v>41</v>
      </c>
      <c r="F137" s="109" t="str">
        <f t="shared" si="4"/>
        <v>06338165741</v>
      </c>
    </row>
    <row r="138" spans="1:6" ht="12.75" customHeight="1">
      <c r="A138" s="122" t="s">
        <v>325</v>
      </c>
      <c r="B138" s="107" t="str">
        <f t="shared" si="0"/>
        <v>103</v>
      </c>
      <c r="C138" s="108" t="str">
        <f t="shared" si="1"/>
        <v>893</v>
      </c>
      <c r="D138" s="108" t="str">
        <f t="shared" si="2"/>
        <v>664</v>
      </c>
      <c r="E138" s="108" t="str">
        <f t="shared" si="3"/>
        <v>04</v>
      </c>
      <c r="F138" s="109" t="str">
        <f t="shared" si="4"/>
        <v>10389366404</v>
      </c>
    </row>
    <row r="139" spans="1:6" ht="12.75" customHeight="1">
      <c r="A139" s="123" t="s">
        <v>326</v>
      </c>
      <c r="B139" s="107" t="str">
        <f t="shared" si="0"/>
        <v>061</v>
      </c>
      <c r="C139" s="108" t="str">
        <f t="shared" si="1"/>
        <v>590</v>
      </c>
      <c r="D139" s="108" t="str">
        <f t="shared" si="2"/>
        <v>734</v>
      </c>
      <c r="E139" s="108" t="str">
        <f t="shared" si="3"/>
        <v>27</v>
      </c>
      <c r="F139" s="109" t="str">
        <f t="shared" si="4"/>
        <v>06159073427</v>
      </c>
    </row>
    <row r="140" spans="1:6" ht="12.75" customHeight="1">
      <c r="A140" s="122" t="s">
        <v>327</v>
      </c>
      <c r="B140" s="107" t="str">
        <f t="shared" si="0"/>
        <v>036</v>
      </c>
      <c r="C140" s="108" t="str">
        <f t="shared" si="1"/>
        <v>349</v>
      </c>
      <c r="D140" s="108" t="str">
        <f t="shared" si="2"/>
        <v>404</v>
      </c>
      <c r="E140" s="108" t="str">
        <f t="shared" si="3"/>
        <v>92</v>
      </c>
      <c r="F140" s="109" t="str">
        <f t="shared" si="4"/>
        <v>03634940492</v>
      </c>
    </row>
    <row r="141" spans="1:6" ht="12.75" customHeight="1">
      <c r="A141" s="122" t="s">
        <v>328</v>
      </c>
      <c r="B141" s="107" t="str">
        <f t="shared" si="0"/>
        <v>800</v>
      </c>
      <c r="C141" s="108" t="str">
        <f t="shared" si="1"/>
        <v>181</v>
      </c>
      <c r="D141" s="108" t="str">
        <f t="shared" si="2"/>
        <v>494</v>
      </c>
      <c r="E141" s="108" t="str">
        <f t="shared" si="3"/>
        <v>72</v>
      </c>
      <c r="F141" s="109" t="str">
        <f t="shared" si="4"/>
        <v>80018149472</v>
      </c>
    </row>
    <row r="142" spans="1:6" ht="12.75" customHeight="1">
      <c r="A142" s="123" t="s">
        <v>329</v>
      </c>
      <c r="B142" s="107" t="str">
        <f t="shared" si="0"/>
        <v>082</v>
      </c>
      <c r="C142" s="108" t="str">
        <f t="shared" si="1"/>
        <v>116</v>
      </c>
      <c r="D142" s="108" t="str">
        <f t="shared" si="2"/>
        <v>324</v>
      </c>
      <c r="E142" s="108" t="str">
        <f t="shared" si="3"/>
        <v>89</v>
      </c>
      <c r="F142" s="109" t="str">
        <f t="shared" si="4"/>
        <v>08211632489</v>
      </c>
    </row>
    <row r="143" spans="1:6" ht="12.75" customHeight="1">
      <c r="A143" s="123"/>
      <c r="B143" s="107" t="str">
        <f t="shared" si="0"/>
        <v/>
      </c>
      <c r="C143" s="108" t="str">
        <f t="shared" si="1"/>
        <v/>
      </c>
      <c r="D143" s="108" t="str">
        <f t="shared" si="2"/>
        <v/>
      </c>
      <c r="E143" s="108" t="str">
        <f t="shared" si="3"/>
        <v/>
      </c>
      <c r="F143" s="109" t="str">
        <f t="shared" si="4"/>
        <v/>
      </c>
    </row>
    <row r="144" spans="1:6" ht="12.75" customHeight="1">
      <c r="A144" s="122"/>
      <c r="B144" s="107" t="str">
        <f t="shared" si="0"/>
        <v/>
      </c>
      <c r="C144" s="108" t="str">
        <f t="shared" si="1"/>
        <v/>
      </c>
      <c r="D144" s="108" t="str">
        <f t="shared" si="2"/>
        <v/>
      </c>
      <c r="E144" s="108" t="str">
        <f t="shared" si="3"/>
        <v/>
      </c>
      <c r="F144" s="109" t="str">
        <f t="shared" si="4"/>
        <v/>
      </c>
    </row>
    <row r="145" spans="1:6" ht="12.75" customHeight="1">
      <c r="A145" s="123" t="s">
        <v>330</v>
      </c>
      <c r="B145" s="107" t="str">
        <f t="shared" si="0"/>
        <v>106</v>
      </c>
      <c r="C145" s="108" t="str">
        <f t="shared" si="1"/>
        <v>517</v>
      </c>
      <c r="D145" s="108" t="str">
        <f t="shared" si="2"/>
        <v>694</v>
      </c>
      <c r="E145" s="108" t="str">
        <f t="shared" si="3"/>
        <v>50</v>
      </c>
      <c r="F145" s="109" t="str">
        <f t="shared" si="4"/>
        <v>10651769450</v>
      </c>
    </row>
    <row r="146" spans="1:6" ht="12.75" customHeight="1">
      <c r="A146" s="123" t="s">
        <v>331</v>
      </c>
      <c r="B146" s="107" t="str">
        <f t="shared" si="0"/>
        <v>029</v>
      </c>
      <c r="C146" s="108" t="str">
        <f t="shared" si="1"/>
        <v>720</v>
      </c>
      <c r="D146" s="108" t="str">
        <f t="shared" si="2"/>
        <v>074</v>
      </c>
      <c r="E146" s="108" t="str">
        <f t="shared" si="3"/>
        <v>76</v>
      </c>
      <c r="F146" s="109" t="str">
        <f t="shared" si="4"/>
        <v>02972007476</v>
      </c>
    </row>
    <row r="147" spans="1:6" ht="12.75" customHeight="1">
      <c r="A147" s="123" t="s">
        <v>332</v>
      </c>
      <c r="B147" s="107" t="str">
        <f t="shared" si="0"/>
        <v>048</v>
      </c>
      <c r="C147" s="108" t="str">
        <f t="shared" si="1"/>
        <v>229</v>
      </c>
      <c r="D147" s="108" t="str">
        <f t="shared" si="2"/>
        <v>834</v>
      </c>
      <c r="E147" s="108" t="str">
        <f t="shared" si="3"/>
        <v>04</v>
      </c>
      <c r="F147" s="109" t="str">
        <f t="shared" si="4"/>
        <v>04822983404</v>
      </c>
    </row>
    <row r="148" spans="1:6" ht="12.75" customHeight="1">
      <c r="A148" s="122"/>
      <c r="B148" s="107" t="str">
        <f t="shared" si="0"/>
        <v/>
      </c>
      <c r="C148" s="108" t="str">
        <f t="shared" si="1"/>
        <v/>
      </c>
      <c r="D148" s="108" t="str">
        <f t="shared" si="2"/>
        <v/>
      </c>
      <c r="E148" s="108" t="str">
        <f t="shared" si="3"/>
        <v/>
      </c>
      <c r="F148" s="109" t="str">
        <f t="shared" si="4"/>
        <v/>
      </c>
    </row>
    <row r="149" spans="1:6" ht="12.75" customHeight="1">
      <c r="A149" s="122"/>
      <c r="B149" s="107" t="str">
        <f t="shared" si="0"/>
        <v/>
      </c>
      <c r="C149" s="108" t="str">
        <f t="shared" si="1"/>
        <v/>
      </c>
      <c r="D149" s="108" t="str">
        <f t="shared" si="2"/>
        <v/>
      </c>
      <c r="E149" s="108" t="str">
        <f t="shared" si="3"/>
        <v/>
      </c>
      <c r="F149" s="109" t="str">
        <f t="shared" si="4"/>
        <v/>
      </c>
    </row>
    <row r="150" spans="1:6" ht="12.75" customHeight="1">
      <c r="A150" s="122"/>
      <c r="B150" s="107" t="str">
        <f t="shared" si="0"/>
        <v/>
      </c>
      <c r="C150" s="108" t="str">
        <f t="shared" si="1"/>
        <v/>
      </c>
      <c r="D150" s="108" t="str">
        <f t="shared" si="2"/>
        <v/>
      </c>
      <c r="E150" s="108" t="str">
        <f t="shared" si="3"/>
        <v/>
      </c>
      <c r="F150" s="109" t="str">
        <f t="shared" si="4"/>
        <v/>
      </c>
    </row>
    <row r="151" spans="1:6" ht="12.75" customHeight="1">
      <c r="A151" s="122"/>
      <c r="B151" s="107" t="str">
        <f t="shared" si="0"/>
        <v/>
      </c>
      <c r="C151" s="108" t="str">
        <f t="shared" si="1"/>
        <v/>
      </c>
      <c r="D151" s="108" t="str">
        <f t="shared" si="2"/>
        <v/>
      </c>
      <c r="E151" s="108" t="str">
        <f t="shared" si="3"/>
        <v/>
      </c>
      <c r="F151" s="109" t="str">
        <f t="shared" si="4"/>
        <v/>
      </c>
    </row>
    <row r="152" spans="1:6" ht="12.75" customHeight="1">
      <c r="A152" s="122"/>
      <c r="B152" s="117" t="str">
        <f t="shared" si="0"/>
        <v/>
      </c>
      <c r="C152" s="118" t="str">
        <f t="shared" si="1"/>
        <v/>
      </c>
      <c r="D152" s="118" t="str">
        <f t="shared" si="2"/>
        <v/>
      </c>
      <c r="E152" s="118" t="str">
        <f t="shared" si="3"/>
        <v/>
      </c>
      <c r="F152" s="119" t="str">
        <f t="shared" si="4"/>
        <v/>
      </c>
    </row>
    <row r="153" spans="1:6" ht="12.75" customHeight="1"/>
    <row r="154" spans="1:6" ht="12.75" customHeight="1"/>
    <row r="155" spans="1:6" ht="12.75" customHeight="1"/>
    <row r="156" spans="1:6" ht="12.75" customHeight="1"/>
    <row r="157" spans="1:6" ht="12.75" customHeight="1"/>
    <row r="158" spans="1:6" ht="12.75" customHeight="1"/>
    <row r="159" spans="1:6" ht="12.75" customHeight="1"/>
    <row r="160" spans="1:6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showGridLines="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12.5703125" defaultRowHeight="15" customHeight="1"/>
  <cols>
    <col min="1" max="1" width="11" customWidth="1"/>
    <col min="2" max="2" width="9.42578125" customWidth="1"/>
    <col min="3" max="3" width="16.5703125" customWidth="1"/>
    <col min="4" max="4" width="13" customWidth="1"/>
    <col min="5" max="5" width="13.7109375" customWidth="1"/>
    <col min="6" max="6" width="18.140625" customWidth="1"/>
    <col min="7" max="7" width="12.42578125" customWidth="1"/>
    <col min="8" max="8" width="18.140625" customWidth="1"/>
    <col min="9" max="9" width="12.7109375" customWidth="1"/>
    <col min="10" max="11" width="13.7109375" customWidth="1"/>
    <col min="12" max="12" width="15" customWidth="1"/>
    <col min="13" max="14" width="13.7109375" hidden="1" customWidth="1"/>
    <col min="15" max="15" width="33.5703125" customWidth="1"/>
    <col min="16" max="16" width="15.85546875" customWidth="1"/>
    <col min="17" max="17" width="12.42578125" hidden="1" customWidth="1"/>
    <col min="18" max="18" width="11.42578125" hidden="1" customWidth="1"/>
    <col min="19" max="19" width="14.7109375" customWidth="1"/>
    <col min="20" max="20" width="8.28515625" hidden="1" customWidth="1"/>
    <col min="21" max="21" width="9.5703125" hidden="1" customWidth="1"/>
    <col min="22" max="22" width="7" hidden="1" customWidth="1"/>
    <col min="23" max="23" width="10" customWidth="1"/>
    <col min="24" max="24" width="11.5703125" customWidth="1"/>
    <col min="25" max="25" width="9.140625" customWidth="1"/>
    <col min="26" max="26" width="10.42578125" customWidth="1"/>
    <col min="27" max="27" width="12.85546875" customWidth="1"/>
    <col min="28" max="28" width="7" customWidth="1"/>
  </cols>
  <sheetData>
    <row r="1" spans="1:28" ht="29.25">
      <c r="A1" s="1" t="s">
        <v>333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5"/>
      <c r="Q1" s="9"/>
      <c r="R1" s="9"/>
      <c r="S1" s="5"/>
      <c r="T1" s="5"/>
      <c r="U1" s="5"/>
      <c r="V1" s="5"/>
      <c r="W1" s="5"/>
      <c r="X1" s="5"/>
      <c r="Y1" s="124"/>
      <c r="Z1" s="5"/>
      <c r="AA1" s="5"/>
      <c r="AB1" s="9"/>
    </row>
    <row r="2" spans="1:28" ht="18">
      <c r="A2" s="10" t="s">
        <v>334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5"/>
      <c r="Q2" s="9"/>
      <c r="R2" s="9"/>
      <c r="S2" s="5"/>
      <c r="T2" s="5"/>
      <c r="U2" s="5"/>
      <c r="V2" s="5"/>
      <c r="W2" s="5"/>
      <c r="X2" s="5"/>
      <c r="Y2" s="124"/>
      <c r="Z2" s="5"/>
      <c r="AA2" s="5"/>
      <c r="AB2" s="9"/>
    </row>
    <row r="3" spans="1:28" ht="12.75" customHeight="1">
      <c r="A3" s="11"/>
      <c r="B3" s="11"/>
      <c r="C3" s="11"/>
      <c r="D3" s="11"/>
      <c r="E3" s="11"/>
      <c r="F3" s="11"/>
      <c r="G3" s="11"/>
      <c r="H3" s="11"/>
      <c r="I3" s="13">
        <f>SUBTOTAL(103,I5:I49)</f>
        <v>0</v>
      </c>
      <c r="J3" s="13"/>
      <c r="K3" s="13"/>
      <c r="L3" s="13">
        <f>SUBTOTAL(3,L5:L49)</f>
        <v>0</v>
      </c>
      <c r="M3" s="14"/>
      <c r="N3" s="14"/>
      <c r="O3" s="15"/>
      <c r="P3" s="16"/>
      <c r="Q3" s="11"/>
      <c r="R3" s="11"/>
      <c r="S3" s="16"/>
      <c r="T3" s="192" t="s">
        <v>2</v>
      </c>
      <c r="U3" s="193"/>
      <c r="V3" s="194"/>
      <c r="W3" s="16"/>
      <c r="X3" s="16"/>
      <c r="Y3" s="125">
        <v>44287</v>
      </c>
      <c r="Z3" s="16"/>
      <c r="AA3" s="126">
        <f>SUBTOTAL(3,AA5:AA49)</f>
        <v>0</v>
      </c>
      <c r="AB3" s="11"/>
    </row>
    <row r="4" spans="1:28" ht="25.5" customHeight="1">
      <c r="A4" s="20" t="s">
        <v>335</v>
      </c>
      <c r="B4" s="20" t="s">
        <v>4</v>
      </c>
      <c r="C4" s="20" t="s">
        <v>7</v>
      </c>
      <c r="D4" s="20" t="s">
        <v>8</v>
      </c>
      <c r="E4" s="20" t="s">
        <v>9</v>
      </c>
      <c r="F4" s="20" t="s">
        <v>10</v>
      </c>
      <c r="G4" s="20" t="s">
        <v>11</v>
      </c>
      <c r="H4" s="20" t="s">
        <v>12</v>
      </c>
      <c r="I4" s="20" t="s">
        <v>13</v>
      </c>
      <c r="J4" s="20" t="s">
        <v>14</v>
      </c>
      <c r="K4" s="20" t="s">
        <v>15</v>
      </c>
      <c r="L4" s="20" t="s">
        <v>16</v>
      </c>
      <c r="M4" s="127" t="s">
        <v>18</v>
      </c>
      <c r="N4" s="19" t="s">
        <v>17</v>
      </c>
      <c r="O4" s="127" t="s">
        <v>19</v>
      </c>
      <c r="P4" s="127" t="s">
        <v>20</v>
      </c>
      <c r="Q4" s="197" t="s">
        <v>21</v>
      </c>
      <c r="R4" s="194"/>
      <c r="S4" s="127" t="s">
        <v>22</v>
      </c>
      <c r="T4" s="128" t="s">
        <v>23</v>
      </c>
      <c r="U4" s="128" t="s">
        <v>24</v>
      </c>
      <c r="V4" s="128" t="s">
        <v>25</v>
      </c>
      <c r="W4" s="128" t="s">
        <v>26</v>
      </c>
      <c r="X4" s="128" t="s">
        <v>27</v>
      </c>
      <c r="Y4" s="129" t="s">
        <v>28</v>
      </c>
      <c r="Z4" s="130" t="s">
        <v>336</v>
      </c>
      <c r="AA4" s="130" t="s">
        <v>30</v>
      </c>
      <c r="AB4" s="11"/>
    </row>
    <row r="5" spans="1:28" ht="69.75" customHeight="1">
      <c r="A5" s="29">
        <v>1</v>
      </c>
      <c r="B5" s="130"/>
      <c r="C5" s="131"/>
      <c r="D5" s="57"/>
      <c r="E5" s="56"/>
      <c r="F5" s="56"/>
      <c r="G5" s="56"/>
      <c r="H5" s="132"/>
      <c r="I5" s="133"/>
      <c r="J5" s="134"/>
      <c r="K5" s="133"/>
      <c r="L5" s="40"/>
      <c r="M5" s="37"/>
      <c r="N5" s="135"/>
      <c r="O5" s="48"/>
      <c r="P5" s="40"/>
      <c r="Q5" s="136"/>
      <c r="R5" s="136"/>
      <c r="S5" s="86"/>
      <c r="T5" s="40"/>
      <c r="U5" s="40"/>
      <c r="V5" s="40"/>
      <c r="W5" s="137"/>
      <c r="X5" s="137"/>
      <c r="Y5" s="43"/>
      <c r="Z5" s="36"/>
      <c r="AA5" s="36"/>
      <c r="AB5" s="11"/>
    </row>
    <row r="6" spans="1:28" ht="69.75" customHeight="1">
      <c r="A6" s="29">
        <v>1</v>
      </c>
      <c r="B6" s="130"/>
      <c r="C6" s="131"/>
      <c r="D6" s="57"/>
      <c r="E6" s="56"/>
      <c r="F6" s="56"/>
      <c r="G6" s="56"/>
      <c r="H6" s="132"/>
      <c r="I6" s="133"/>
      <c r="J6" s="133"/>
      <c r="K6" s="133"/>
      <c r="L6" s="40"/>
      <c r="M6" s="37"/>
      <c r="N6" s="135"/>
      <c r="O6" s="48"/>
      <c r="P6" s="40"/>
      <c r="Q6" s="13"/>
      <c r="R6" s="138"/>
      <c r="S6" s="40"/>
      <c r="T6" s="40"/>
      <c r="U6" s="40"/>
      <c r="V6" s="40"/>
      <c r="W6" s="137"/>
      <c r="X6" s="137"/>
      <c r="Y6" s="43"/>
      <c r="Z6" s="36"/>
      <c r="AA6" s="36"/>
      <c r="AB6" s="11"/>
    </row>
    <row r="7" spans="1:28" ht="69.75" customHeight="1">
      <c r="A7" s="29">
        <v>1</v>
      </c>
      <c r="B7" s="130"/>
      <c r="C7" s="131"/>
      <c r="D7" s="57"/>
      <c r="E7" s="56"/>
      <c r="F7" s="56"/>
      <c r="G7" s="56"/>
      <c r="H7" s="132"/>
      <c r="I7" s="133"/>
      <c r="J7" s="133"/>
      <c r="K7" s="133"/>
      <c r="L7" s="40"/>
      <c r="M7" s="37"/>
      <c r="N7" s="135"/>
      <c r="O7" s="48"/>
      <c r="P7" s="40"/>
      <c r="Q7" s="13"/>
      <c r="R7" s="138"/>
      <c r="S7" s="40"/>
      <c r="T7" s="40"/>
      <c r="U7" s="40"/>
      <c r="V7" s="40"/>
      <c r="W7" s="137"/>
      <c r="X7" s="137"/>
      <c r="Y7" s="43"/>
      <c r="Z7" s="36"/>
      <c r="AA7" s="36"/>
      <c r="AB7" s="11"/>
    </row>
    <row r="8" spans="1:28" ht="69.75" customHeight="1">
      <c r="A8" s="29">
        <v>1</v>
      </c>
      <c r="B8" s="130"/>
      <c r="C8" s="131"/>
      <c r="D8" s="57"/>
      <c r="E8" s="57"/>
      <c r="F8" s="57"/>
      <c r="G8" s="57"/>
      <c r="H8" s="139"/>
      <c r="I8" s="58"/>
      <c r="J8" s="89"/>
      <c r="K8" s="58"/>
      <c r="L8" s="40"/>
      <c r="M8" s="37"/>
      <c r="N8" s="135"/>
      <c r="O8" s="140"/>
      <c r="P8" s="141"/>
      <c r="Q8" s="142"/>
      <c r="R8" s="143"/>
      <c r="S8" s="144"/>
      <c r="T8" s="141"/>
      <c r="U8" s="141"/>
      <c r="V8" s="141"/>
      <c r="W8" s="145"/>
      <c r="X8" s="145"/>
      <c r="Y8" s="43"/>
      <c r="Z8" s="36"/>
      <c r="AA8" s="36"/>
      <c r="AB8" s="11"/>
    </row>
    <row r="9" spans="1:28" ht="69.75" customHeight="1">
      <c r="A9" s="29">
        <v>1</v>
      </c>
      <c r="B9" s="130"/>
      <c r="C9" s="131"/>
      <c r="D9" s="57"/>
      <c r="E9" s="57"/>
      <c r="F9" s="57"/>
      <c r="G9" s="57"/>
      <c r="H9" s="48"/>
      <c r="I9" s="58"/>
      <c r="J9" s="47"/>
      <c r="K9" s="47"/>
      <c r="L9" s="40"/>
      <c r="M9" s="37"/>
      <c r="N9" s="135"/>
      <c r="O9" s="39"/>
      <c r="P9" s="40"/>
      <c r="Q9" s="146"/>
      <c r="R9" s="146"/>
      <c r="S9" s="86"/>
      <c r="T9" s="40"/>
      <c r="U9" s="40"/>
      <c r="V9" s="40"/>
      <c r="W9" s="40"/>
      <c r="X9" s="40"/>
      <c r="Y9" s="43"/>
      <c r="Z9" s="36"/>
      <c r="AA9" s="147"/>
      <c r="AB9" s="11"/>
    </row>
    <row r="10" spans="1:28" ht="69.75" customHeight="1">
      <c r="A10" s="29">
        <v>1</v>
      </c>
      <c r="B10" s="130"/>
      <c r="C10" s="131"/>
      <c r="D10" s="57"/>
      <c r="E10" s="56"/>
      <c r="F10" s="56"/>
      <c r="G10" s="56"/>
      <c r="H10" s="132"/>
      <c r="I10" s="133"/>
      <c r="J10" s="133"/>
      <c r="K10" s="133"/>
      <c r="L10" s="40"/>
      <c r="M10" s="37"/>
      <c r="N10" s="135"/>
      <c r="O10" s="148"/>
      <c r="P10" s="149"/>
      <c r="Q10" s="11"/>
      <c r="R10" s="11"/>
      <c r="S10" s="149"/>
      <c r="T10" s="149"/>
      <c r="U10" s="149"/>
      <c r="V10" s="149"/>
      <c r="W10" s="149"/>
      <c r="X10" s="149"/>
      <c r="Y10" s="43"/>
      <c r="Z10" s="146"/>
      <c r="AA10" s="150"/>
      <c r="AB10" s="11"/>
    </row>
    <row r="11" spans="1:28" ht="69.75" customHeight="1">
      <c r="A11" s="29">
        <v>1</v>
      </c>
      <c r="B11" s="130"/>
      <c r="C11" s="131"/>
      <c r="D11" s="57"/>
      <c r="E11" s="56"/>
      <c r="F11" s="56"/>
      <c r="G11" s="56"/>
      <c r="H11" s="132"/>
      <c r="I11" s="133"/>
      <c r="J11" s="133"/>
      <c r="K11" s="133"/>
      <c r="L11" s="40"/>
      <c r="M11" s="37"/>
      <c r="N11" s="135"/>
      <c r="O11" s="48"/>
      <c r="P11" s="40"/>
      <c r="Q11" s="11"/>
      <c r="R11" s="11"/>
      <c r="S11" s="40"/>
      <c r="T11" s="40"/>
      <c r="U11" s="40"/>
      <c r="V11" s="40"/>
      <c r="W11" s="40"/>
      <c r="X11" s="40"/>
      <c r="Y11" s="43"/>
      <c r="Z11" s="146"/>
      <c r="AA11" s="150"/>
      <c r="AB11" s="11"/>
    </row>
    <row r="12" spans="1:28" ht="69.75" customHeight="1">
      <c r="A12" s="29">
        <v>1</v>
      </c>
      <c r="B12" s="130"/>
      <c r="C12" s="131"/>
      <c r="D12" s="151"/>
      <c r="E12" s="57"/>
      <c r="F12" s="151"/>
      <c r="G12" s="151"/>
      <c r="H12" s="132"/>
      <c r="I12" s="133"/>
      <c r="J12" s="134"/>
      <c r="K12" s="133"/>
      <c r="L12" s="40"/>
      <c r="M12" s="37"/>
      <c r="N12" s="135"/>
      <c r="O12" s="48"/>
      <c r="P12" s="40"/>
      <c r="Q12" s="11"/>
      <c r="R12" s="11"/>
      <c r="S12" s="86"/>
      <c r="T12" s="40"/>
      <c r="U12" s="40"/>
      <c r="V12" s="40"/>
      <c r="W12" s="137"/>
      <c r="X12" s="137"/>
      <c r="Y12" s="43"/>
      <c r="Z12" s="36"/>
      <c r="AA12" s="36"/>
      <c r="AB12" s="11"/>
    </row>
    <row r="13" spans="1:28" ht="69.75" customHeight="1">
      <c r="A13" s="29">
        <v>1</v>
      </c>
      <c r="B13" s="130"/>
      <c r="C13" s="131"/>
      <c r="D13" s="57"/>
      <c r="E13" s="57"/>
      <c r="F13" s="57"/>
      <c r="G13" s="57"/>
      <c r="H13" s="139"/>
      <c r="I13" s="58"/>
      <c r="J13" s="58"/>
      <c r="K13" s="58"/>
      <c r="L13" s="40"/>
      <c r="M13" s="37"/>
      <c r="N13" s="135"/>
      <c r="O13" s="48"/>
      <c r="P13" s="40"/>
      <c r="Q13" s="11"/>
      <c r="R13" s="11"/>
      <c r="S13" s="40"/>
      <c r="T13" s="40"/>
      <c r="U13" s="40"/>
      <c r="V13" s="40"/>
      <c r="W13" s="137"/>
      <c r="X13" s="137"/>
      <c r="Y13" s="43"/>
      <c r="Z13" s="36"/>
      <c r="AA13" s="36"/>
      <c r="AB13" s="11"/>
    </row>
    <row r="14" spans="1:28" ht="69.75" customHeight="1">
      <c r="A14" s="29">
        <v>1</v>
      </c>
      <c r="B14" s="130"/>
      <c r="C14" s="131"/>
      <c r="D14" s="57"/>
      <c r="E14" s="57"/>
      <c r="F14" s="57"/>
      <c r="G14" s="57"/>
      <c r="H14" s="139"/>
      <c r="I14" s="58"/>
      <c r="J14" s="58"/>
      <c r="K14" s="58"/>
      <c r="L14" s="40"/>
      <c r="M14" s="37"/>
      <c r="N14" s="135"/>
      <c r="O14" s="48"/>
      <c r="P14" s="40"/>
      <c r="Q14" s="146"/>
      <c r="R14" s="146"/>
      <c r="S14" s="40"/>
      <c r="T14" s="40"/>
      <c r="U14" s="40"/>
      <c r="V14" s="40"/>
      <c r="W14" s="137"/>
      <c r="X14" s="137"/>
      <c r="Y14" s="43"/>
      <c r="Z14" s="36"/>
      <c r="AA14" s="36"/>
      <c r="AB14" s="11"/>
    </row>
    <row r="15" spans="1:28" ht="69.75" customHeight="1">
      <c r="A15" s="29">
        <v>1</v>
      </c>
      <c r="B15" s="130"/>
      <c r="C15" s="131"/>
      <c r="D15" s="57"/>
      <c r="E15" s="57"/>
      <c r="F15" s="57"/>
      <c r="G15" s="57"/>
      <c r="H15" s="139"/>
      <c r="I15" s="58"/>
      <c r="J15" s="152"/>
      <c r="K15" s="58"/>
      <c r="L15" s="40"/>
      <c r="M15" s="37"/>
      <c r="N15" s="135"/>
      <c r="O15" s="48"/>
      <c r="P15" s="40"/>
      <c r="Q15" s="146"/>
      <c r="R15" s="146"/>
      <c r="S15" s="86"/>
      <c r="T15" s="40"/>
      <c r="U15" s="40"/>
      <c r="V15" s="40"/>
      <c r="W15" s="137"/>
      <c r="X15" s="137"/>
      <c r="Y15" s="43"/>
      <c r="Z15" s="36"/>
      <c r="AA15" s="36"/>
      <c r="AB15" s="11"/>
    </row>
    <row r="16" spans="1:28" ht="69.75" customHeight="1">
      <c r="A16" s="29">
        <v>1</v>
      </c>
      <c r="B16" s="130"/>
      <c r="C16" s="131"/>
      <c r="D16" s="151"/>
      <c r="E16" s="57"/>
      <c r="F16" s="151"/>
      <c r="G16" s="151"/>
      <c r="H16" s="132"/>
      <c r="I16" s="133"/>
      <c r="J16" s="133"/>
      <c r="K16" s="133"/>
      <c r="L16" s="40"/>
      <c r="M16" s="37"/>
      <c r="N16" s="135"/>
      <c r="O16" s="140"/>
      <c r="P16" s="141"/>
      <c r="Q16" s="146"/>
      <c r="R16" s="146"/>
      <c r="S16" s="141"/>
      <c r="T16" s="141"/>
      <c r="U16" s="141"/>
      <c r="V16" s="141"/>
      <c r="W16" s="141"/>
      <c r="X16" s="40"/>
      <c r="Y16" s="43"/>
      <c r="Z16" s="146"/>
      <c r="AA16" s="150"/>
      <c r="AB16" s="11"/>
    </row>
    <row r="17" spans="1:28" ht="69.75" customHeight="1">
      <c r="A17" s="29">
        <v>1</v>
      </c>
      <c r="B17" s="130"/>
      <c r="C17" s="131"/>
      <c r="D17" s="151"/>
      <c r="E17" s="57"/>
      <c r="F17" s="151"/>
      <c r="G17" s="151"/>
      <c r="H17" s="132"/>
      <c r="I17" s="133"/>
      <c r="J17" s="133"/>
      <c r="K17" s="133"/>
      <c r="L17" s="40"/>
      <c r="M17" s="37"/>
      <c r="N17" s="135"/>
      <c r="O17" s="48"/>
      <c r="P17" s="40"/>
      <c r="Q17" s="146"/>
      <c r="R17" s="146"/>
      <c r="S17" s="40"/>
      <c r="T17" s="40"/>
      <c r="U17" s="40"/>
      <c r="V17" s="40"/>
      <c r="W17" s="40"/>
      <c r="X17" s="153"/>
      <c r="Y17" s="43"/>
      <c r="Z17" s="146"/>
      <c r="AA17" s="150"/>
      <c r="AB17" s="11"/>
    </row>
    <row r="18" spans="1:28" ht="69.75" customHeight="1">
      <c r="A18" s="29">
        <v>1</v>
      </c>
      <c r="B18" s="130"/>
      <c r="C18" s="131"/>
      <c r="D18" s="151"/>
      <c r="E18" s="57"/>
      <c r="F18" s="151"/>
      <c r="G18" s="151"/>
      <c r="H18" s="132"/>
      <c r="I18" s="133"/>
      <c r="J18" s="133"/>
      <c r="K18" s="133"/>
      <c r="L18" s="40"/>
      <c r="M18" s="37"/>
      <c r="N18" s="135"/>
      <c r="O18" s="48"/>
      <c r="P18" s="40"/>
      <c r="Q18" s="146"/>
      <c r="R18" s="146"/>
      <c r="S18" s="40"/>
      <c r="T18" s="40"/>
      <c r="U18" s="40"/>
      <c r="V18" s="40"/>
      <c r="W18" s="40"/>
      <c r="X18" s="153"/>
      <c r="Y18" s="43"/>
      <c r="Z18" s="146"/>
      <c r="AA18" s="150"/>
      <c r="AB18" s="11"/>
    </row>
    <row r="19" spans="1:28" ht="69.75" customHeight="1">
      <c r="A19" s="29">
        <v>1</v>
      </c>
      <c r="B19" s="130"/>
      <c r="C19" s="131"/>
      <c r="D19" s="151"/>
      <c r="E19" s="57"/>
      <c r="F19" s="151"/>
      <c r="G19" s="151"/>
      <c r="H19" s="132"/>
      <c r="I19" s="133"/>
      <c r="J19" s="133"/>
      <c r="K19" s="133"/>
      <c r="L19" s="36"/>
      <c r="M19" s="37"/>
      <c r="N19" s="135"/>
      <c r="O19" s="48"/>
      <c r="P19" s="40"/>
      <c r="Q19" s="146"/>
      <c r="R19" s="146"/>
      <c r="S19" s="40"/>
      <c r="T19" s="40"/>
      <c r="U19" s="40"/>
      <c r="V19" s="40"/>
      <c r="W19" s="40"/>
      <c r="X19" s="154"/>
      <c r="Y19" s="43"/>
      <c r="Z19" s="146"/>
      <c r="AA19" s="150"/>
      <c r="AB19" s="11"/>
    </row>
    <row r="20" spans="1:28" ht="69.75" customHeight="1">
      <c r="A20" s="29">
        <v>2</v>
      </c>
      <c r="B20" s="130"/>
      <c r="C20" s="131"/>
      <c r="D20" s="100"/>
      <c r="E20" s="100"/>
      <c r="F20" s="100"/>
      <c r="G20" s="100"/>
      <c r="H20" s="155"/>
      <c r="I20" s="61"/>
      <c r="J20" s="35"/>
      <c r="K20" s="61"/>
      <c r="L20" s="40"/>
      <c r="M20" s="37"/>
      <c r="N20" s="135"/>
      <c r="O20" s="156"/>
      <c r="P20" s="146"/>
      <c r="Q20" s="146"/>
      <c r="R20" s="146"/>
      <c r="S20" s="146"/>
      <c r="T20" s="146"/>
      <c r="U20" s="146"/>
      <c r="V20" s="146"/>
      <c r="W20" s="146"/>
      <c r="X20" s="157"/>
      <c r="Y20" s="43"/>
      <c r="Z20" s="36"/>
      <c r="AA20" s="147"/>
      <c r="AB20" s="11"/>
    </row>
    <row r="21" spans="1:28" ht="69.75" customHeight="1">
      <c r="A21" s="29">
        <v>2</v>
      </c>
      <c r="B21" s="130"/>
      <c r="C21" s="131"/>
      <c r="D21" s="40"/>
      <c r="E21" s="40"/>
      <c r="F21" s="40"/>
      <c r="G21" s="40"/>
      <c r="H21" s="155"/>
      <c r="I21" s="61"/>
      <c r="J21" s="35"/>
      <c r="K21" s="61"/>
      <c r="L21" s="40"/>
      <c r="M21" s="37"/>
      <c r="N21" s="135"/>
      <c r="O21" s="156"/>
      <c r="P21" s="146"/>
      <c r="Q21" s="146"/>
      <c r="R21" s="146"/>
      <c r="S21" s="146"/>
      <c r="T21" s="146"/>
      <c r="U21" s="146"/>
      <c r="V21" s="146"/>
      <c r="W21" s="146"/>
      <c r="X21" s="157"/>
      <c r="Y21" s="43"/>
      <c r="Z21" s="36"/>
      <c r="AA21" s="147"/>
      <c r="AB21" s="11"/>
    </row>
    <row r="22" spans="1:28" ht="69.75" customHeight="1">
      <c r="A22" s="29">
        <v>2</v>
      </c>
      <c r="B22" s="130"/>
      <c r="C22" s="131"/>
      <c r="D22" s="40"/>
      <c r="E22" s="40"/>
      <c r="F22" s="40"/>
      <c r="G22" s="40"/>
      <c r="H22" s="155"/>
      <c r="I22" s="61"/>
      <c r="J22" s="35"/>
      <c r="K22" s="61"/>
      <c r="L22" s="40"/>
      <c r="M22" s="37"/>
      <c r="N22" s="135"/>
      <c r="O22" s="156"/>
      <c r="P22" s="146"/>
      <c r="Q22" s="146"/>
      <c r="R22" s="146"/>
      <c r="S22" s="146"/>
      <c r="T22" s="146"/>
      <c r="U22" s="146"/>
      <c r="V22" s="146"/>
      <c r="W22" s="146"/>
      <c r="X22" s="157"/>
      <c r="Y22" s="43"/>
      <c r="Z22" s="36"/>
      <c r="AA22" s="36"/>
      <c r="AB22" s="11"/>
    </row>
    <row r="23" spans="1:28" ht="69.75" customHeight="1">
      <c r="A23" s="29">
        <v>2</v>
      </c>
      <c r="B23" s="130"/>
      <c r="C23" s="131"/>
      <c r="D23" s="40"/>
      <c r="E23" s="40"/>
      <c r="F23" s="40"/>
      <c r="G23" s="40"/>
      <c r="H23" s="155"/>
      <c r="I23" s="61"/>
      <c r="J23" s="35"/>
      <c r="K23" s="61"/>
      <c r="L23" s="40"/>
      <c r="M23" s="37"/>
      <c r="N23" s="135"/>
      <c r="O23" s="156"/>
      <c r="P23" s="146"/>
      <c r="Q23" s="146"/>
      <c r="R23" s="146"/>
      <c r="S23" s="146"/>
      <c r="T23" s="146"/>
      <c r="U23" s="146"/>
      <c r="V23" s="146"/>
      <c r="W23" s="146"/>
      <c r="X23" s="157"/>
      <c r="Y23" s="43"/>
      <c r="Z23" s="36"/>
      <c r="AA23" s="36"/>
      <c r="AB23" s="11"/>
    </row>
    <row r="24" spans="1:28" ht="69.75" customHeight="1">
      <c r="A24" s="29">
        <v>2</v>
      </c>
      <c r="B24" s="130"/>
      <c r="C24" s="131"/>
      <c r="D24" s="40"/>
      <c r="E24" s="40"/>
      <c r="F24" s="40"/>
      <c r="G24" s="40"/>
      <c r="H24" s="155"/>
      <c r="I24" s="61"/>
      <c r="J24" s="35"/>
      <c r="K24" s="61"/>
      <c r="L24" s="40"/>
      <c r="M24" s="37"/>
      <c r="N24" s="135"/>
      <c r="O24" s="156"/>
      <c r="P24" s="146"/>
      <c r="Q24" s="146"/>
      <c r="R24" s="146"/>
      <c r="S24" s="146"/>
      <c r="T24" s="146"/>
      <c r="U24" s="146"/>
      <c r="V24" s="146"/>
      <c r="W24" s="146"/>
      <c r="X24" s="157"/>
      <c r="Y24" s="43"/>
      <c r="Z24" s="36"/>
      <c r="AA24" s="36"/>
      <c r="AB24" s="11"/>
    </row>
    <row r="25" spans="1:28" ht="69.75" customHeight="1">
      <c r="A25" s="29">
        <v>2</v>
      </c>
      <c r="B25" s="130"/>
      <c r="C25" s="131"/>
      <c r="D25" s="40"/>
      <c r="E25" s="40"/>
      <c r="F25" s="40"/>
      <c r="G25" s="40"/>
      <c r="H25" s="155"/>
      <c r="I25" s="61"/>
      <c r="J25" s="35"/>
      <c r="K25" s="158"/>
      <c r="L25" s="141"/>
      <c r="M25" s="159"/>
      <c r="N25" s="135"/>
      <c r="O25" s="156"/>
      <c r="P25" s="146"/>
      <c r="Q25" s="146"/>
      <c r="R25" s="146"/>
      <c r="S25" s="146"/>
      <c r="T25" s="146"/>
      <c r="U25" s="146"/>
      <c r="V25" s="146"/>
      <c r="W25" s="146"/>
      <c r="X25" s="146"/>
      <c r="Y25" s="43"/>
      <c r="Z25" s="36"/>
      <c r="AA25" s="36"/>
      <c r="AB25" s="11"/>
    </row>
    <row r="26" spans="1:28" ht="69.75" customHeight="1">
      <c r="A26" s="29">
        <v>2</v>
      </c>
      <c r="B26" s="130"/>
      <c r="C26" s="131"/>
      <c r="D26" s="40"/>
      <c r="E26" s="40"/>
      <c r="F26" s="40"/>
      <c r="G26" s="40"/>
      <c r="H26" s="155"/>
      <c r="I26" s="61"/>
      <c r="J26" s="61"/>
      <c r="K26" s="61"/>
      <c r="L26" s="40"/>
      <c r="M26" s="37"/>
      <c r="N26" s="135"/>
      <c r="O26" s="156"/>
      <c r="P26" s="146"/>
      <c r="Q26" s="146"/>
      <c r="R26" s="146"/>
      <c r="S26" s="146"/>
      <c r="T26" s="146"/>
      <c r="U26" s="146"/>
      <c r="V26" s="146"/>
      <c r="W26" s="146"/>
      <c r="X26" s="146"/>
      <c r="Y26" s="43"/>
      <c r="Z26" s="146"/>
      <c r="AA26" s="150"/>
      <c r="AB26" s="11"/>
    </row>
    <row r="27" spans="1:28" ht="69.75" customHeight="1">
      <c r="A27" s="29">
        <v>2</v>
      </c>
      <c r="B27" s="130"/>
      <c r="C27" s="131"/>
      <c r="D27" s="40"/>
      <c r="E27" s="40"/>
      <c r="F27" s="40"/>
      <c r="G27" s="40"/>
      <c r="H27" s="155"/>
      <c r="I27" s="61"/>
      <c r="J27" s="35"/>
      <c r="K27" s="160"/>
      <c r="L27" s="149"/>
      <c r="M27" s="161"/>
      <c r="N27" s="135"/>
      <c r="O27" s="156"/>
      <c r="P27" s="146"/>
      <c r="Q27" s="146"/>
      <c r="R27" s="146"/>
      <c r="S27" s="146"/>
      <c r="T27" s="146"/>
      <c r="U27" s="146"/>
      <c r="V27" s="146"/>
      <c r="W27" s="146"/>
      <c r="X27" s="146"/>
      <c r="Y27" s="43"/>
      <c r="Z27" s="36"/>
      <c r="AA27" s="36"/>
      <c r="AB27" s="11"/>
    </row>
    <row r="28" spans="1:28" ht="69.75" customHeight="1">
      <c r="A28" s="29">
        <v>2</v>
      </c>
      <c r="B28" s="130"/>
      <c r="C28" s="131"/>
      <c r="D28" s="40"/>
      <c r="E28" s="40"/>
      <c r="F28" s="40"/>
      <c r="G28" s="40"/>
      <c r="H28" s="155"/>
      <c r="I28" s="61"/>
      <c r="J28" s="35"/>
      <c r="K28" s="61"/>
      <c r="L28" s="40"/>
      <c r="M28" s="37"/>
      <c r="N28" s="135"/>
      <c r="O28" s="156"/>
      <c r="P28" s="146"/>
      <c r="Q28" s="146"/>
      <c r="R28" s="146"/>
      <c r="S28" s="146"/>
      <c r="T28" s="146"/>
      <c r="U28" s="146"/>
      <c r="V28" s="146"/>
      <c r="W28" s="146"/>
      <c r="X28" s="157"/>
      <c r="Y28" s="43"/>
      <c r="Z28" s="36"/>
      <c r="AA28" s="36"/>
      <c r="AB28" s="11"/>
    </row>
    <row r="29" spans="1:28" ht="69.75" customHeight="1">
      <c r="A29" s="29">
        <v>2</v>
      </c>
      <c r="B29" s="130"/>
      <c r="C29" s="131"/>
      <c r="D29" s="40"/>
      <c r="E29" s="40"/>
      <c r="F29" s="40"/>
      <c r="G29" s="40"/>
      <c r="H29" s="155"/>
      <c r="I29" s="61"/>
      <c r="J29" s="35"/>
      <c r="K29" s="35"/>
      <c r="L29" s="40"/>
      <c r="M29" s="37"/>
      <c r="N29" s="135"/>
      <c r="O29" s="162"/>
      <c r="P29" s="59"/>
      <c r="Q29" s="146"/>
      <c r="R29" s="146"/>
      <c r="S29" s="59"/>
      <c r="T29" s="146"/>
      <c r="U29" s="146"/>
      <c r="V29" s="146"/>
      <c r="W29" s="146"/>
      <c r="X29" s="157"/>
      <c r="Y29" s="43"/>
      <c r="Z29" s="36"/>
      <c r="AA29" s="36"/>
      <c r="AB29" s="11"/>
    </row>
    <row r="30" spans="1:28" ht="69.75" customHeight="1">
      <c r="A30" s="29">
        <v>2</v>
      </c>
      <c r="B30" s="130"/>
      <c r="C30" s="131"/>
      <c r="D30" s="40"/>
      <c r="E30" s="40"/>
      <c r="F30" s="40"/>
      <c r="G30" s="40"/>
      <c r="H30" s="155"/>
      <c r="I30" s="61"/>
      <c r="J30" s="35"/>
      <c r="K30" s="35"/>
      <c r="L30" s="40"/>
      <c r="M30" s="37"/>
      <c r="N30" s="135"/>
      <c r="O30" s="162"/>
      <c r="P30" s="59"/>
      <c r="Q30" s="146"/>
      <c r="R30" s="146"/>
      <c r="S30" s="59"/>
      <c r="T30" s="146"/>
      <c r="U30" s="146"/>
      <c r="V30" s="146"/>
      <c r="W30" s="146"/>
      <c r="X30" s="157"/>
      <c r="Y30" s="43"/>
      <c r="Z30" s="36"/>
      <c r="AA30" s="36"/>
      <c r="AB30" s="11"/>
    </row>
    <row r="31" spans="1:28" ht="69.75" customHeight="1">
      <c r="A31" s="29">
        <v>2</v>
      </c>
      <c r="B31" s="130"/>
      <c r="C31" s="131"/>
      <c r="D31" s="40"/>
      <c r="E31" s="40"/>
      <c r="F31" s="40"/>
      <c r="G31" s="40"/>
      <c r="H31" s="155"/>
      <c r="I31" s="40"/>
      <c r="J31" s="36"/>
      <c r="K31" s="36"/>
      <c r="L31" s="40"/>
      <c r="M31" s="37"/>
      <c r="N31" s="135"/>
      <c r="O31" s="39"/>
      <c r="P31" s="163"/>
      <c r="Q31" s="150"/>
      <c r="R31" s="150"/>
      <c r="S31" s="163"/>
      <c r="T31" s="44"/>
      <c r="U31" s="70"/>
      <c r="V31" s="44"/>
      <c r="W31" s="164"/>
      <c r="X31" s="165"/>
      <c r="Y31" s="43"/>
      <c r="Z31" s="36"/>
      <c r="AA31" s="36"/>
      <c r="AB31" s="11"/>
    </row>
    <row r="32" spans="1:28" ht="69.75" customHeight="1">
      <c r="A32" s="29">
        <v>2</v>
      </c>
      <c r="B32" s="130"/>
      <c r="C32" s="131"/>
      <c r="D32" s="40"/>
      <c r="E32" s="40"/>
      <c r="F32" s="40"/>
      <c r="G32" s="40"/>
      <c r="H32" s="155"/>
      <c r="I32" s="61"/>
      <c r="J32" s="61"/>
      <c r="K32" s="61"/>
      <c r="L32" s="40"/>
      <c r="M32" s="37"/>
      <c r="N32" s="135"/>
      <c r="O32" s="156"/>
      <c r="P32" s="146"/>
      <c r="Q32" s="146"/>
      <c r="R32" s="146"/>
      <c r="S32" s="146"/>
      <c r="T32" s="146"/>
      <c r="U32" s="146"/>
      <c r="V32" s="146"/>
      <c r="W32" s="146"/>
      <c r="X32" s="146"/>
      <c r="Y32" s="43"/>
      <c r="Z32" s="146"/>
      <c r="AA32" s="150"/>
      <c r="AB32" s="11"/>
    </row>
    <row r="33" spans="1:28" ht="69.75" customHeight="1">
      <c r="A33" s="29">
        <v>2</v>
      </c>
      <c r="B33" s="130"/>
      <c r="C33" s="131"/>
      <c r="D33" s="40"/>
      <c r="E33" s="40"/>
      <c r="F33" s="40"/>
      <c r="G33" s="40"/>
      <c r="H33" s="155"/>
      <c r="I33" s="61"/>
      <c r="J33" s="61"/>
      <c r="K33" s="61"/>
      <c r="L33" s="40"/>
      <c r="M33" s="37"/>
      <c r="N33" s="135"/>
      <c r="O33" s="156"/>
      <c r="P33" s="146"/>
      <c r="Q33" s="146"/>
      <c r="R33" s="146"/>
      <c r="S33" s="146"/>
      <c r="T33" s="146"/>
      <c r="U33" s="146"/>
      <c r="V33" s="146"/>
      <c r="W33" s="146"/>
      <c r="X33" s="11"/>
      <c r="Y33" s="43"/>
      <c r="Z33" s="146"/>
      <c r="AA33" s="150"/>
      <c r="AB33" s="11"/>
    </row>
    <row r="34" spans="1:28" ht="69.75" customHeight="1">
      <c r="A34" s="29">
        <v>2</v>
      </c>
      <c r="B34" s="130"/>
      <c r="C34" s="131"/>
      <c r="D34" s="40"/>
      <c r="E34" s="40"/>
      <c r="F34" s="40"/>
      <c r="G34" s="40"/>
      <c r="H34" s="155"/>
      <c r="I34" s="61"/>
      <c r="J34" s="35"/>
      <c r="K34" s="61"/>
      <c r="L34" s="36"/>
      <c r="M34" s="37"/>
      <c r="N34" s="135"/>
      <c r="O34" s="156"/>
      <c r="P34" s="146"/>
      <c r="Q34" s="146"/>
      <c r="R34" s="146"/>
      <c r="S34" s="146"/>
      <c r="T34" s="146"/>
      <c r="U34" s="146"/>
      <c r="V34" s="146"/>
      <c r="W34" s="146"/>
      <c r="X34" s="157"/>
      <c r="Y34" s="43"/>
      <c r="Z34" s="36"/>
      <c r="AA34" s="36"/>
      <c r="AB34" s="11"/>
    </row>
    <row r="35" spans="1:28" ht="69.75" customHeight="1">
      <c r="A35" s="29">
        <v>4</v>
      </c>
      <c r="B35" s="130"/>
      <c r="C35" s="131"/>
      <c r="D35" s="40"/>
      <c r="E35" s="40"/>
      <c r="F35" s="100"/>
      <c r="G35" s="100"/>
      <c r="H35" s="155"/>
      <c r="I35" s="61"/>
      <c r="J35" s="89"/>
      <c r="K35" s="61"/>
      <c r="L35" s="40"/>
      <c r="M35" s="37"/>
      <c r="N35" s="135"/>
      <c r="O35" s="48"/>
      <c r="P35" s="40"/>
      <c r="Q35" s="146"/>
      <c r="R35" s="146"/>
      <c r="S35" s="86"/>
      <c r="T35" s="40"/>
      <c r="U35" s="40"/>
      <c r="V35" s="40"/>
      <c r="W35" s="137"/>
      <c r="X35" s="137"/>
      <c r="Y35" s="43"/>
      <c r="Z35" s="36"/>
      <c r="AA35" s="36"/>
      <c r="AB35" s="11"/>
    </row>
    <row r="36" spans="1:28" ht="69.75" customHeight="1">
      <c r="A36" s="29">
        <v>4</v>
      </c>
      <c r="B36" s="130"/>
      <c r="C36" s="131"/>
      <c r="D36" s="100"/>
      <c r="E36" s="100"/>
      <c r="F36" s="100"/>
      <c r="G36" s="100"/>
      <c r="H36" s="60"/>
      <c r="I36" s="40"/>
      <c r="J36" s="89"/>
      <c r="K36" s="36"/>
      <c r="L36" s="40"/>
      <c r="M36" s="37"/>
      <c r="N36" s="135"/>
      <c r="O36" s="39"/>
      <c r="P36" s="36"/>
      <c r="Q36" s="146"/>
      <c r="R36" s="146"/>
      <c r="S36" s="86"/>
      <c r="T36" s="40"/>
      <c r="U36" s="40"/>
      <c r="V36" s="40"/>
      <c r="W36" s="137"/>
      <c r="X36" s="137"/>
      <c r="Y36" s="43"/>
      <c r="Z36" s="36"/>
      <c r="AA36" s="36"/>
      <c r="AB36" s="11"/>
    </row>
    <row r="37" spans="1:28" ht="69.75" customHeight="1">
      <c r="A37" s="29">
        <v>4</v>
      </c>
      <c r="B37" s="130"/>
      <c r="C37" s="131"/>
      <c r="D37" s="100"/>
      <c r="E37" s="100"/>
      <c r="F37" s="100"/>
      <c r="G37" s="100"/>
      <c r="H37" s="155"/>
      <c r="I37" s="61"/>
      <c r="J37" s="35"/>
      <c r="K37" s="35"/>
      <c r="L37" s="40"/>
      <c r="M37" s="37"/>
      <c r="N37" s="135"/>
      <c r="O37" s="39"/>
      <c r="P37" s="36"/>
      <c r="Q37" s="146"/>
      <c r="R37" s="146"/>
      <c r="S37" s="36"/>
      <c r="T37" s="36"/>
      <c r="U37" s="77"/>
      <c r="V37" s="36"/>
      <c r="W37" s="166"/>
      <c r="X37" s="166"/>
      <c r="Y37" s="43"/>
      <c r="Z37" s="36"/>
      <c r="AA37" s="36"/>
      <c r="AB37" s="11"/>
    </row>
    <row r="38" spans="1:28" ht="69.75" customHeight="1">
      <c r="A38" s="29">
        <v>4</v>
      </c>
      <c r="B38" s="130"/>
      <c r="C38" s="131"/>
      <c r="D38" s="100"/>
      <c r="E38" s="100"/>
      <c r="F38" s="100"/>
      <c r="G38" s="100"/>
      <c r="H38" s="155"/>
      <c r="I38" s="61"/>
      <c r="J38" s="35"/>
      <c r="K38" s="35"/>
      <c r="L38" s="40"/>
      <c r="M38" s="37"/>
      <c r="N38" s="135"/>
      <c r="O38" s="39"/>
      <c r="P38" s="36"/>
      <c r="Q38" s="146"/>
      <c r="R38" s="146"/>
      <c r="S38" s="36"/>
      <c r="T38" s="36"/>
      <c r="U38" s="36"/>
      <c r="V38" s="36"/>
      <c r="W38" s="40"/>
      <c r="X38" s="153"/>
      <c r="Y38" s="43"/>
      <c r="Z38" s="36"/>
      <c r="AA38" s="36"/>
      <c r="AB38" s="11"/>
    </row>
    <row r="39" spans="1:28" ht="69.75" customHeight="1">
      <c r="A39" s="29">
        <v>4</v>
      </c>
      <c r="B39" s="130"/>
      <c r="C39" s="131"/>
      <c r="D39" s="100"/>
      <c r="E39" s="100"/>
      <c r="F39" s="100"/>
      <c r="G39" s="100"/>
      <c r="H39" s="167"/>
      <c r="I39" s="40"/>
      <c r="J39" s="40"/>
      <c r="K39" s="40"/>
      <c r="L39" s="40"/>
      <c r="M39" s="37"/>
      <c r="N39" s="135"/>
      <c r="O39" s="39"/>
      <c r="P39" s="40"/>
      <c r="Q39" s="11"/>
      <c r="R39" s="11"/>
      <c r="S39" s="40"/>
      <c r="T39" s="40"/>
      <c r="U39" s="40"/>
      <c r="V39" s="40"/>
      <c r="W39" s="40"/>
      <c r="X39" s="153"/>
      <c r="Y39" s="43"/>
      <c r="Z39" s="40"/>
      <c r="AA39" s="40"/>
      <c r="AB39" s="11"/>
    </row>
    <row r="40" spans="1:28" ht="69.75" customHeight="1">
      <c r="A40" s="29">
        <v>4</v>
      </c>
      <c r="B40" s="130"/>
      <c r="C40" s="131"/>
      <c r="D40" s="32"/>
      <c r="E40" s="32"/>
      <c r="F40" s="32"/>
      <c r="G40" s="32"/>
      <c r="H40" s="31"/>
      <c r="I40" s="36"/>
      <c r="J40" s="36"/>
      <c r="K40" s="36"/>
      <c r="L40" s="40"/>
      <c r="M40" s="37"/>
      <c r="N40" s="135"/>
      <c r="O40" s="48"/>
      <c r="P40" s="36"/>
      <c r="Q40" s="11"/>
      <c r="R40" s="11"/>
      <c r="S40" s="40"/>
      <c r="T40" s="40"/>
      <c r="U40" s="40"/>
      <c r="V40" s="40"/>
      <c r="W40" s="40"/>
      <c r="X40" s="168"/>
      <c r="Y40" s="43"/>
      <c r="Z40" s="146"/>
      <c r="AA40" s="150"/>
      <c r="AB40" s="11"/>
    </row>
    <row r="41" spans="1:28" ht="69.75" customHeight="1">
      <c r="A41" s="29">
        <v>4</v>
      </c>
      <c r="B41" s="130"/>
      <c r="C41" s="131"/>
      <c r="D41" s="32"/>
      <c r="E41" s="32"/>
      <c r="F41" s="32"/>
      <c r="G41" s="32"/>
      <c r="H41" s="31"/>
      <c r="I41" s="35"/>
      <c r="J41" s="35"/>
      <c r="K41" s="35"/>
      <c r="L41" s="40"/>
      <c r="M41" s="37"/>
      <c r="N41" s="135"/>
      <c r="O41" s="48"/>
      <c r="P41" s="36"/>
      <c r="Q41" s="11"/>
      <c r="R41" s="11"/>
      <c r="S41" s="40"/>
      <c r="T41" s="40"/>
      <c r="U41" s="40"/>
      <c r="V41" s="40"/>
      <c r="W41" s="40"/>
      <c r="X41" s="154"/>
      <c r="Y41" s="43"/>
      <c r="Z41" s="146"/>
      <c r="AA41" s="150"/>
      <c r="AB41" s="11"/>
    </row>
    <row r="42" spans="1:28" ht="69.75" customHeight="1">
      <c r="A42" s="29">
        <v>4</v>
      </c>
      <c r="B42" s="130"/>
      <c r="C42" s="131"/>
      <c r="D42" s="40"/>
      <c r="E42" s="40"/>
      <c r="F42" s="100"/>
      <c r="G42" s="100"/>
      <c r="H42" s="155"/>
      <c r="I42" s="40"/>
      <c r="J42" s="86"/>
      <c r="K42" s="40"/>
      <c r="L42" s="40"/>
      <c r="M42" s="37"/>
      <c r="N42" s="135"/>
      <c r="O42" s="148"/>
      <c r="P42" s="149"/>
      <c r="Q42" s="11"/>
      <c r="R42" s="11"/>
      <c r="S42" s="169"/>
      <c r="T42" s="149"/>
      <c r="U42" s="149"/>
      <c r="V42" s="149"/>
      <c r="W42" s="170"/>
      <c r="X42" s="137"/>
      <c r="Y42" s="43"/>
      <c r="Z42" s="36"/>
      <c r="AA42" s="36"/>
      <c r="AB42" s="11"/>
    </row>
    <row r="43" spans="1:28" ht="69.75" customHeight="1">
      <c r="A43" s="29">
        <v>4</v>
      </c>
      <c r="B43" s="130"/>
      <c r="C43" s="131"/>
      <c r="D43" s="40"/>
      <c r="E43" s="40"/>
      <c r="F43" s="100"/>
      <c r="G43" s="100"/>
      <c r="H43" s="155"/>
      <c r="I43" s="40"/>
      <c r="J43" s="86"/>
      <c r="K43" s="40"/>
      <c r="L43" s="40"/>
      <c r="M43" s="37"/>
      <c r="N43" s="135"/>
      <c r="O43" s="48"/>
      <c r="P43" s="40"/>
      <c r="Q43" s="11"/>
      <c r="R43" s="11"/>
      <c r="S43" s="86"/>
      <c r="T43" s="40"/>
      <c r="U43" s="40"/>
      <c r="V43" s="40"/>
      <c r="W43" s="137"/>
      <c r="X43" s="137"/>
      <c r="Y43" s="43"/>
      <c r="Z43" s="36"/>
      <c r="AA43" s="36"/>
      <c r="AB43" s="11"/>
    </row>
    <row r="44" spans="1:28" ht="69.75" customHeight="1">
      <c r="A44" s="29">
        <v>4</v>
      </c>
      <c r="B44" s="130"/>
      <c r="C44" s="131"/>
      <c r="D44" s="40"/>
      <c r="E44" s="40"/>
      <c r="F44" s="100"/>
      <c r="G44" s="100"/>
      <c r="H44" s="155"/>
      <c r="I44" s="40"/>
      <c r="J44" s="86"/>
      <c r="K44" s="40"/>
      <c r="L44" s="40"/>
      <c r="M44" s="37"/>
      <c r="N44" s="135"/>
      <c r="O44" s="48"/>
      <c r="P44" s="40"/>
      <c r="Q44" s="11"/>
      <c r="R44" s="11"/>
      <c r="S44" s="86"/>
      <c r="T44" s="40"/>
      <c r="U44" s="40"/>
      <c r="V44" s="40"/>
      <c r="W44" s="137"/>
      <c r="X44" s="137"/>
      <c r="Y44" s="43"/>
      <c r="Z44" s="36"/>
      <c r="AA44" s="36"/>
      <c r="AB44" s="11"/>
    </row>
    <row r="45" spans="1:28" ht="69.75" customHeight="1">
      <c r="A45" s="29">
        <v>4</v>
      </c>
      <c r="B45" s="130"/>
      <c r="C45" s="131"/>
      <c r="D45" s="100"/>
      <c r="E45" s="100"/>
      <c r="F45" s="100"/>
      <c r="G45" s="100"/>
      <c r="H45" s="155"/>
      <c r="I45" s="61"/>
      <c r="J45" s="61"/>
      <c r="K45" s="61"/>
      <c r="L45" s="40"/>
      <c r="M45" s="37"/>
      <c r="N45" s="135"/>
      <c r="O45" s="148"/>
      <c r="P45" s="149"/>
      <c r="Q45" s="11"/>
      <c r="R45" s="11"/>
      <c r="S45" s="149"/>
      <c r="T45" s="149"/>
      <c r="U45" s="149"/>
      <c r="V45" s="149"/>
      <c r="W45" s="149"/>
      <c r="X45" s="149"/>
      <c r="Y45" s="43"/>
      <c r="Z45" s="146"/>
      <c r="AA45" s="150"/>
      <c r="AB45" s="11"/>
    </row>
    <row r="46" spans="1:28" ht="69.75" customHeight="1">
      <c r="A46" s="29">
        <v>4</v>
      </c>
      <c r="B46" s="130"/>
      <c r="C46" s="131"/>
      <c r="D46" s="100"/>
      <c r="E46" s="100"/>
      <c r="F46" s="100"/>
      <c r="G46" s="100"/>
      <c r="H46" s="155"/>
      <c r="I46" s="61"/>
      <c r="J46" s="61"/>
      <c r="K46" s="61"/>
      <c r="L46" s="40"/>
      <c r="M46" s="37"/>
      <c r="N46" s="135"/>
      <c r="O46" s="48"/>
      <c r="P46" s="40"/>
      <c r="Q46" s="11"/>
      <c r="R46" s="11"/>
      <c r="S46" s="40"/>
      <c r="T46" s="40"/>
      <c r="U46" s="40"/>
      <c r="V46" s="40"/>
      <c r="W46" s="40"/>
      <c r="X46" s="40"/>
      <c r="Y46" s="43"/>
      <c r="Z46" s="146"/>
      <c r="AA46" s="150"/>
      <c r="AB46" s="11"/>
    </row>
    <row r="47" spans="1:28" ht="69.75" customHeight="1">
      <c r="A47" s="29">
        <v>4</v>
      </c>
      <c r="B47" s="130"/>
      <c r="C47" s="131"/>
      <c r="D47" s="100"/>
      <c r="E47" s="100"/>
      <c r="F47" s="100"/>
      <c r="G47" s="100"/>
      <c r="H47" s="155"/>
      <c r="I47" s="61"/>
      <c r="J47" s="61"/>
      <c r="K47" s="61"/>
      <c r="L47" s="40"/>
      <c r="M47" s="37"/>
      <c r="N47" s="135"/>
      <c r="O47" s="48"/>
      <c r="P47" s="40"/>
      <c r="S47" s="40"/>
      <c r="T47" s="40"/>
      <c r="U47" s="40"/>
      <c r="V47" s="40"/>
      <c r="W47" s="40"/>
      <c r="X47" s="40"/>
      <c r="Y47" s="43"/>
      <c r="Z47" s="146"/>
      <c r="AA47" s="150"/>
      <c r="AB47" s="11"/>
    </row>
    <row r="48" spans="1:28" ht="69.75" customHeight="1">
      <c r="A48" s="29">
        <v>4</v>
      </c>
      <c r="B48" s="130"/>
      <c r="C48" s="131"/>
      <c r="D48" s="100"/>
      <c r="E48" s="100"/>
      <c r="F48" s="100"/>
      <c r="G48" s="100"/>
      <c r="H48" s="155"/>
      <c r="I48" s="61"/>
      <c r="J48" s="61"/>
      <c r="K48" s="61"/>
      <c r="L48" s="40"/>
      <c r="M48" s="37"/>
      <c r="N48" s="135"/>
      <c r="O48" s="48"/>
      <c r="P48" s="40"/>
      <c r="S48" s="40"/>
      <c r="T48" s="40"/>
      <c r="U48" s="40"/>
      <c r="V48" s="40"/>
      <c r="W48" s="40"/>
      <c r="X48" s="40"/>
      <c r="Y48" s="43"/>
      <c r="Z48" s="146"/>
      <c r="AA48" s="150"/>
      <c r="AB48" s="11"/>
    </row>
    <row r="49" spans="1:28" ht="69.75" customHeight="1">
      <c r="A49" s="29">
        <v>4</v>
      </c>
      <c r="B49" s="130"/>
      <c r="C49" s="131"/>
      <c r="D49" s="100"/>
      <c r="E49" s="100"/>
      <c r="F49" s="100"/>
      <c r="G49" s="100"/>
      <c r="H49" s="155"/>
      <c r="I49" s="61"/>
      <c r="J49" s="61"/>
      <c r="K49" s="61"/>
      <c r="L49" s="36"/>
      <c r="M49" s="37"/>
      <c r="N49" s="135"/>
      <c r="O49" s="48"/>
      <c r="P49" s="40"/>
      <c r="S49" s="40"/>
      <c r="T49" s="40"/>
      <c r="U49" s="40"/>
      <c r="V49" s="40"/>
      <c r="W49" s="40"/>
      <c r="X49" s="40"/>
      <c r="Y49" s="43"/>
      <c r="Z49" s="146"/>
      <c r="AA49" s="150"/>
      <c r="AB49" s="11"/>
    </row>
  </sheetData>
  <mergeCells count="2">
    <mergeCell ref="T3:V3"/>
    <mergeCell ref="Q4:R4"/>
  </mergeCells>
  <dataValidations count="1">
    <dataValidation type="list" allowBlank="1" showInputMessage="1" showErrorMessage="1" prompt=" - " sqref="L5:L49">
      <formula1>$Q$6:$Q$8</formula1>
    </dataValidation>
  </dataValidations>
  <pageMargins left="0.59055118110236227" right="0.59055118110236227" top="0.59055118110236227" bottom="0.59055118110236227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showGridLines="0" workbookViewId="0">
      <pane xSplit="3" ySplit="4" topLeftCell="D11" activePane="bottomRight" state="frozen"/>
      <selection pane="topRight" activeCell="D1" sqref="D1"/>
      <selection pane="bottomLeft" activeCell="A5" sqref="A5"/>
      <selection pane="bottomRight" activeCell="G8" sqref="G8:G13"/>
    </sheetView>
  </sheetViews>
  <sheetFormatPr defaultColWidth="12.5703125" defaultRowHeight="15" customHeight="1"/>
  <cols>
    <col min="1" max="1" width="10.7109375" customWidth="1"/>
    <col min="2" max="2" width="9.42578125" customWidth="1"/>
    <col min="3" max="3" width="33.42578125" customWidth="1"/>
    <col min="4" max="4" width="18.140625" customWidth="1"/>
    <col min="5" max="5" width="13.5703125" customWidth="1"/>
    <col min="6" max="6" width="18.140625" customWidth="1"/>
    <col min="7" max="7" width="14.5703125" customWidth="1"/>
    <col min="8" max="8" width="16.7109375" customWidth="1"/>
    <col min="9" max="9" width="13.7109375" customWidth="1"/>
    <col min="10" max="10" width="9.42578125" customWidth="1"/>
    <col min="11" max="11" width="14.140625" customWidth="1"/>
    <col min="12" max="12" width="12.42578125" hidden="1" customWidth="1"/>
    <col min="13" max="13" width="11.42578125" hidden="1" customWidth="1"/>
  </cols>
  <sheetData>
    <row r="1" spans="1:13" ht="29.25">
      <c r="A1" s="1" t="s">
        <v>333</v>
      </c>
      <c r="B1" s="2"/>
      <c r="C1" s="2"/>
      <c r="D1" s="3"/>
      <c r="E1" s="3"/>
      <c r="F1" s="3"/>
      <c r="G1" s="3"/>
      <c r="H1" s="3"/>
      <c r="I1" s="3"/>
      <c r="J1" s="9"/>
      <c r="K1" s="9"/>
      <c r="L1" s="9"/>
      <c r="M1" s="9"/>
    </row>
    <row r="2" spans="1:13" ht="18">
      <c r="A2" s="10" t="s">
        <v>334</v>
      </c>
      <c r="B2" s="2"/>
      <c r="C2" s="2"/>
      <c r="D2" s="3"/>
      <c r="E2" s="3"/>
      <c r="F2" s="3"/>
      <c r="G2" s="3"/>
      <c r="H2" s="3"/>
      <c r="I2" s="3"/>
      <c r="J2" s="9"/>
      <c r="K2" s="9"/>
      <c r="L2" s="9"/>
      <c r="M2" s="9"/>
    </row>
    <row r="3" spans="1:13" ht="12.75" customHeight="1">
      <c r="A3" s="11"/>
      <c r="B3" s="11"/>
      <c r="C3" s="11"/>
      <c r="D3" s="11"/>
      <c r="E3" s="11"/>
      <c r="F3" s="11"/>
      <c r="G3" s="11"/>
      <c r="H3" s="14"/>
      <c r="I3" s="171"/>
      <c r="J3" s="11"/>
      <c r="K3" s="11"/>
      <c r="L3" s="11"/>
      <c r="M3" s="11"/>
    </row>
    <row r="4" spans="1:13" ht="25.5" customHeight="1">
      <c r="A4" s="20" t="s">
        <v>335</v>
      </c>
      <c r="B4" s="20" t="s">
        <v>4</v>
      </c>
      <c r="C4" s="20" t="s">
        <v>7</v>
      </c>
      <c r="D4" s="19" t="s">
        <v>337</v>
      </c>
      <c r="E4" s="20" t="s">
        <v>11</v>
      </c>
      <c r="F4" s="20" t="s">
        <v>338</v>
      </c>
      <c r="G4" s="20" t="s">
        <v>339</v>
      </c>
      <c r="H4" s="20" t="s">
        <v>340</v>
      </c>
      <c r="I4" s="172" t="s">
        <v>341</v>
      </c>
      <c r="J4" s="173" t="s">
        <v>342</v>
      </c>
      <c r="K4" s="173" t="s">
        <v>343</v>
      </c>
      <c r="L4" s="197" t="s">
        <v>21</v>
      </c>
      <c r="M4" s="194"/>
    </row>
    <row r="5" spans="1:13" ht="69.75" customHeight="1">
      <c r="A5" s="91">
        <v>1</v>
      </c>
      <c r="B5" s="30"/>
      <c r="C5" s="31" t="s">
        <v>34</v>
      </c>
      <c r="D5" s="32" t="s">
        <v>344</v>
      </c>
      <c r="E5" s="32" t="s">
        <v>38</v>
      </c>
      <c r="F5" s="174" t="s">
        <v>345</v>
      </c>
      <c r="G5" s="40"/>
      <c r="H5" s="37">
        <f t="shared" ref="H5:H7" si="0">137160/3</f>
        <v>45720</v>
      </c>
      <c r="I5" s="61" t="s">
        <v>346</v>
      </c>
      <c r="J5" s="44">
        <v>2021</v>
      </c>
      <c r="K5" s="146"/>
      <c r="L5" s="11"/>
      <c r="M5" s="11"/>
    </row>
    <row r="6" spans="1:13" ht="69.75" customHeight="1">
      <c r="A6" s="91">
        <v>1</v>
      </c>
      <c r="B6" s="30"/>
      <c r="C6" s="31" t="s">
        <v>34</v>
      </c>
      <c r="D6" s="32" t="s">
        <v>344</v>
      </c>
      <c r="E6" s="32" t="s">
        <v>38</v>
      </c>
      <c r="F6" s="174" t="s">
        <v>345</v>
      </c>
      <c r="G6" s="40"/>
      <c r="H6" s="37">
        <f t="shared" si="0"/>
        <v>45720</v>
      </c>
      <c r="I6" s="61" t="s">
        <v>346</v>
      </c>
      <c r="J6" s="44">
        <v>2022</v>
      </c>
      <c r="K6" s="146"/>
      <c r="L6" s="11"/>
      <c r="M6" s="11"/>
    </row>
    <row r="7" spans="1:13" ht="69.75" customHeight="1">
      <c r="A7" s="91">
        <v>1</v>
      </c>
      <c r="B7" s="30"/>
      <c r="C7" s="31" t="s">
        <v>34</v>
      </c>
      <c r="D7" s="32" t="s">
        <v>344</v>
      </c>
      <c r="E7" s="32" t="s">
        <v>38</v>
      </c>
      <c r="F7" s="174" t="s">
        <v>345</v>
      </c>
      <c r="G7" s="40"/>
      <c r="H7" s="37">
        <f t="shared" si="0"/>
        <v>45720</v>
      </c>
      <c r="I7" s="61" t="s">
        <v>346</v>
      </c>
      <c r="J7" s="44">
        <v>2023</v>
      </c>
      <c r="K7" s="146"/>
      <c r="L7" s="11"/>
      <c r="M7" s="11"/>
    </row>
    <row r="8" spans="1:13" ht="69.75" customHeight="1">
      <c r="A8" s="91">
        <v>2</v>
      </c>
      <c r="B8" s="30"/>
      <c r="C8" s="31" t="s">
        <v>91</v>
      </c>
      <c r="D8" s="32" t="s">
        <v>344</v>
      </c>
      <c r="E8" s="36" t="s">
        <v>95</v>
      </c>
      <c r="F8" s="174" t="s">
        <v>347</v>
      </c>
      <c r="G8" s="175" t="s">
        <v>355</v>
      </c>
      <c r="H8" s="37">
        <f t="shared" ref="H8:H13" si="1">98280/3</f>
        <v>32760</v>
      </c>
      <c r="I8" s="61" t="s">
        <v>346</v>
      </c>
      <c r="J8" s="44">
        <v>2021</v>
      </c>
      <c r="K8" s="146"/>
      <c r="L8" s="11"/>
      <c r="M8" s="11"/>
    </row>
    <row r="9" spans="1:13" ht="69.75" customHeight="1">
      <c r="A9" s="91">
        <v>2</v>
      </c>
      <c r="B9" s="30"/>
      <c r="C9" s="31" t="s">
        <v>91</v>
      </c>
      <c r="D9" s="32" t="s">
        <v>344</v>
      </c>
      <c r="E9" s="36" t="s">
        <v>95</v>
      </c>
      <c r="F9" s="174" t="s">
        <v>347</v>
      </c>
      <c r="G9" s="175" t="s">
        <v>355</v>
      </c>
      <c r="H9" s="37">
        <f t="shared" si="1"/>
        <v>32760</v>
      </c>
      <c r="I9" s="61" t="s">
        <v>346</v>
      </c>
      <c r="J9" s="44">
        <v>2022</v>
      </c>
      <c r="K9" s="146"/>
      <c r="L9" s="11"/>
      <c r="M9" s="11"/>
    </row>
    <row r="10" spans="1:13" ht="69.75" customHeight="1">
      <c r="A10" s="91">
        <v>2</v>
      </c>
      <c r="B10" s="30"/>
      <c r="C10" s="31" t="s">
        <v>91</v>
      </c>
      <c r="D10" s="32" t="s">
        <v>344</v>
      </c>
      <c r="E10" s="36" t="s">
        <v>95</v>
      </c>
      <c r="F10" s="174" t="s">
        <v>347</v>
      </c>
      <c r="G10" s="175" t="s">
        <v>355</v>
      </c>
      <c r="H10" s="37">
        <f t="shared" si="1"/>
        <v>32760</v>
      </c>
      <c r="I10" s="61" t="s">
        <v>346</v>
      </c>
      <c r="J10" s="44">
        <v>2023</v>
      </c>
      <c r="K10" s="146"/>
      <c r="L10" s="11"/>
      <c r="M10" s="11"/>
    </row>
    <row r="11" spans="1:13" ht="69.75" customHeight="1">
      <c r="A11" s="29">
        <v>3</v>
      </c>
      <c r="B11" s="30"/>
      <c r="C11" s="176" t="s">
        <v>135</v>
      </c>
      <c r="D11" s="36" t="s">
        <v>348</v>
      </c>
      <c r="E11" s="36" t="s">
        <v>139</v>
      </c>
      <c r="F11" s="174" t="s">
        <v>133</v>
      </c>
      <c r="G11" s="175" t="s">
        <v>355</v>
      </c>
      <c r="H11" s="37">
        <f t="shared" si="1"/>
        <v>32760</v>
      </c>
      <c r="I11" s="61" t="s">
        <v>346</v>
      </c>
      <c r="J11" s="44">
        <v>2021</v>
      </c>
      <c r="K11" s="146"/>
      <c r="L11" s="11"/>
      <c r="M11" s="11"/>
    </row>
    <row r="12" spans="1:13" ht="73.5" customHeight="1">
      <c r="A12" s="29">
        <v>3</v>
      </c>
      <c r="B12" s="30"/>
      <c r="C12" s="176" t="s">
        <v>135</v>
      </c>
      <c r="D12" s="36" t="s">
        <v>348</v>
      </c>
      <c r="E12" s="36" t="s">
        <v>139</v>
      </c>
      <c r="F12" s="174" t="s">
        <v>133</v>
      </c>
      <c r="G12" s="175" t="s">
        <v>355</v>
      </c>
      <c r="H12" s="37">
        <f t="shared" si="1"/>
        <v>32760</v>
      </c>
      <c r="I12" s="61" t="s">
        <v>346</v>
      </c>
      <c r="J12" s="44">
        <v>2022</v>
      </c>
      <c r="K12" s="146"/>
      <c r="L12" s="11"/>
      <c r="M12" s="11"/>
    </row>
    <row r="13" spans="1:13" ht="73.5" customHeight="1">
      <c r="A13" s="29">
        <v>3</v>
      </c>
      <c r="B13" s="30"/>
      <c r="C13" s="176" t="s">
        <v>135</v>
      </c>
      <c r="D13" s="36" t="s">
        <v>348</v>
      </c>
      <c r="E13" s="36" t="s">
        <v>139</v>
      </c>
      <c r="F13" s="174" t="s">
        <v>133</v>
      </c>
      <c r="G13" s="175" t="s">
        <v>355</v>
      </c>
      <c r="H13" s="37">
        <f t="shared" si="1"/>
        <v>32760</v>
      </c>
      <c r="I13" s="61" t="s">
        <v>346</v>
      </c>
      <c r="J13" s="44">
        <v>2023</v>
      </c>
      <c r="K13" s="146"/>
      <c r="L13" s="11"/>
      <c r="M13" s="11"/>
    </row>
    <row r="14" spans="1:13" ht="73.5" customHeight="1">
      <c r="A14" s="91">
        <v>4</v>
      </c>
      <c r="B14" s="30"/>
      <c r="C14" s="31" t="s">
        <v>176</v>
      </c>
      <c r="D14" s="32" t="s">
        <v>344</v>
      </c>
      <c r="E14" s="36" t="s">
        <v>180</v>
      </c>
      <c r="F14" s="177"/>
      <c r="G14" s="40"/>
      <c r="H14" s="37">
        <f t="shared" ref="H14:H16" si="2">137160/3</f>
        <v>45720</v>
      </c>
      <c r="I14" s="61" t="s">
        <v>346</v>
      </c>
      <c r="J14" s="44">
        <v>2021</v>
      </c>
      <c r="K14" s="146"/>
      <c r="L14" s="11"/>
      <c r="M14" s="11"/>
    </row>
    <row r="15" spans="1:13" ht="73.5" customHeight="1">
      <c r="A15" s="91">
        <v>4</v>
      </c>
      <c r="B15" s="30"/>
      <c r="C15" s="31" t="s">
        <v>176</v>
      </c>
      <c r="D15" s="32" t="s">
        <v>344</v>
      </c>
      <c r="E15" s="36" t="s">
        <v>180</v>
      </c>
      <c r="F15" s="177"/>
      <c r="G15" s="40"/>
      <c r="H15" s="37">
        <f t="shared" si="2"/>
        <v>45720</v>
      </c>
      <c r="I15" s="61" t="s">
        <v>346</v>
      </c>
      <c r="J15" s="44">
        <v>2022</v>
      </c>
      <c r="K15" s="146"/>
      <c r="L15" s="11"/>
      <c r="M15" s="11"/>
    </row>
    <row r="16" spans="1:13" ht="73.5" customHeight="1">
      <c r="A16" s="178">
        <v>4</v>
      </c>
      <c r="B16" s="179"/>
      <c r="C16" s="31" t="s">
        <v>176</v>
      </c>
      <c r="D16" s="32" t="s">
        <v>344</v>
      </c>
      <c r="E16" s="36" t="s">
        <v>180</v>
      </c>
      <c r="F16" s="180"/>
      <c r="G16" s="141"/>
      <c r="H16" s="159">
        <f t="shared" si="2"/>
        <v>45720</v>
      </c>
      <c r="I16" s="158" t="s">
        <v>346</v>
      </c>
      <c r="J16" s="44">
        <v>2023</v>
      </c>
      <c r="K16" s="146"/>
      <c r="L16" s="11"/>
      <c r="M16" s="11"/>
    </row>
    <row r="17" spans="1:13" ht="39" customHeight="1">
      <c r="A17" s="181" t="s">
        <v>349</v>
      </c>
      <c r="B17" s="182"/>
      <c r="C17" s="183"/>
      <c r="D17" s="184"/>
      <c r="E17" s="184"/>
      <c r="F17" s="185"/>
      <c r="G17" s="184"/>
      <c r="H17" s="186"/>
      <c r="I17" s="187"/>
      <c r="J17" s="188"/>
      <c r="K17" s="188"/>
      <c r="L17" s="188"/>
      <c r="M17" s="188"/>
    </row>
  </sheetData>
  <autoFilter ref="A4:I11"/>
  <mergeCells count="1">
    <mergeCell ref="L4:M4"/>
  </mergeCells>
  <pageMargins left="0.59055118110236227" right="0.59055118110236227" top="0.59055118110236227" bottom="0.59055118110236227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I12"/>
  <sheetViews>
    <sheetView workbookViewId="0"/>
  </sheetViews>
  <sheetFormatPr defaultColWidth="12.5703125" defaultRowHeight="15" customHeight="1"/>
  <cols>
    <col min="1" max="1" width="16.42578125" customWidth="1"/>
    <col min="2" max="2" width="5.7109375" customWidth="1"/>
  </cols>
  <sheetData>
    <row r="2" spans="1:9" ht="15" customHeight="1">
      <c r="A2" s="189" t="s">
        <v>350</v>
      </c>
      <c r="B2" s="189">
        <v>2</v>
      </c>
    </row>
    <row r="3" spans="1:9" ht="15" customHeight="1">
      <c r="A3" s="189" t="s">
        <v>351</v>
      </c>
      <c r="B3" s="189">
        <v>4</v>
      </c>
    </row>
    <row r="5" spans="1:9" ht="15" customHeight="1">
      <c r="D5" s="189">
        <v>21</v>
      </c>
      <c r="E5" s="189" t="s">
        <v>352</v>
      </c>
      <c r="F5" s="189">
        <v>16</v>
      </c>
      <c r="G5" s="189">
        <v>1500</v>
      </c>
      <c r="H5" s="189">
        <v>9</v>
      </c>
      <c r="I5" s="190">
        <f t="shared" ref="I5:I9" si="0">F5*G5*H5</f>
        <v>216000</v>
      </c>
    </row>
    <row r="6" spans="1:9" ht="15" customHeight="1">
      <c r="F6" s="189">
        <v>5</v>
      </c>
      <c r="G6" s="189">
        <v>1500</v>
      </c>
      <c r="H6" s="189">
        <v>5</v>
      </c>
      <c r="I6" s="190">
        <f t="shared" si="0"/>
        <v>37500</v>
      </c>
    </row>
    <row r="7" spans="1:9" ht="15" customHeight="1">
      <c r="D7" s="189">
        <v>21</v>
      </c>
      <c r="E7" s="189" t="s">
        <v>353</v>
      </c>
      <c r="F7" s="189">
        <v>12</v>
      </c>
      <c r="G7" s="189">
        <v>2200</v>
      </c>
      <c r="H7" s="189">
        <v>9</v>
      </c>
      <c r="I7" s="190">
        <f t="shared" si="0"/>
        <v>237600</v>
      </c>
    </row>
    <row r="8" spans="1:9" ht="15" customHeight="1">
      <c r="F8" s="189">
        <v>9</v>
      </c>
      <c r="G8" s="189">
        <v>2200</v>
      </c>
      <c r="H8" s="189">
        <v>5</v>
      </c>
      <c r="I8" s="190">
        <f t="shared" si="0"/>
        <v>99000</v>
      </c>
    </row>
    <row r="9" spans="1:9" ht="15" customHeight="1">
      <c r="D9" s="189">
        <v>3</v>
      </c>
      <c r="E9" s="189" t="s">
        <v>354</v>
      </c>
      <c r="F9" s="189">
        <v>1</v>
      </c>
      <c r="G9" s="189">
        <v>4100</v>
      </c>
      <c r="H9" s="189">
        <v>9</v>
      </c>
      <c r="I9" s="190">
        <f t="shared" si="0"/>
        <v>36900</v>
      </c>
    </row>
    <row r="10" spans="1:9" ht="15" customHeight="1">
      <c r="I10" s="190">
        <f>SUM(I5:I9)</f>
        <v>627000</v>
      </c>
    </row>
    <row r="11" spans="1:9" ht="15" customHeight="1">
      <c r="H11" s="189">
        <v>630000</v>
      </c>
      <c r="I11" s="191">
        <f>H11/2</f>
        <v>315000</v>
      </c>
    </row>
    <row r="12" spans="1:9" ht="15" customHeight="1">
      <c r="I12" s="190">
        <f>SUM(I10:I11)</f>
        <v>942000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5703125" defaultRowHeight="15" customHeight="1"/>
  <cols>
    <col min="1" max="6" width="7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5703125" defaultRowHeight="15" customHeight="1"/>
  <cols>
    <col min="1" max="6" width="7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1CDDBB15DBEF47BAC3E17B4527E96A" ma:contentTypeVersion="0" ma:contentTypeDescription="Crie um novo documento." ma:contentTypeScope="" ma:versionID="79c878b060cef7b04c1791e694206c5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4319475835c1d8a4ec49180d72442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90F43C-B9C4-4062-98A2-00CA987C4768}"/>
</file>

<file path=customXml/itemProps2.xml><?xml version="1.0" encoding="utf-8"?>
<ds:datastoreItem xmlns:ds="http://schemas.openxmlformats.org/officeDocument/2006/customXml" ds:itemID="{9526F3BF-8231-4149-B1E4-1DBC7848A8D9}"/>
</file>

<file path=customXml/itemProps3.xml><?xml version="1.0" encoding="utf-8"?>
<ds:datastoreItem xmlns:ds="http://schemas.openxmlformats.org/officeDocument/2006/customXml" ds:itemID="{F4C7915F-E22B-4887-9F6E-C5D0F860E6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Bolsas CAPES</vt:lpstr>
      <vt:lpstr>Planilha1</vt:lpstr>
      <vt:lpstr>Bolsas FACEPE</vt:lpstr>
      <vt:lpstr>Custeio FACEPE</vt:lpstr>
      <vt:lpstr>Apoio</vt:lpstr>
      <vt:lpstr>Plan1</vt:lpstr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Aline Queiroz de Frannça</dc:creator>
  <cp:lastModifiedBy>Maria Aline Queiroz de Frannça</cp:lastModifiedBy>
  <dcterms:created xsi:type="dcterms:W3CDTF">2022-05-12T17:56:57Z</dcterms:created>
  <dcterms:modified xsi:type="dcterms:W3CDTF">2022-05-20T13:44:18Z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0x010100271CDDBB15DBEF47BAC3E17B4527E96A</vt:lpwstr>
  </property>
</Properties>
</file>