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anvisabr.sharepoint.com/sites/CETER/Documentos Compartilhados/Pasta Pública CETER/SERVIDOR_17/DOCUMENTOS EMITIDOS POR ESTAGIÁRIOS/Dayanne/Vivi/"/>
    </mc:Choice>
  </mc:AlternateContent>
  <xr:revisionPtr revIDLastSave="0" documentId="8_{A37D0CBC-8D2D-4B65-8F35-0A650D94680F}" xr6:coauthVersionLast="47" xr6:coauthVersionMax="47" xr10:uidLastSave="{00000000-0000-0000-0000-000000000000}"/>
  <bookViews>
    <workbookView xWindow="43080" yWindow="1995" windowWidth="29040" windowHeight="15720" tabRatio="601" xr2:uid="{43C0D744-4FD1-42E6-ABEE-BC1EC176E4E5}"/>
  </bookViews>
  <sheets>
    <sheet name="Formulário" sheetId="3" r:id="rId1"/>
    <sheet name="Instr. de Preenchimento" sheetId="4" r:id="rId2"/>
  </sheets>
  <definedNames>
    <definedName name="_xlnm.Print_Area" localSheetId="0">Formulário!$A$1:$M$313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3" l="1"/>
  <c r="G115" i="3" s="1"/>
  <c r="L268" i="3"/>
  <c r="L223" i="3"/>
  <c r="L181" i="3"/>
  <c r="L139" i="3"/>
  <c r="L95" i="3"/>
  <c r="L50" i="3"/>
  <c r="C268" i="3"/>
  <c r="C223" i="3"/>
  <c r="C181" i="3"/>
  <c r="C139" i="3"/>
  <c r="C95" i="3"/>
  <c r="C50" i="3"/>
  <c r="T242" i="3"/>
  <c r="P242" i="3"/>
  <c r="Q242" i="3"/>
  <c r="R242" i="3"/>
  <c r="S242" i="3"/>
  <c r="O242" i="3"/>
  <c r="M239" i="3" s="1"/>
  <c r="D251" i="3" s="1"/>
  <c r="H216" i="3" s="1"/>
  <c r="P241" i="3"/>
  <c r="Q241" i="3"/>
  <c r="R241" i="3"/>
  <c r="M238" i="3" s="1"/>
  <c r="D250" i="3" s="1"/>
  <c r="H215" i="3" s="1"/>
  <c r="S241" i="3"/>
  <c r="T241" i="3"/>
  <c r="O241" i="3"/>
  <c r="C147" i="3"/>
  <c r="C148" i="3"/>
  <c r="C149" i="3"/>
  <c r="C150" i="3"/>
  <c r="C151" i="3"/>
  <c r="C152" i="3"/>
  <c r="C153" i="3"/>
  <c r="C154" i="3"/>
  <c r="D154" i="3"/>
  <c r="E154" i="3"/>
  <c r="F154" i="3"/>
  <c r="G154" i="3"/>
  <c r="H154" i="3"/>
  <c r="C155" i="3"/>
  <c r="C156" i="3"/>
  <c r="C157" i="3"/>
  <c r="C158" i="3"/>
  <c r="D158" i="3"/>
  <c r="E158" i="3"/>
  <c r="F158" i="3"/>
  <c r="G158" i="3"/>
  <c r="H158" i="3"/>
  <c r="C113" i="3"/>
  <c r="C114" i="3"/>
  <c r="C115" i="3"/>
  <c r="C116" i="3"/>
  <c r="C117" i="3"/>
  <c r="C118" i="3"/>
  <c r="C119" i="3"/>
  <c r="D119" i="3"/>
  <c r="E119" i="3"/>
  <c r="F119" i="3"/>
  <c r="G119" i="3"/>
  <c r="H119" i="3"/>
  <c r="C120" i="3"/>
  <c r="C121" i="3"/>
  <c r="C122" i="3"/>
  <c r="C123" i="3"/>
  <c r="D123" i="3"/>
  <c r="E123" i="3"/>
  <c r="F123" i="3"/>
  <c r="G123" i="3"/>
  <c r="H123" i="3"/>
  <c r="C124" i="3"/>
  <c r="A235" i="3"/>
  <c r="F143" i="3"/>
  <c r="I235" i="3"/>
  <c r="F109" i="3"/>
  <c r="H234" i="3"/>
  <c r="I248" i="3"/>
  <c r="D147" i="3"/>
  <c r="D148" i="3"/>
  <c r="E148" i="3"/>
  <c r="D149" i="3"/>
  <c r="E149" i="3"/>
  <c r="F149" i="3"/>
  <c r="G149" i="3"/>
  <c r="H149" i="3"/>
  <c r="D151" i="3"/>
  <c r="D152" i="3"/>
  <c r="E152" i="3"/>
  <c r="F152" i="3"/>
  <c r="G152" i="3"/>
  <c r="H152" i="3"/>
  <c r="D153" i="3"/>
  <c r="E153" i="3"/>
  <c r="F153" i="3"/>
  <c r="G153" i="3"/>
  <c r="H153" i="3"/>
  <c r="D155" i="3"/>
  <c r="D156" i="3"/>
  <c r="E156" i="3"/>
  <c r="F156" i="3"/>
  <c r="G156" i="3"/>
  <c r="H156" i="3"/>
  <c r="D157" i="3"/>
  <c r="E157" i="3"/>
  <c r="F157" i="3"/>
  <c r="G157" i="3"/>
  <c r="H157" i="3"/>
  <c r="E147" i="3"/>
  <c r="F147" i="3"/>
  <c r="E151" i="3"/>
  <c r="F151" i="3"/>
  <c r="G151" i="3"/>
  <c r="H151" i="3"/>
  <c r="E155" i="3"/>
  <c r="F155" i="3"/>
  <c r="G155" i="3"/>
  <c r="H155" i="3"/>
  <c r="D113" i="3"/>
  <c r="E113" i="3"/>
  <c r="D114" i="3"/>
  <c r="D116" i="3"/>
  <c r="D117" i="3"/>
  <c r="E117" i="3"/>
  <c r="F117" i="3"/>
  <c r="G117" i="3"/>
  <c r="H117" i="3"/>
  <c r="D118" i="3"/>
  <c r="D120" i="3"/>
  <c r="D121" i="3"/>
  <c r="E121" i="3"/>
  <c r="F121" i="3"/>
  <c r="G121" i="3"/>
  <c r="H121" i="3"/>
  <c r="D122" i="3"/>
  <c r="D124" i="3"/>
  <c r="E114" i="3"/>
  <c r="F114" i="3"/>
  <c r="G114" i="3"/>
  <c r="H114" i="3"/>
  <c r="E116" i="3"/>
  <c r="E118" i="3"/>
  <c r="F118" i="3"/>
  <c r="G118" i="3"/>
  <c r="H118" i="3"/>
  <c r="E120" i="3"/>
  <c r="E122" i="3"/>
  <c r="F122" i="3"/>
  <c r="G122" i="3"/>
  <c r="H122" i="3"/>
  <c r="E124" i="3"/>
  <c r="Q111" i="3"/>
  <c r="R111" i="3"/>
  <c r="F116" i="3"/>
  <c r="F120" i="3"/>
  <c r="F124" i="3"/>
  <c r="G116" i="3"/>
  <c r="H116" i="3"/>
  <c r="G120" i="3"/>
  <c r="H120" i="3"/>
  <c r="G124" i="3"/>
  <c r="H124" i="3"/>
  <c r="D110" i="3"/>
  <c r="D241" i="3"/>
  <c r="E110" i="3"/>
  <c r="E241" i="3"/>
  <c r="F110" i="3"/>
  <c r="F241" i="3"/>
  <c r="G110" i="3"/>
  <c r="G241" i="3"/>
  <c r="H110" i="3"/>
  <c r="H241" i="3"/>
  <c r="C110" i="3"/>
  <c r="C241" i="3"/>
  <c r="Q145" i="3"/>
  <c r="R145" i="3"/>
  <c r="D236" i="3"/>
  <c r="E236" i="3"/>
  <c r="F236" i="3"/>
  <c r="G236" i="3"/>
  <c r="H236" i="3"/>
  <c r="C236" i="3"/>
  <c r="P126" i="3"/>
  <c r="AA126" i="3"/>
  <c r="Q126" i="3"/>
  <c r="R126" i="3"/>
  <c r="S126" i="3"/>
  <c r="T126" i="3"/>
  <c r="T127" i="3"/>
  <c r="U126" i="3"/>
  <c r="P160" i="3"/>
  <c r="Q160" i="3"/>
  <c r="Q161" i="3"/>
  <c r="R160" i="3"/>
  <c r="S160" i="3"/>
  <c r="T160" i="3"/>
  <c r="U160" i="3"/>
  <c r="U161" i="3"/>
  <c r="AA160" i="3"/>
  <c r="D145" i="3"/>
  <c r="C145" i="3"/>
  <c r="H144" i="3"/>
  <c r="G144" i="3"/>
  <c r="F144" i="3"/>
  <c r="E144" i="3"/>
  <c r="D144" i="3"/>
  <c r="C144" i="3"/>
  <c r="A148" i="3"/>
  <c r="A149" i="3"/>
  <c r="A150" i="3"/>
  <c r="A151" i="3"/>
  <c r="A152" i="3"/>
  <c r="A153" i="3"/>
  <c r="A154" i="3"/>
  <c r="A155" i="3"/>
  <c r="A156" i="3"/>
  <c r="A157" i="3"/>
  <c r="A158" i="3"/>
  <c r="A147" i="3"/>
  <c r="A114" i="3"/>
  <c r="A115" i="3"/>
  <c r="A116" i="3"/>
  <c r="A117" i="3"/>
  <c r="A118" i="3"/>
  <c r="A119" i="3"/>
  <c r="A120" i="3"/>
  <c r="A121" i="3"/>
  <c r="A122" i="3"/>
  <c r="A123" i="3"/>
  <c r="A124" i="3"/>
  <c r="A113" i="3"/>
  <c r="A109" i="3"/>
  <c r="A95" i="3"/>
  <c r="A143" i="3"/>
  <c r="A268" i="3"/>
  <c r="L267" i="3"/>
  <c r="C267" i="3"/>
  <c r="A267" i="3"/>
  <c r="A223" i="3"/>
  <c r="L222" i="3"/>
  <c r="C222" i="3"/>
  <c r="A222" i="3"/>
  <c r="A221" i="3"/>
  <c r="A181" i="3"/>
  <c r="L180" i="3"/>
  <c r="C180" i="3"/>
  <c r="A180" i="3"/>
  <c r="T161" i="3"/>
  <c r="S161" i="3"/>
  <c r="R161" i="3"/>
  <c r="P161" i="3"/>
  <c r="U127" i="3"/>
  <c r="S127" i="3"/>
  <c r="R127" i="3"/>
  <c r="Q127" i="3"/>
  <c r="A139" i="3"/>
  <c r="L138" i="3"/>
  <c r="C138" i="3"/>
  <c r="A138" i="3"/>
  <c r="L94" i="3"/>
  <c r="C94" i="3"/>
  <c r="A94" i="3"/>
  <c r="A50" i="3"/>
  <c r="L49" i="3"/>
  <c r="C49" i="3"/>
  <c r="A49" i="3"/>
  <c r="A48" i="3"/>
  <c r="A137" i="3"/>
  <c r="A179" i="3"/>
  <c r="A266" i="3"/>
  <c r="A93" i="3"/>
  <c r="B137" i="3"/>
  <c r="C111" i="3"/>
  <c r="F113" i="3"/>
  <c r="G147" i="3"/>
  <c r="F148" i="3"/>
  <c r="G148" i="3"/>
  <c r="H148" i="3"/>
  <c r="S145" i="3"/>
  <c r="E145" i="3"/>
  <c r="S111" i="3"/>
  <c r="E111" i="3"/>
  <c r="P127" i="3"/>
  <c r="D111" i="3"/>
  <c r="D115" i="3"/>
  <c r="D150" i="3"/>
  <c r="E150" i="3"/>
  <c r="E160" i="3" s="1"/>
  <c r="F150" i="3"/>
  <c r="G150" i="3"/>
  <c r="H150" i="3"/>
  <c r="F111" i="3"/>
  <c r="T111" i="3"/>
  <c r="E127" i="3"/>
  <c r="E161" i="3"/>
  <c r="G113" i="3"/>
  <c r="D160" i="3"/>
  <c r="T145" i="3"/>
  <c r="F145" i="3"/>
  <c r="F160" i="3"/>
  <c r="E115" i="3"/>
  <c r="D126" i="3"/>
  <c r="G160" i="3"/>
  <c r="H147" i="3"/>
  <c r="H160" i="3"/>
  <c r="G161" i="3"/>
  <c r="G127" i="3"/>
  <c r="H113" i="3"/>
  <c r="G111" i="3"/>
  <c r="U111" i="3"/>
  <c r="H111" i="3"/>
  <c r="U145" i="3"/>
  <c r="H145" i="3"/>
  <c r="G145" i="3"/>
  <c r="E126" i="3"/>
  <c r="E237" i="3"/>
  <c r="E238" i="3"/>
  <c r="E239" i="3"/>
  <c r="D237" i="3"/>
  <c r="D238" i="3"/>
  <c r="D239" i="3"/>
  <c r="D127" i="3"/>
  <c r="D161" i="3"/>
  <c r="H127" i="3"/>
  <c r="H161" i="3"/>
  <c r="F127" i="3"/>
  <c r="F161" i="3"/>
  <c r="G126" i="3" l="1"/>
  <c r="G237" i="3" s="1"/>
  <c r="G238" i="3" s="1"/>
  <c r="G239" i="3" s="1"/>
  <c r="H115" i="3"/>
  <c r="H126" i="3" s="1"/>
  <c r="H237" i="3" s="1"/>
  <c r="H238" i="3" s="1"/>
  <c r="H239" i="3" s="1"/>
  <c r="F126" i="3"/>
  <c r="F237" i="3" s="1"/>
  <c r="F238" i="3" s="1"/>
  <c r="F239" i="3" s="1"/>
  <c r="C126" i="3"/>
  <c r="M126" i="3" s="1"/>
  <c r="C160" i="3"/>
  <c r="C127" i="3" l="1"/>
  <c r="C237" i="3"/>
  <c r="C238" i="3" s="1"/>
  <c r="C239" i="3" s="1"/>
  <c r="C161" i="3"/>
  <c r="M1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jose.costa</author>
  </authors>
  <commentList>
    <comment ref="J1" authorId="0" shapeId="0" xr:uid="{135FB98A-100A-4077-92A5-32BC471B54A9}">
      <text>
        <r>
          <rPr>
            <sz val="8"/>
            <color indexed="81"/>
            <rFont val="Tahoma"/>
          </rPr>
          <t xml:space="preserve">Preencher substituindo a legenda
</t>
        </r>
      </text>
    </comment>
    <comment ref="J6" authorId="0" shapeId="0" xr:uid="{FC42CA11-65D6-4DBA-A2C9-83A596BE5B4F}">
      <text>
        <r>
          <rPr>
            <sz val="8"/>
            <color indexed="81"/>
            <rFont val="Tahoma"/>
          </rPr>
          <t xml:space="preserve">Preencher substituindo a legenda
</t>
        </r>
      </text>
    </comment>
  </commentList>
</comments>
</file>

<file path=xl/sharedStrings.xml><?xml version="1.0" encoding="utf-8"?>
<sst xmlns="http://schemas.openxmlformats.org/spreadsheetml/2006/main" count="159" uniqueCount="125">
  <si>
    <t>Nome do Centro</t>
  </si>
  <si>
    <t>Logotipo</t>
  </si>
  <si>
    <t>Endereço do Centro</t>
  </si>
  <si>
    <t xml:space="preserve">                                                                                      Perfil de Dissolução Comparativo</t>
  </si>
  <si>
    <t>Número</t>
  </si>
  <si>
    <t>Nome do Estudo</t>
  </si>
  <si>
    <t>Período do Estudo</t>
  </si>
  <si>
    <t>1. DADOS DA EMPRESA</t>
  </si>
  <si>
    <t>Empresa Solicitante:</t>
  </si>
  <si>
    <t>Endereço:</t>
  </si>
  <si>
    <t>2. DADOS DO MEDICAMENTO ANALISADO</t>
  </si>
  <si>
    <t>Dados das Amostras</t>
  </si>
  <si>
    <t>Medicamento Teste</t>
  </si>
  <si>
    <t>Medicamento Referência</t>
  </si>
  <si>
    <t>Nome Genérico (DCB ou DCI)</t>
  </si>
  <si>
    <t>Nome Fantasia</t>
  </si>
  <si>
    <t>Fabricante</t>
  </si>
  <si>
    <t>Endereço do Fabricante</t>
  </si>
  <si>
    <t>Forma Farmacêutica</t>
  </si>
  <si>
    <t>Apresentação (dosagem)</t>
  </si>
  <si>
    <t>Número da Nota Fiscal</t>
  </si>
  <si>
    <t>Número do Lote</t>
  </si>
  <si>
    <t>Data de Fabricação</t>
  </si>
  <si>
    <t>Prazo de Validade</t>
  </si>
  <si>
    <t>3. DESCRIÇÃO DO MÉTODO E REFERÊNCIAS</t>
  </si>
  <si>
    <t>ESPECIFICAÇÃO DA DILUIÇÃO</t>
  </si>
  <si>
    <t>Meio de Dissol.:</t>
  </si>
  <si>
    <t>Aparato:</t>
  </si>
  <si>
    <t>Rotação:</t>
  </si>
  <si>
    <t>Tempos de Coleta:</t>
  </si>
  <si>
    <t>Vol. das Cubas:</t>
  </si>
  <si>
    <t>Temp. do Banho:</t>
  </si>
  <si>
    <t>Vol. de Amostra Coletado:</t>
  </si>
  <si>
    <t>Vol.do Rinse (qdo.neces.):</t>
  </si>
  <si>
    <t>Reposição de Meio (em mL):</t>
  </si>
  <si>
    <t>ESPECIFICAÇÃO DO MÉTODO DE QUANTIFICAÇÃO</t>
  </si>
  <si>
    <t>EQUIPAMENTOS UTILIZADOS</t>
  </si>
  <si>
    <t>SUBSTÂNCIA QUÍMICA DE REFERÊNCIA UTILIZADA</t>
  </si>
  <si>
    <t>REFERÊNCIAS</t>
  </si>
  <si>
    <t>4. COMPARAÇÃO DOS PERFIS DE DISSOLUÇÃO</t>
  </si>
  <si>
    <t>Entre Dosagens:</t>
  </si>
  <si>
    <t>Entre Produtos:</t>
  </si>
  <si>
    <t>5. DADOS DO PERFIL DE DISSOLUÇÃO PARA O MEDICAMENTO TESTE</t>
  </si>
  <si>
    <t>Nome do medicamento teste</t>
  </si>
  <si>
    <t>: % Dissolvida do fármaco</t>
  </si>
  <si>
    <t>Tempo ( minutos )</t>
  </si>
  <si>
    <t>Volume Cuba ( mL )</t>
  </si>
  <si>
    <t># 1</t>
  </si>
  <si>
    <t># 2</t>
  </si>
  <si>
    <t># 3</t>
  </si>
  <si>
    <t># 4</t>
  </si>
  <si>
    <t># 5</t>
  </si>
  <si>
    <t># 6</t>
  </si>
  <si>
    <t># 7</t>
  </si>
  <si>
    <t># 8</t>
  </si>
  <si>
    <t># 9</t>
  </si>
  <si>
    <t># 10</t>
  </si>
  <si>
    <t># 11</t>
  </si>
  <si>
    <t># 12</t>
  </si>
  <si>
    <t>Média</t>
  </si>
  <si>
    <t xml:space="preserve">Soma  =  </t>
  </si>
  <si>
    <t>RSD%</t>
  </si>
  <si>
    <t>6. DADOS DO PERFIL DE DISSOLUÇÃO PARA O MEDICAMENTO REFERÊNCIA</t>
  </si>
  <si>
    <t>Nome do medicamento referência</t>
  </si>
  <si>
    <t>7. GRÁFICO DO PERFIL DE DISSOLUÇÃO DOS MEDICAMENTOS ANALISADOS</t>
  </si>
  <si>
    <t xml:space="preserve">F1 = </t>
  </si>
  <si>
    <t>F2 =</t>
  </si>
  <si>
    <t>8. CÁLCULO DOS FATORES F1 E F2</t>
  </si>
  <si>
    <t>Valor F1 = especificação &lt; 15</t>
  </si>
  <si>
    <t>Valor F2 = especificação &gt; 50</t>
  </si>
  <si>
    <t>Perfil Comparativo do(a)</t>
  </si>
  <si>
    <t>X</t>
  </si>
  <si>
    <t>nome do ativo (Reg - Piloto)</t>
  </si>
  <si>
    <t>Absoluto (nome do ativo Reg - Pilot)</t>
  </si>
  <si>
    <t xml:space="preserve"> (nome do ativo Reg - Pilot) ^ 2</t>
  </si>
  <si>
    <t>Assinale ao lado com "OK" somente o(s) tempo(s) de coleta a ser(em) considerado(s) para cálculo</t>
  </si>
  <si>
    <t>F1 =</t>
  </si>
  <si>
    <t>SOMATÓRIA  Result (nome do ativo ref. - teste)  x 100</t>
  </si>
  <si>
    <t xml:space="preserve">F2 = </t>
  </si>
  <si>
    <r>
      <t>50 x LOG {[1 + (1/n) x SOMATÓRIA (nome do med. Ref. - nome do med. teste)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>]</t>
    </r>
    <r>
      <rPr>
        <vertAlign val="superscript"/>
        <sz val="10"/>
        <rFont val="Verdana"/>
        <family val="2"/>
      </rPr>
      <t>-0,5</t>
    </r>
    <r>
      <rPr>
        <sz val="10"/>
        <rFont val="Verdana"/>
        <family val="2"/>
      </rPr>
      <t xml:space="preserve"> x 100}</t>
    </r>
  </si>
  <si>
    <t xml:space="preserve">            SOMATÓRIA (Medicamento referência)</t>
  </si>
  <si>
    <t xml:space="preserve">Onde    (  n  =  </t>
  </si>
  <si>
    <t>tempos de coleta )</t>
  </si>
  <si>
    <t>(Fator de Diferença)</t>
  </si>
  <si>
    <t>(Fator de Semelhança)</t>
  </si>
  <si>
    <t>9. OBSERVAÇÃO(ÕES):</t>
  </si>
  <si>
    <t>10. CONCLUSÃO:</t>
  </si>
  <si>
    <t>11. ASSINATURAS</t>
  </si>
  <si>
    <t>Nome</t>
  </si>
  <si>
    <t>Assinatura</t>
  </si>
  <si>
    <t>Data</t>
  </si>
  <si>
    <t>Analista</t>
  </si>
  <si>
    <t>Responsável Técnico</t>
  </si>
  <si>
    <t>Instruções de Preenchimento</t>
  </si>
  <si>
    <t>Observações gerais</t>
  </si>
  <si>
    <t xml:space="preserve">As tabelas das seções 05 e 06 (dados do perfil) estão com apenas 06 colunas habilitadas. Caso haja a necessidade de especificar dados em tabela(s) com tempos de coleta diferenciados, basta fazer uso dos formulários disponibilizados no site, de acordo com a necessidade. Em caso de dúvidas, entrar em contato através do e-mail eqfar@anvisa.gov.br </t>
  </si>
  <si>
    <t>Página 01</t>
  </si>
  <si>
    <t>Cabeçalho</t>
  </si>
  <si>
    <t>Inserir o logotipo do centro no local indicado, substituindo o enunciado pela imagem. Para tanto, acesse a célula “H2” do formulário. O arquivo a ser inserido deverá ser copiado previamente e colado no documento, preferencialmente, através do seguinte comando: “EDITAR/ COLAR ESPECIAL/ FIGURA (OBJETO DE METARQUIVO AVANÇADO)”. Feito isso, basta apenas redimensionar a imagem adequadamente.</t>
  </si>
  <si>
    <t>Preencher os campos seguintes, substituindo o enunciado pela informação solicitada</t>
  </si>
  <si>
    <t>Seções 1 e 2</t>
  </si>
  <si>
    <t>Preencher as lacunas de acordo com a solicitação</t>
  </si>
  <si>
    <t>Página 02</t>
  </si>
  <si>
    <t>Seção 3</t>
  </si>
  <si>
    <r>
      <t xml:space="preserve">Preencher as lacunas de acordo com a solicitação.    </t>
    </r>
    <r>
      <rPr>
        <b/>
        <sz val="8"/>
        <color indexed="16"/>
        <rFont val="Verdana"/>
        <family val="2"/>
      </rPr>
      <t>Obs</t>
    </r>
    <r>
      <rPr>
        <sz val="8"/>
        <rFont val="Verdana"/>
        <family val="2"/>
      </rPr>
      <t>.: o campo "reposição do meio" deverá conter apenas números</t>
    </r>
  </si>
  <si>
    <t>Página 03</t>
  </si>
  <si>
    <t>Seção 4</t>
  </si>
  <si>
    <t>Assinalar o tipo de comparação realizada</t>
  </si>
  <si>
    <t>Seção 5</t>
  </si>
  <si>
    <t>Preencher os campos no quadro posicionado imediatamente à direita do que aparece na tela, para tanto basta apenas utilizar a barra de rolagem inferior do próprio formulário</t>
  </si>
  <si>
    <t>Página 04</t>
  </si>
  <si>
    <t>Seção 6</t>
  </si>
  <si>
    <t>Página 05</t>
  </si>
  <si>
    <t>Seção 7</t>
  </si>
  <si>
    <t>Não há campos para preenchimento</t>
  </si>
  <si>
    <t>Página 06</t>
  </si>
  <si>
    <t>Seção 8</t>
  </si>
  <si>
    <t>* Substituir os nomes relacionados na coluna "Tempo" pelos nomes correspondentes aos utilizados nos testes;                                                   * Assinalar com "OK" as colunas, em destaque, que deverão ser utilizadas para os cálculos dos Fatores de Diferença (F1) e de Semelhança (F2), marcando para as demais colunas a opção "N/C", observando para tanto o disposto na Resolução RE 901 de 29 de maio de 2003</t>
  </si>
  <si>
    <t>Seção 9</t>
  </si>
  <si>
    <t>Descrever quaisquer observações pertinentes ao perfil</t>
  </si>
  <si>
    <t>Página 07</t>
  </si>
  <si>
    <t>Seção 10</t>
  </si>
  <si>
    <t>Descrever a(s) conclusão(ões) a respeito do estudo realizado</t>
  </si>
  <si>
    <t>Seção 11</t>
  </si>
  <si>
    <t>Discriminar o(s) analista(s) e o(s) responsável(eis) técnico(s) pelo processo; apor as respectivas assinaturas e datar manualmente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</si>
</sst>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"/>
    <numFmt numFmtId="167" formatCode="0.0000"/>
    <numFmt numFmtId="168" formatCode=";;"/>
  </numFmts>
  <fonts count="35">
    <font>
      <sz val="10"/>
      <name val="Arial"/>
    </font>
    <font>
      <u/>
      <sz val="10"/>
      <color indexed="12"/>
      <name val="Arial"/>
    </font>
    <font>
      <b/>
      <sz val="10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u/>
      <sz val="12"/>
      <name val="Verdana"/>
      <family val="2"/>
    </font>
    <font>
      <b/>
      <sz val="11"/>
      <color indexed="9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  <font>
      <b/>
      <sz val="11"/>
      <color indexed="12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10"/>
      <color indexed="8"/>
      <name val="Verdana"/>
      <family val="2"/>
    </font>
    <font>
      <sz val="8"/>
      <color indexed="81"/>
      <name val="Tahoma"/>
    </font>
    <font>
      <b/>
      <sz val="10"/>
      <color indexed="12"/>
      <name val="Verdana"/>
      <family val="2"/>
    </font>
    <font>
      <b/>
      <sz val="10"/>
      <color indexed="9"/>
      <name val="Verdana"/>
      <family val="2"/>
    </font>
    <font>
      <b/>
      <u/>
      <sz val="10"/>
      <name val="Verdana"/>
      <family val="2"/>
    </font>
    <font>
      <u/>
      <sz val="10"/>
      <name val="Verdana"/>
      <family val="2"/>
    </font>
    <font>
      <vertAlign val="superscript"/>
      <sz val="10"/>
      <name val="Verdana"/>
      <family val="2"/>
    </font>
    <font>
      <sz val="10"/>
      <color indexed="9"/>
      <name val="Verdana"/>
      <family val="2"/>
    </font>
    <font>
      <sz val="9"/>
      <name val="Verdana"/>
      <family val="2"/>
    </font>
    <font>
      <sz val="10"/>
      <name val="Arial"/>
    </font>
    <font>
      <b/>
      <sz val="16"/>
      <color indexed="16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u/>
      <sz val="8"/>
      <color indexed="12"/>
      <name val="Verdana"/>
      <family val="2"/>
    </font>
    <font>
      <b/>
      <sz val="8"/>
      <color indexed="9"/>
      <name val="Verdana"/>
      <family val="2"/>
    </font>
    <font>
      <sz val="8"/>
      <name val="Arial"/>
    </font>
    <font>
      <sz val="8"/>
      <color indexed="9"/>
      <name val="Verdana"/>
      <family val="2"/>
    </font>
    <font>
      <b/>
      <sz val="8"/>
      <color indexed="16"/>
      <name val="Verdana"/>
      <family val="2"/>
    </font>
    <font>
      <sz val="12"/>
      <name val="Arial"/>
      <family val="2"/>
    </font>
    <font>
      <b/>
      <sz val="9"/>
      <color indexed="16"/>
      <name val="Verdana"/>
      <family val="2"/>
    </font>
    <font>
      <b/>
      <sz val="10"/>
      <color indexed="1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3"/>
      </patternFill>
    </fill>
    <fill>
      <patternFill patternType="gray0625">
        <fgColor indexed="23"/>
        <bgColor indexed="9"/>
      </patternFill>
    </fill>
    <fill>
      <patternFill patternType="solid">
        <fgColor indexed="23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16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8">
    <xf numFmtId="0" fontId="0" fillId="0" borderId="0" xfId="0"/>
    <xf numFmtId="0" fontId="12" fillId="2" borderId="0" xfId="0" applyFont="1" applyFill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49" fontId="12" fillId="2" borderId="4" xfId="0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0" borderId="5" xfId="0" applyFont="1" applyBorder="1" applyProtection="1">
      <protection locked="0"/>
    </xf>
    <xf numFmtId="2" fontId="9" fillId="0" borderId="5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12" fillId="2" borderId="6" xfId="0" applyNumberFormat="1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49" fontId="12" fillId="2" borderId="7" xfId="0" applyNumberFormat="1" applyFont="1" applyFill="1" applyBorder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2" fontId="12" fillId="0" borderId="5" xfId="0" applyNumberFormat="1" applyFont="1" applyBorder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12" fillId="2" borderId="5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1" fontId="12" fillId="0" borderId="0" xfId="0" applyNumberFormat="1" applyFont="1" applyProtection="1"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12" fillId="2" borderId="3" xfId="0" applyFont="1" applyFill="1" applyBorder="1"/>
    <xf numFmtId="2" fontId="12" fillId="2" borderId="0" xfId="0" applyNumberFormat="1" applyFont="1" applyFill="1"/>
    <xf numFmtId="0" fontId="12" fillId="2" borderId="3" xfId="0" applyFont="1" applyFill="1" applyBorder="1" applyAlignment="1">
      <alignment horizontal="left"/>
    </xf>
    <xf numFmtId="2" fontId="12" fillId="2" borderId="3" xfId="0" applyNumberFormat="1" applyFont="1" applyFill="1" applyBorder="1"/>
    <xf numFmtId="2" fontId="12" fillId="2" borderId="4" xfId="0" applyNumberFormat="1" applyFont="1" applyFill="1" applyBorder="1"/>
    <xf numFmtId="2" fontId="12" fillId="2" borderId="6" xfId="0" applyNumberFormat="1" applyFont="1" applyFill="1" applyBorder="1"/>
    <xf numFmtId="2" fontId="12" fillId="2" borderId="7" xfId="0" applyNumberFormat="1" applyFont="1" applyFill="1" applyBorder="1" applyAlignment="1">
      <alignment horizontal="center"/>
    </xf>
    <xf numFmtId="0" fontId="12" fillId="2" borderId="0" xfId="0" applyFont="1" applyFill="1"/>
    <xf numFmtId="2" fontId="2" fillId="2" borderId="2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49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/>
      <protection locked="0"/>
    </xf>
    <xf numFmtId="2" fontId="2" fillId="2" borderId="3" xfId="0" applyNumberFormat="1" applyFont="1" applyFill="1" applyBorder="1"/>
    <xf numFmtId="2" fontId="2" fillId="2" borderId="0" xfId="0" applyNumberFormat="1" applyFont="1" applyFill="1"/>
    <xf numFmtId="2" fontId="12" fillId="2" borderId="6" xfId="0" applyNumberFormat="1" applyFont="1" applyFill="1" applyBorder="1" applyAlignment="1">
      <alignment horizontal="right"/>
    </xf>
    <xf numFmtId="2" fontId="12" fillId="2" borderId="0" xfId="0" applyNumberFormat="1" applyFont="1" applyFill="1" applyAlignment="1">
      <alignment horizontal="center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/>
    <xf numFmtId="0" fontId="12" fillId="2" borderId="6" xfId="0" applyFont="1" applyFill="1" applyBorder="1"/>
    <xf numFmtId="0" fontId="12" fillId="2" borderId="2" xfId="0" applyFont="1" applyFill="1" applyBorder="1" applyAlignment="1">
      <alignment vertical="top"/>
    </xf>
    <xf numFmtId="2" fontId="2" fillId="0" borderId="8" xfId="0" applyNumberFormat="1" applyFont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9" fillId="3" borderId="3" xfId="0" applyFont="1" applyFill="1" applyBorder="1"/>
    <xf numFmtId="0" fontId="5" fillId="3" borderId="0" xfId="0" applyFont="1" applyFill="1" applyAlignment="1">
      <alignment horizontal="center"/>
    </xf>
    <xf numFmtId="0" fontId="9" fillId="2" borderId="0" xfId="0" applyFont="1" applyFill="1"/>
    <xf numFmtId="49" fontId="9" fillId="3" borderId="0" xfId="0" applyNumberFormat="1" applyFont="1" applyFill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3" borderId="0" xfId="0" applyFont="1" applyFill="1"/>
    <xf numFmtId="0" fontId="9" fillId="0" borderId="0" xfId="0" applyFont="1"/>
    <xf numFmtId="165" fontId="9" fillId="3" borderId="0" xfId="0" applyNumberFormat="1" applyFont="1" applyFill="1" applyAlignment="1">
      <alignment horizontal="left"/>
    </xf>
    <xf numFmtId="0" fontId="10" fillId="3" borderId="3" xfId="0" applyFont="1" applyFill="1" applyBorder="1"/>
    <xf numFmtId="0" fontId="11" fillId="2" borderId="0" xfId="0" applyFont="1" applyFill="1"/>
    <xf numFmtId="2" fontId="11" fillId="2" borderId="0" xfId="0" applyNumberFormat="1" applyFont="1" applyFill="1" applyAlignment="1">
      <alignment horizontal="left"/>
    </xf>
    <xf numFmtId="2" fontId="5" fillId="3" borderId="3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12" fillId="4" borderId="3" xfId="0" applyFont="1" applyFill="1" applyBorder="1"/>
    <xf numFmtId="0" fontId="14" fillId="4" borderId="3" xfId="0" applyFont="1" applyFill="1" applyBorder="1"/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0" borderId="0" xfId="0" applyFont="1"/>
    <xf numFmtId="0" fontId="12" fillId="2" borderId="2" xfId="0" applyFont="1" applyFill="1" applyBorder="1"/>
    <xf numFmtId="0" fontId="5" fillId="0" borderId="0" xfId="0" applyFont="1"/>
    <xf numFmtId="0" fontId="12" fillId="2" borderId="2" xfId="0" applyFont="1" applyFill="1" applyBorder="1" applyAlignment="1">
      <alignment horizontal="left"/>
    </xf>
    <xf numFmtId="0" fontId="12" fillId="0" borderId="3" xfId="0" applyFont="1" applyBorder="1"/>
    <xf numFmtId="49" fontId="2" fillId="2" borderId="3" xfId="0" applyNumberFormat="1" applyFont="1" applyFill="1" applyBorder="1"/>
    <xf numFmtId="49" fontId="12" fillId="2" borderId="0" xfId="0" applyNumberFormat="1" applyFont="1" applyFill="1"/>
    <xf numFmtId="49" fontId="12" fillId="2" borderId="2" xfId="0" applyNumberFormat="1" applyFont="1" applyFill="1" applyBorder="1"/>
    <xf numFmtId="49" fontId="12" fillId="2" borderId="3" xfId="0" applyNumberFormat="1" applyFont="1" applyFill="1" applyBorder="1"/>
    <xf numFmtId="0" fontId="18" fillId="2" borderId="3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2" xfId="0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left"/>
    </xf>
    <xf numFmtId="2" fontId="12" fillId="2" borderId="2" xfId="0" applyNumberFormat="1" applyFont="1" applyFill="1" applyBorder="1" applyAlignment="1">
      <alignment horizontal="center"/>
    </xf>
    <xf numFmtId="49" fontId="12" fillId="2" borderId="0" xfId="0" applyNumberFormat="1" applyFont="1" applyFill="1" applyAlignment="1">
      <alignment horizontal="left"/>
    </xf>
    <xf numFmtId="0" fontId="4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horizontal="right"/>
    </xf>
    <xf numFmtId="0" fontId="9" fillId="0" borderId="3" xfId="0" applyFont="1" applyBorder="1"/>
    <xf numFmtId="2" fontId="12" fillId="2" borderId="2" xfId="0" applyNumberFormat="1" applyFont="1" applyFill="1" applyBorder="1"/>
    <xf numFmtId="2" fontId="16" fillId="2" borderId="0" xfId="0" applyNumberFormat="1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2" fillId="2" borderId="0" xfId="0" applyFont="1" applyFill="1"/>
    <xf numFmtId="167" fontId="12" fillId="2" borderId="0" xfId="0" applyNumberFormat="1" applyFont="1" applyFill="1" applyAlignment="1">
      <alignment horizontal="center"/>
    </xf>
    <xf numFmtId="167" fontId="1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6" fillId="2" borderId="0" xfId="0" applyFont="1" applyFill="1"/>
    <xf numFmtId="166" fontId="12" fillId="2" borderId="0" xfId="0" applyNumberFormat="1" applyFont="1" applyFill="1" applyAlignment="1">
      <alignment horizontal="center"/>
    </xf>
    <xf numFmtId="0" fontId="19" fillId="2" borderId="0" xfId="0" applyFont="1" applyFill="1"/>
    <xf numFmtId="166" fontId="12" fillId="2" borderId="3" xfId="0" applyNumberFormat="1" applyFont="1" applyFill="1" applyBorder="1" applyAlignment="1">
      <alignment horizontal="center"/>
    </xf>
    <xf numFmtId="166" fontId="12" fillId="2" borderId="0" xfId="0" applyNumberFormat="1" applyFont="1" applyFill="1" applyAlignment="1">
      <alignment horizontal="left"/>
    </xf>
    <xf numFmtId="166" fontId="4" fillId="2" borderId="3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2" fontId="13" fillId="2" borderId="2" xfId="0" applyNumberFormat="1" applyFont="1" applyFill="1" applyBorder="1" applyAlignment="1">
      <alignment horizontal="center"/>
    </xf>
    <xf numFmtId="0" fontId="12" fillId="2" borderId="0" xfId="0" applyFont="1" applyFill="1" applyAlignment="1" applyProtection="1">
      <alignment horizontal="left" wrapText="1"/>
      <protection locked="0"/>
    </xf>
    <xf numFmtId="0" fontId="9" fillId="0" borderId="6" xfId="0" applyFont="1" applyBorder="1"/>
    <xf numFmtId="2" fontId="12" fillId="2" borderId="6" xfId="0" applyNumberFormat="1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left" vertical="top"/>
    </xf>
    <xf numFmtId="0" fontId="17" fillId="5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/>
    </xf>
    <xf numFmtId="49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1" fillId="2" borderId="3" xfId="0" applyFont="1" applyFill="1" applyBorder="1"/>
    <xf numFmtId="0" fontId="21" fillId="2" borderId="0" xfId="0" applyFont="1" applyFill="1"/>
    <xf numFmtId="0" fontId="12" fillId="2" borderId="7" xfId="0" applyFont="1" applyFill="1" applyBorder="1"/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9" fillId="2" borderId="0" xfId="0" applyFont="1" applyFill="1" applyAlignment="1" applyProtection="1">
      <alignment horizontal="right" vertical="top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/>
    <xf numFmtId="1" fontId="9" fillId="0" borderId="0" xfId="0" applyNumberFormat="1" applyFont="1"/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6" borderId="14" xfId="0" applyFont="1" applyFill="1" applyBorder="1" applyAlignment="1" applyProtection="1">
      <alignment horizontal="center"/>
      <protection locked="0"/>
    </xf>
    <xf numFmtId="1" fontId="9" fillId="0" borderId="10" xfId="0" applyNumberFormat="1" applyFont="1" applyBorder="1"/>
    <xf numFmtId="0" fontId="9" fillId="0" borderId="10" xfId="0" applyFont="1" applyBorder="1"/>
    <xf numFmtId="0" fontId="6" fillId="0" borderId="0" xfId="0" applyFont="1"/>
    <xf numFmtId="167" fontId="9" fillId="0" borderId="0" xfId="0" applyNumberFormat="1" applyFont="1" applyAlignment="1">
      <alignment horizontal="center"/>
    </xf>
    <xf numFmtId="0" fontId="12" fillId="2" borderId="15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/>
      <protection hidden="1"/>
    </xf>
    <xf numFmtId="2" fontId="9" fillId="2" borderId="1" xfId="0" applyNumberFormat="1" applyFont="1" applyFill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hidden="1"/>
    </xf>
    <xf numFmtId="1" fontId="5" fillId="6" borderId="17" xfId="0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2" xfId="0" applyFont="1" applyFill="1" applyBorder="1" applyProtection="1">
      <protection hidden="1"/>
    </xf>
    <xf numFmtId="2" fontId="9" fillId="6" borderId="17" xfId="0" applyNumberFormat="1" applyFont="1" applyFill="1" applyBorder="1" applyAlignment="1" applyProtection="1">
      <alignment horizontal="center"/>
      <protection hidden="1"/>
    </xf>
    <xf numFmtId="167" fontId="9" fillId="2" borderId="0" xfId="0" applyNumberFormat="1" applyFont="1" applyFill="1" applyAlignment="1" applyProtection="1">
      <alignment horizontal="center"/>
      <protection hidden="1"/>
    </xf>
    <xf numFmtId="167" fontId="9" fillId="2" borderId="2" xfId="0" applyNumberFormat="1" applyFont="1" applyFill="1" applyBorder="1" applyAlignment="1" applyProtection="1">
      <alignment horizontal="center"/>
      <protection hidden="1"/>
    </xf>
    <xf numFmtId="2" fontId="9" fillId="2" borderId="17" xfId="0" applyNumberFormat="1" applyFont="1" applyFill="1" applyBorder="1" applyAlignment="1" applyProtection="1">
      <alignment horizontal="center"/>
      <protection hidden="1"/>
    </xf>
    <xf numFmtId="2" fontId="9" fillId="2" borderId="18" xfId="0" applyNumberFormat="1" applyFont="1" applyFill="1" applyBorder="1" applyAlignment="1" applyProtection="1">
      <alignment horizontal="center"/>
      <protection hidden="1"/>
    </xf>
    <xf numFmtId="2" fontId="5" fillId="6" borderId="16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2" fontId="5" fillId="2" borderId="2" xfId="0" applyNumberFormat="1" applyFont="1" applyFill="1" applyBorder="1" applyAlignment="1" applyProtection="1">
      <alignment horizontal="left"/>
      <protection hidden="1"/>
    </xf>
    <xf numFmtId="2" fontId="9" fillId="2" borderId="0" xfId="0" applyNumberFormat="1" applyFont="1" applyFill="1" applyAlignment="1" applyProtection="1">
      <alignment horizontal="center"/>
      <protection hidden="1"/>
    </xf>
    <xf numFmtId="2" fontId="9" fillId="2" borderId="2" xfId="0" applyNumberFormat="1" applyFont="1" applyFill="1" applyBorder="1" applyAlignment="1" applyProtection="1">
      <alignment horizontal="center"/>
      <protection hidden="1"/>
    </xf>
    <xf numFmtId="2" fontId="5" fillId="6" borderId="5" xfId="0" applyNumberFormat="1" applyFont="1" applyFill="1" applyBorder="1" applyAlignment="1" applyProtection="1">
      <alignment horizontal="center"/>
      <protection hidden="1"/>
    </xf>
    <xf numFmtId="0" fontId="9" fillId="0" borderId="5" xfId="0" applyFont="1" applyBorder="1" applyProtection="1">
      <protection hidden="1"/>
    </xf>
    <xf numFmtId="0" fontId="5" fillId="0" borderId="5" xfId="0" applyFont="1" applyBorder="1" applyAlignment="1" applyProtection="1">
      <alignment horizontal="center"/>
      <protection hidden="1"/>
    </xf>
    <xf numFmtId="2" fontId="5" fillId="0" borderId="8" xfId="0" applyNumberFormat="1" applyFont="1" applyBorder="1" applyAlignment="1" applyProtection="1">
      <alignment horizontal="center"/>
      <protection hidden="1"/>
    </xf>
    <xf numFmtId="2" fontId="9" fillId="0" borderId="5" xfId="0" applyNumberFormat="1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2" fontId="9" fillId="6" borderId="1" xfId="0" applyNumberFormat="1" applyFont="1" applyFill="1" applyBorder="1" applyAlignment="1" applyProtection="1">
      <alignment horizontal="center"/>
      <protection hidden="1"/>
    </xf>
    <xf numFmtId="164" fontId="9" fillId="2" borderId="0" xfId="0" applyNumberFormat="1" applyFont="1" applyFill="1" applyAlignment="1" applyProtection="1">
      <alignment horizontal="center"/>
      <protection hidden="1"/>
    </xf>
    <xf numFmtId="164" fontId="9" fillId="2" borderId="0" xfId="0" applyNumberFormat="1" applyFont="1" applyFill="1" applyProtection="1">
      <protection hidden="1"/>
    </xf>
    <xf numFmtId="2" fontId="5" fillId="6" borderId="12" xfId="0" applyNumberFormat="1" applyFont="1" applyFill="1" applyBorder="1" applyAlignment="1" applyProtection="1">
      <alignment horizontal="center"/>
      <protection hidden="1"/>
    </xf>
    <xf numFmtId="2" fontId="5" fillId="6" borderId="13" xfId="0" applyNumberFormat="1" applyFont="1" applyFill="1" applyBorder="1" applyAlignment="1" applyProtection="1">
      <alignment horizontal="center"/>
      <protection hidden="1"/>
    </xf>
    <xf numFmtId="2" fontId="5" fillId="6" borderId="19" xfId="0" applyNumberFormat="1" applyFont="1" applyFill="1" applyBorder="1" applyAlignment="1" applyProtection="1">
      <alignment horizontal="center"/>
      <protection hidden="1"/>
    </xf>
    <xf numFmtId="2" fontId="9" fillId="0" borderId="14" xfId="0" applyNumberFormat="1" applyFont="1" applyBorder="1" applyAlignment="1" applyProtection="1">
      <alignment horizontal="center"/>
      <protection hidden="1"/>
    </xf>
    <xf numFmtId="2" fontId="9" fillId="0" borderId="20" xfId="0" applyNumberFormat="1" applyFont="1" applyBorder="1" applyAlignment="1" applyProtection="1">
      <alignment horizontal="center"/>
      <protection hidden="1"/>
    </xf>
    <xf numFmtId="2" fontId="9" fillId="0" borderId="21" xfId="0" applyNumberFormat="1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2" fontId="12" fillId="2" borderId="0" xfId="0" applyNumberFormat="1" applyFont="1" applyFill="1" applyAlignment="1" applyProtection="1">
      <alignment horizontal="center"/>
      <protection hidden="1"/>
    </xf>
    <xf numFmtId="2" fontId="12" fillId="2" borderId="2" xfId="0" applyNumberFormat="1" applyFont="1" applyFill="1" applyBorder="1" applyAlignment="1" applyProtection="1">
      <alignment horizontal="center"/>
      <protection hidden="1"/>
    </xf>
    <xf numFmtId="2" fontId="12" fillId="2" borderId="1" xfId="0" applyNumberFormat="1" applyFont="1" applyFill="1" applyBorder="1" applyAlignment="1" applyProtection="1">
      <alignment horizontal="center"/>
      <protection hidden="1"/>
    </xf>
    <xf numFmtId="166" fontId="12" fillId="2" borderId="0" xfId="0" applyNumberFormat="1" applyFont="1" applyFill="1" applyAlignment="1" applyProtection="1">
      <alignment horizontal="center"/>
      <protection hidden="1"/>
    </xf>
    <xf numFmtId="166" fontId="12" fillId="2" borderId="2" xfId="0" applyNumberFormat="1" applyFont="1" applyFill="1" applyBorder="1" applyAlignment="1" applyProtection="1">
      <alignment horizontal="center"/>
      <protection hidden="1"/>
    </xf>
    <xf numFmtId="0" fontId="2" fillId="2" borderId="22" xfId="0" applyFont="1" applyFill="1" applyBorder="1" applyAlignment="1" applyProtection="1">
      <alignment horizontal="right"/>
      <protection hidden="1"/>
    </xf>
    <xf numFmtId="2" fontId="2" fillId="2" borderId="11" xfId="0" applyNumberFormat="1" applyFont="1" applyFill="1" applyBorder="1" applyAlignment="1" applyProtection="1">
      <alignment horizontal="left"/>
      <protection hidden="1"/>
    </xf>
    <xf numFmtId="166" fontId="12" fillId="2" borderId="1" xfId="0" applyNumberFormat="1" applyFont="1" applyFill="1" applyBorder="1" applyAlignment="1" applyProtection="1">
      <alignment horizontal="center"/>
      <protection hidden="1"/>
    </xf>
    <xf numFmtId="2" fontId="2" fillId="2" borderId="23" xfId="0" applyNumberFormat="1" applyFont="1" applyFill="1" applyBorder="1" applyAlignment="1" applyProtection="1">
      <alignment horizontal="center"/>
      <protection hidden="1"/>
    </xf>
    <xf numFmtId="2" fontId="2" fillId="2" borderId="7" xfId="0" applyNumberFormat="1" applyFont="1" applyFill="1" applyBorder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center"/>
      <protection locked="0"/>
    </xf>
    <xf numFmtId="0" fontId="12" fillId="3" borderId="0" xfId="0" applyFont="1" applyFill="1"/>
    <xf numFmtId="0" fontId="12" fillId="3" borderId="24" xfId="0" applyFont="1" applyFill="1" applyBorder="1"/>
    <xf numFmtId="0" fontId="12" fillId="6" borderId="0" xfId="0" applyFont="1" applyFill="1"/>
    <xf numFmtId="0" fontId="12" fillId="6" borderId="24" xfId="0" applyFont="1" applyFill="1" applyBorder="1"/>
    <xf numFmtId="0" fontId="22" fillId="2" borderId="0" xfId="0" applyFont="1" applyFill="1"/>
    <xf numFmtId="0" fontId="26" fillId="0" borderId="0" xfId="0" applyFont="1"/>
    <xf numFmtId="0" fontId="25" fillId="2" borderId="0" xfId="0" applyFont="1" applyFill="1"/>
    <xf numFmtId="0" fontId="29" fillId="0" borderId="0" xfId="0" applyFont="1"/>
    <xf numFmtId="0" fontId="27" fillId="2" borderId="0" xfId="1" applyFont="1" applyFill="1" applyAlignment="1" applyProtection="1"/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top"/>
    </xf>
    <xf numFmtId="0" fontId="12" fillId="2" borderId="25" xfId="0" applyFont="1" applyFill="1" applyBorder="1"/>
    <xf numFmtId="0" fontId="25" fillId="2" borderId="26" xfId="0" applyFont="1" applyFill="1" applyBorder="1" applyAlignment="1">
      <alignment horizontal="left" vertical="top"/>
    </xf>
    <xf numFmtId="0" fontId="29" fillId="0" borderId="27" xfId="0" applyFont="1" applyBorder="1"/>
    <xf numFmtId="0" fontId="25" fillId="2" borderId="27" xfId="0" applyFont="1" applyFill="1" applyBorder="1" applyAlignment="1">
      <alignment horizontal="left" vertical="top"/>
    </xf>
    <xf numFmtId="0" fontId="12" fillId="0" borderId="27" xfId="0" applyFont="1" applyBorder="1"/>
    <xf numFmtId="0" fontId="25" fillId="0" borderId="27" xfId="0" applyFont="1" applyBorder="1" applyAlignment="1">
      <alignment horizontal="left" vertical="top"/>
    </xf>
    <xf numFmtId="0" fontId="25" fillId="2" borderId="27" xfId="0" applyFont="1" applyFill="1" applyBorder="1"/>
    <xf numFmtId="0" fontId="5" fillId="2" borderId="4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/>
    </xf>
    <xf numFmtId="0" fontId="12" fillId="2" borderId="0" xfId="0" applyFont="1" applyFill="1" applyAlignment="1" applyProtection="1">
      <alignment horizontal="left" vertical="top"/>
      <protection locked="0"/>
    </xf>
    <xf numFmtId="0" fontId="12" fillId="2" borderId="9" xfId="0" applyFont="1" applyFill="1" applyBorder="1" applyAlignment="1">
      <alignment horizontal="center"/>
    </xf>
    <xf numFmtId="166" fontId="12" fillId="2" borderId="10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12" fillId="2" borderId="0" xfId="0" applyNumberFormat="1" applyFont="1" applyFill="1" applyProtection="1">
      <protection hidden="1"/>
    </xf>
    <xf numFmtId="0" fontId="5" fillId="2" borderId="6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2" borderId="4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9" fillId="2" borderId="3" xfId="0" applyFont="1" applyFill="1" applyBorder="1"/>
    <xf numFmtId="0" fontId="9" fillId="2" borderId="2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/>
      <protection locked="0"/>
    </xf>
    <xf numFmtId="0" fontId="0" fillId="2" borderId="6" xfId="0" applyFill="1" applyBorder="1"/>
    <xf numFmtId="0" fontId="12" fillId="2" borderId="2" xfId="0" applyFont="1" applyFill="1" applyBorder="1" applyAlignment="1" applyProtection="1">
      <alignment horizontal="left"/>
      <protection locked="0"/>
    </xf>
    <xf numFmtId="0" fontId="6" fillId="2" borderId="0" xfId="0" applyFont="1" applyFill="1"/>
    <xf numFmtId="0" fontId="5" fillId="2" borderId="0" xfId="0" applyFont="1" applyFill="1"/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0" fontId="5" fillId="6" borderId="20" xfId="0" applyFont="1" applyFill="1" applyBorder="1" applyAlignment="1" applyProtection="1">
      <alignment horizontal="center"/>
      <protection hidden="1"/>
    </xf>
    <xf numFmtId="0" fontId="5" fillId="6" borderId="21" xfId="0" applyFont="1" applyFill="1" applyBorder="1" applyAlignment="1" applyProtection="1">
      <alignment horizontal="center"/>
      <protection hidden="1"/>
    </xf>
    <xf numFmtId="0" fontId="9" fillId="0" borderId="10" xfId="0" applyFont="1" applyBorder="1" applyProtection="1">
      <protection hidden="1"/>
    </xf>
    <xf numFmtId="0" fontId="9" fillId="0" borderId="23" xfId="0" applyFont="1" applyBorder="1" applyProtection="1">
      <protection hidden="1"/>
    </xf>
    <xf numFmtId="164" fontId="9" fillId="6" borderId="17" xfId="0" applyNumberFormat="1" applyFont="1" applyFill="1" applyBorder="1" applyAlignment="1" applyProtection="1">
      <alignment horizontal="center"/>
      <protection hidden="1"/>
    </xf>
    <xf numFmtId="164" fontId="9" fillId="0" borderId="17" xfId="0" applyNumberFormat="1" applyFont="1" applyBorder="1" applyAlignment="1" applyProtection="1">
      <alignment horizontal="center"/>
      <protection hidden="1"/>
    </xf>
    <xf numFmtId="164" fontId="9" fillId="0" borderId="28" xfId="0" applyNumberFormat="1" applyFont="1" applyBorder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horizontal="center"/>
      <protection hidden="1"/>
    </xf>
    <xf numFmtId="1" fontId="12" fillId="2" borderId="0" xfId="0" applyNumberFormat="1" applyFont="1" applyFill="1" applyAlignment="1" applyProtection="1">
      <alignment horizontal="center"/>
      <protection hidden="1"/>
    </xf>
    <xf numFmtId="168" fontId="12" fillId="0" borderId="0" xfId="0" applyNumberFormat="1" applyFont="1" applyProtection="1">
      <protection hidden="1"/>
    </xf>
    <xf numFmtId="0" fontId="17" fillId="3" borderId="29" xfId="0" applyFont="1" applyFill="1" applyBorder="1" applyAlignment="1" applyProtection="1">
      <alignment horizontal="center"/>
      <protection hidden="1"/>
    </xf>
    <xf numFmtId="0" fontId="17" fillId="3" borderId="30" xfId="0" applyFont="1" applyFill="1" applyBorder="1" applyAlignment="1" applyProtection="1">
      <alignment horizontal="center"/>
      <protection hidden="1"/>
    </xf>
    <xf numFmtId="0" fontId="17" fillId="3" borderId="31" xfId="0" applyFont="1" applyFill="1" applyBorder="1" applyAlignment="1" applyProtection="1">
      <alignment horizont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Protection="1">
      <protection hidden="1"/>
    </xf>
    <xf numFmtId="0" fontId="12" fillId="8" borderId="1" xfId="0" applyFont="1" applyFill="1" applyBorder="1" applyAlignment="1" applyProtection="1">
      <alignment horizontal="center" vertical="center"/>
      <protection locked="0" hidden="1"/>
    </xf>
    <xf numFmtId="0" fontId="25" fillId="2" borderId="32" xfId="0" applyFont="1" applyFill="1" applyBorder="1"/>
    <xf numFmtId="1" fontId="5" fillId="6" borderId="16" xfId="0" applyNumberFormat="1" applyFont="1" applyFill="1" applyBorder="1" applyAlignment="1" applyProtection="1">
      <alignment horizontal="center"/>
      <protection hidden="1"/>
    </xf>
    <xf numFmtId="2" fontId="9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2" fontId="32" fillId="6" borderId="0" xfId="0" applyNumberFormat="1" applyFont="1" applyFill="1" applyAlignment="1" applyProtection="1">
      <alignment horizontal="center"/>
      <protection locked="0"/>
    </xf>
    <xf numFmtId="2" fontId="32" fillId="0" borderId="0" xfId="0" applyNumberFormat="1" applyFont="1" applyAlignment="1" applyProtection="1">
      <alignment horizontal="center"/>
      <protection locked="0"/>
    </xf>
    <xf numFmtId="0" fontId="12" fillId="2" borderId="3" xfId="0" applyFont="1" applyFill="1" applyBorder="1" applyAlignment="1">
      <alignment horizontal="center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 wrapText="1"/>
    </xf>
    <xf numFmtId="0" fontId="34" fillId="7" borderId="2" xfId="0" applyFont="1" applyFill="1" applyBorder="1" applyAlignment="1" applyProtection="1">
      <alignment horizontal="center" vertical="center"/>
      <protection hidden="1"/>
    </xf>
    <xf numFmtId="0" fontId="34" fillId="7" borderId="17" xfId="0" applyFont="1" applyFill="1" applyBorder="1" applyAlignment="1" applyProtection="1">
      <alignment horizontal="center" vertical="center"/>
      <protection hidden="1"/>
    </xf>
    <xf numFmtId="0" fontId="34" fillId="7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9" fillId="0" borderId="2" xfId="0" applyFont="1" applyBorder="1" applyAlignment="1" applyProtection="1">
      <alignment horizontal="center" vertical="top" wrapText="1"/>
      <protection hidden="1"/>
    </xf>
    <xf numFmtId="0" fontId="9" fillId="0" borderId="4" xfId="0" applyFont="1" applyBorder="1" applyAlignment="1" applyProtection="1">
      <alignment horizontal="center" vertical="top" wrapText="1"/>
      <protection hidden="1"/>
    </xf>
    <xf numFmtId="0" fontId="9" fillId="0" borderId="6" xfId="0" applyFont="1" applyBorder="1" applyAlignment="1" applyProtection="1">
      <alignment horizontal="center" vertical="top" wrapText="1"/>
      <protection hidden="1"/>
    </xf>
    <xf numFmtId="0" fontId="9" fillId="0" borderId="7" xfId="0" applyFont="1" applyBorder="1" applyAlignment="1" applyProtection="1">
      <alignment horizontal="center" vertical="top" wrapText="1"/>
      <protection hidden="1"/>
    </xf>
    <xf numFmtId="49" fontId="9" fillId="4" borderId="3" xfId="0" applyNumberFormat="1" applyFont="1" applyFill="1" applyBorder="1" applyAlignment="1" applyProtection="1">
      <alignment horizontal="center" vertical="top" wrapText="1"/>
      <protection hidden="1"/>
    </xf>
    <xf numFmtId="49" fontId="9" fillId="4" borderId="2" xfId="0" applyNumberFormat="1" applyFont="1" applyFill="1" applyBorder="1" applyAlignment="1" applyProtection="1">
      <alignment horizontal="center" vertical="top" wrapText="1"/>
      <protection hidden="1"/>
    </xf>
    <xf numFmtId="49" fontId="9" fillId="4" borderId="4" xfId="0" applyNumberFormat="1" applyFont="1" applyFill="1" applyBorder="1" applyAlignment="1" applyProtection="1">
      <alignment horizontal="center" vertical="top" wrapText="1"/>
      <protection hidden="1"/>
    </xf>
    <xf numFmtId="49" fontId="9" fillId="4" borderId="7" xfId="0" applyNumberFormat="1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>
      <alignment horizontal="center"/>
    </xf>
    <xf numFmtId="0" fontId="22" fillId="2" borderId="1" xfId="0" applyFont="1" applyFill="1" applyBorder="1" applyAlignment="1" applyProtection="1">
      <alignment horizontal="center"/>
      <protection locked="0"/>
    </xf>
    <xf numFmtId="0" fontId="12" fillId="2" borderId="17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/>
    </xf>
    <xf numFmtId="2" fontId="8" fillId="5" borderId="38" xfId="0" applyNumberFormat="1" applyFont="1" applyFill="1" applyBorder="1" applyAlignment="1">
      <alignment horizontal="center"/>
    </xf>
    <xf numFmtId="2" fontId="8" fillId="5" borderId="39" xfId="0" applyNumberFormat="1" applyFont="1" applyFill="1" applyBorder="1" applyAlignment="1">
      <alignment horizontal="center"/>
    </xf>
    <xf numFmtId="165" fontId="12" fillId="2" borderId="17" xfId="0" applyNumberFormat="1" applyFont="1" applyFill="1" applyBorder="1" applyAlignment="1">
      <alignment horizontal="center"/>
    </xf>
    <xf numFmtId="165" fontId="12" fillId="2" borderId="3" xfId="0" applyNumberFormat="1" applyFont="1" applyFill="1" applyBorder="1" applyAlignment="1">
      <alignment horizontal="center"/>
    </xf>
    <xf numFmtId="0" fontId="34" fillId="7" borderId="0" xfId="0" applyFont="1" applyFill="1" applyAlignment="1" applyProtection="1">
      <alignment horizontal="center" vertical="center"/>
      <protection hidden="1"/>
    </xf>
    <xf numFmtId="0" fontId="22" fillId="2" borderId="15" xfId="0" applyFont="1" applyFill="1" applyBorder="1" applyAlignment="1" applyProtection="1">
      <alignment horizontal="center" shrinkToFit="1"/>
      <protection locked="0"/>
    </xf>
    <xf numFmtId="0" fontId="22" fillId="2" borderId="11" xfId="0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9" fillId="6" borderId="3" xfId="0" applyFont="1" applyFill="1" applyBorder="1" applyAlignment="1" applyProtection="1">
      <alignment horizontal="center"/>
      <protection hidden="1"/>
    </xf>
    <xf numFmtId="0" fontId="9" fillId="6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165" fontId="9" fillId="2" borderId="15" xfId="0" applyNumberFormat="1" applyFont="1" applyFill="1" applyBorder="1" applyAlignment="1" applyProtection="1">
      <alignment horizontal="center"/>
      <protection hidden="1"/>
    </xf>
    <xf numFmtId="165" fontId="9" fillId="2" borderId="11" xfId="0" applyNumberFormat="1" applyFont="1" applyFill="1" applyBorder="1" applyAlignment="1" applyProtection="1">
      <alignment horizontal="center"/>
      <protection hidden="1"/>
    </xf>
    <xf numFmtId="0" fontId="9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center"/>
      <protection hidden="1"/>
    </xf>
    <xf numFmtId="0" fontId="9" fillId="6" borderId="11" xfId="0" applyFont="1" applyFill="1" applyBorder="1" applyAlignment="1" applyProtection="1">
      <alignment horizontal="center"/>
      <protection hidden="1"/>
    </xf>
    <xf numFmtId="0" fontId="9" fillId="6" borderId="3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2" fontId="8" fillId="5" borderId="35" xfId="0" applyNumberFormat="1" applyFont="1" applyFill="1" applyBorder="1" applyAlignment="1">
      <alignment horizontal="center"/>
    </xf>
    <xf numFmtId="2" fontId="8" fillId="5" borderId="0" xfId="0" applyNumberFormat="1" applyFont="1" applyFill="1" applyAlignment="1">
      <alignment horizontal="center"/>
    </xf>
    <xf numFmtId="2" fontId="8" fillId="5" borderId="36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3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9" fillId="2" borderId="0" xfId="0" applyFont="1" applyFill="1" applyAlignment="1" applyProtection="1">
      <alignment horizontal="center"/>
      <protection hidden="1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6" borderId="15" xfId="0" applyFont="1" applyFill="1" applyBorder="1" applyAlignment="1" applyProtection="1">
      <alignment horizontal="center"/>
      <protection hidden="1"/>
    </xf>
    <xf numFmtId="0" fontId="5" fillId="6" borderId="22" xfId="0" applyFont="1" applyFill="1" applyBorder="1" applyAlignment="1" applyProtection="1">
      <alignment horizontal="center"/>
      <protection hidden="1"/>
    </xf>
    <xf numFmtId="0" fontId="5" fillId="6" borderId="1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2" borderId="15" xfId="0" applyFont="1" applyFill="1" applyBorder="1" applyAlignment="1" applyProtection="1">
      <alignment horizontal="center"/>
      <protection hidden="1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165" fontId="9" fillId="0" borderId="21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0" xfId="0" applyNumberFormat="1" applyFont="1" applyFill="1" applyAlignment="1" applyProtection="1">
      <alignment horizontal="center"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2" fontId="22" fillId="2" borderId="3" xfId="0" applyNumberFormat="1" applyFont="1" applyFill="1" applyBorder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center" vertical="top" wrapText="1"/>
      <protection locked="0"/>
    </xf>
    <xf numFmtId="2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9" fillId="4" borderId="3" xfId="0" applyNumberFormat="1" applyFont="1" applyFill="1" applyBorder="1" applyAlignment="1" applyProtection="1">
      <alignment horizontal="center" vertical="top" wrapText="1"/>
      <protection locked="0"/>
    </xf>
    <xf numFmtId="49" fontId="9" fillId="4" borderId="2" xfId="0" applyNumberFormat="1" applyFont="1" applyFill="1" applyBorder="1" applyAlignment="1" applyProtection="1">
      <alignment horizontal="center" vertical="top" wrapText="1"/>
      <protection locked="0"/>
    </xf>
    <xf numFmtId="49" fontId="9" fillId="4" borderId="4" xfId="0" applyNumberFormat="1" applyFont="1" applyFill="1" applyBorder="1" applyAlignment="1" applyProtection="1">
      <alignment horizontal="center" vertical="top" wrapText="1"/>
      <protection locked="0"/>
    </xf>
    <xf numFmtId="49" fontId="9" fillId="4" borderId="7" xfId="0" applyNumberFormat="1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8" fillId="3" borderId="3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/>
    </xf>
    <xf numFmtId="14" fontId="9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left" vertical="top" wrapText="1"/>
      <protection locked="0"/>
    </xf>
    <xf numFmtId="49" fontId="9" fillId="2" borderId="3" xfId="0" applyNumberFormat="1" applyFont="1" applyFill="1" applyBorder="1" applyAlignment="1" applyProtection="1">
      <alignment horizontal="center" wrapText="1"/>
      <protection locked="0"/>
    </xf>
    <xf numFmtId="49" fontId="9" fillId="2" borderId="0" xfId="0" applyNumberFormat="1" applyFont="1" applyFill="1" applyAlignment="1" applyProtection="1">
      <alignment horizontal="center" wrapText="1"/>
      <protection locked="0"/>
    </xf>
    <xf numFmtId="49" fontId="9" fillId="2" borderId="2" xfId="0" applyNumberFormat="1" applyFont="1" applyFill="1" applyBorder="1" applyAlignment="1" applyProtection="1">
      <alignment horizontal="center" wrapText="1"/>
      <protection locked="0"/>
    </xf>
    <xf numFmtId="0" fontId="9" fillId="6" borderId="3" xfId="0" applyFont="1" applyFill="1" applyBorder="1" applyAlignment="1" applyProtection="1">
      <alignment horizontal="center" wrapText="1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0" fontId="9" fillId="6" borderId="2" xfId="0" applyFont="1" applyFill="1" applyBorder="1" applyAlignment="1" applyProtection="1">
      <alignment horizontal="center" wrapText="1"/>
      <protection locked="0"/>
    </xf>
    <xf numFmtId="49" fontId="9" fillId="6" borderId="3" xfId="0" applyNumberFormat="1" applyFont="1" applyFill="1" applyBorder="1" applyAlignment="1" applyProtection="1">
      <alignment horizontal="center" wrapText="1"/>
      <protection locked="0"/>
    </xf>
    <xf numFmtId="49" fontId="9" fillId="6" borderId="0" xfId="0" applyNumberFormat="1" applyFont="1" applyFill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  <xf numFmtId="49" fontId="9" fillId="6" borderId="2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8" fillId="5" borderId="35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center" wrapText="1"/>
      <protection locked="0"/>
    </xf>
    <xf numFmtId="0" fontId="5" fillId="6" borderId="2" xfId="0" applyFont="1" applyFill="1" applyBorder="1" applyAlignment="1" applyProtection="1">
      <alignment horizontal="center" wrapText="1"/>
      <protection locked="0"/>
    </xf>
    <xf numFmtId="0" fontId="5" fillId="6" borderId="0" xfId="0" applyFont="1" applyFill="1" applyAlignment="1">
      <alignment horizontal="center" vertical="center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49" fontId="9" fillId="2" borderId="4" xfId="0" applyNumberFormat="1" applyFont="1" applyFill="1" applyBorder="1" applyAlignment="1" applyProtection="1">
      <alignment horizontal="center" wrapText="1"/>
      <protection locked="0"/>
    </xf>
    <xf numFmtId="49" fontId="9" fillId="2" borderId="6" xfId="0" applyNumberFormat="1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49" fontId="9" fillId="2" borderId="6" xfId="0" applyNumberFormat="1" applyFont="1" applyFill="1" applyBorder="1" applyAlignment="1" applyProtection="1">
      <alignment horizontal="center"/>
      <protection locked="0"/>
    </xf>
    <xf numFmtId="49" fontId="9" fillId="2" borderId="7" xfId="0" applyNumberFormat="1" applyFont="1" applyFill="1" applyBorder="1" applyAlignment="1" applyProtection="1">
      <alignment horizontal="center"/>
      <protection locked="0"/>
    </xf>
    <xf numFmtId="14" fontId="9" fillId="2" borderId="3" xfId="0" applyNumberFormat="1" applyFont="1" applyFill="1" applyBorder="1" applyAlignment="1" applyProtection="1">
      <alignment horizontal="center" vertical="top" wrapText="1"/>
      <protection hidden="1"/>
    </xf>
    <xf numFmtId="0" fontId="9" fillId="2" borderId="2" xfId="0" applyFont="1" applyFill="1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0" fontId="0" fillId="0" borderId="7" xfId="0" applyBorder="1" applyAlignment="1" applyProtection="1">
      <alignment horizontal="center" vertical="top" wrapText="1"/>
      <protection hidden="1"/>
    </xf>
    <xf numFmtId="0" fontId="9" fillId="2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2" xfId="0" applyFont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23" xfId="0" applyFont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2" fillId="2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165" fontId="12" fillId="2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165" fontId="12" fillId="2" borderId="3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21" fillId="5" borderId="36" xfId="0" applyFont="1" applyFill="1" applyBorder="1" applyAlignment="1">
      <alignment horizontal="center"/>
    </xf>
    <xf numFmtId="0" fontId="17" fillId="5" borderId="35" xfId="0" applyFont="1" applyFill="1" applyBorder="1" applyAlignment="1">
      <alignment horizontal="center"/>
    </xf>
    <xf numFmtId="0" fontId="17" fillId="5" borderId="36" xfId="0" applyFont="1" applyFill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6" xfId="0" applyFont="1" applyFill="1" applyBorder="1" applyAlignment="1" applyProtection="1">
      <alignment horizontal="center" vertical="top" wrapText="1"/>
      <protection locked="0"/>
    </xf>
    <xf numFmtId="0" fontId="12" fillId="2" borderId="7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right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165" fontId="12" fillId="2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12" fillId="2" borderId="23" xfId="0" applyFont="1" applyFill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left" vertical="top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14" fillId="2" borderId="10" xfId="0" applyFont="1" applyFill="1" applyBorder="1" applyAlignment="1" applyProtection="1">
      <alignment horizontal="left" vertical="top" wrapText="1"/>
      <protection locked="0"/>
    </xf>
    <xf numFmtId="0" fontId="14" fillId="2" borderId="23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5" fillId="6" borderId="16" xfId="0" applyFont="1" applyFill="1" applyBorder="1" applyAlignment="1" applyProtection="1">
      <alignment horizontal="center"/>
      <protection hidden="1"/>
    </xf>
    <xf numFmtId="165" fontId="9" fillId="2" borderId="18" xfId="0" applyNumberFormat="1" applyFont="1" applyFill="1" applyBorder="1" applyAlignment="1" applyProtection="1">
      <alignment horizontal="center"/>
      <protection hidden="1"/>
    </xf>
    <xf numFmtId="165" fontId="9" fillId="0" borderId="5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19" xfId="0" applyFont="1" applyFill="1" applyBorder="1" applyAlignment="1" applyProtection="1">
      <alignment horizontal="right" vertical="center"/>
      <protection locked="0"/>
    </xf>
    <xf numFmtId="0" fontId="8" fillId="5" borderId="5" xfId="0" applyFont="1" applyFill="1" applyBorder="1" applyAlignment="1" applyProtection="1">
      <alignment horizontal="right" vertical="center"/>
      <protection locked="0"/>
    </xf>
    <xf numFmtId="0" fontId="8" fillId="5" borderId="15" xfId="0" applyFont="1" applyFill="1" applyBorder="1" applyAlignment="1" applyProtection="1">
      <alignment horizontal="left" vertical="center"/>
      <protection hidden="1"/>
    </xf>
    <xf numFmtId="0" fontId="8" fillId="5" borderId="22" xfId="0" applyFont="1" applyFill="1" applyBorder="1" applyAlignment="1" applyProtection="1">
      <alignment horizontal="left" vertical="center"/>
      <protection hidden="1"/>
    </xf>
    <xf numFmtId="0" fontId="8" fillId="5" borderId="11" xfId="0" applyFont="1" applyFill="1" applyBorder="1" applyAlignment="1" applyProtection="1">
      <alignment horizontal="left" vertical="center"/>
      <protection hidden="1"/>
    </xf>
    <xf numFmtId="0" fontId="8" fillId="5" borderId="15" xfId="0" applyFont="1" applyFill="1" applyBorder="1" applyAlignment="1" applyProtection="1">
      <alignment horizontal="right" vertical="center"/>
      <protection hidden="1"/>
    </xf>
    <xf numFmtId="0" fontId="8" fillId="5" borderId="22" xfId="0" applyFont="1" applyFill="1" applyBorder="1" applyAlignment="1" applyProtection="1">
      <alignment horizontal="right" vertical="center"/>
      <protection hidden="1"/>
    </xf>
    <xf numFmtId="0" fontId="8" fillId="5" borderId="33" xfId="0" applyFont="1" applyFill="1" applyBorder="1" applyAlignment="1" applyProtection="1">
      <alignment horizontal="left" vertical="center"/>
      <protection locked="0"/>
    </xf>
    <xf numFmtId="0" fontId="8" fillId="5" borderId="34" xfId="0" applyFont="1" applyFill="1" applyBorder="1" applyAlignment="1" applyProtection="1">
      <alignment horizontal="right" vertical="center"/>
      <protection locked="0"/>
    </xf>
    <xf numFmtId="0" fontId="8" fillId="5" borderId="33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25" fillId="6" borderId="4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top"/>
    </xf>
    <xf numFmtId="0" fontId="25" fillId="0" borderId="49" xfId="0" applyFont="1" applyBorder="1" applyAlignment="1">
      <alignment horizontal="left" vertical="top"/>
    </xf>
    <xf numFmtId="0" fontId="28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5" fillId="0" borderId="43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0" fontId="25" fillId="0" borderId="47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48" xfId="0" applyFont="1" applyBorder="1" applyAlignment="1">
      <alignment horizontal="left"/>
    </xf>
    <xf numFmtId="0" fontId="25" fillId="0" borderId="49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25" fillId="6" borderId="0" xfId="0" applyFont="1" applyFill="1" applyAlignment="1">
      <alignment horizontal="center" vertical="center" wrapText="1"/>
    </xf>
    <xf numFmtId="0" fontId="25" fillId="0" borderId="26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32" xfId="0" applyFont="1" applyBorder="1" applyAlignment="1">
      <alignment horizontal="left" vertical="top" wrapText="1"/>
    </xf>
    <xf numFmtId="0" fontId="24" fillId="2" borderId="0" xfId="0" applyFont="1" applyFill="1" applyAlignment="1">
      <alignment horizontal="center" vertical="center"/>
    </xf>
    <xf numFmtId="0" fontId="25" fillId="2" borderId="48" xfId="0" applyFont="1" applyFill="1" applyBorder="1" applyAlignment="1">
      <alignment horizontal="left" vertical="top"/>
    </xf>
    <xf numFmtId="0" fontId="25" fillId="2" borderId="49" xfId="0" applyFont="1" applyFill="1" applyBorder="1" applyAlignment="1">
      <alignment horizontal="left" vertical="top"/>
    </xf>
    <xf numFmtId="0" fontId="25" fillId="2" borderId="25" xfId="0" applyFont="1" applyFill="1" applyBorder="1" applyAlignment="1">
      <alignment horizontal="left" vertical="top"/>
    </xf>
    <xf numFmtId="0" fontId="25" fillId="2" borderId="43" xfId="0" applyFont="1" applyFill="1" applyBorder="1" applyAlignment="1">
      <alignment horizontal="left" vertical="top" wrapText="1"/>
    </xf>
    <xf numFmtId="0" fontId="25" fillId="2" borderId="44" xfId="0" applyFont="1" applyFill="1" applyBorder="1" applyAlignment="1">
      <alignment horizontal="left" vertical="top" wrapText="1"/>
    </xf>
    <xf numFmtId="0" fontId="25" fillId="2" borderId="45" xfId="0" applyFont="1" applyFill="1" applyBorder="1" applyAlignment="1">
      <alignment horizontal="left" vertical="top" wrapText="1"/>
    </xf>
    <xf numFmtId="0" fontId="25" fillId="2" borderId="26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2" borderId="32" xfId="0" applyFont="1" applyFill="1" applyBorder="1" applyAlignment="1">
      <alignment horizontal="left" vertical="top" wrapText="1"/>
    </xf>
    <xf numFmtId="0" fontId="25" fillId="2" borderId="46" xfId="0" applyFont="1" applyFill="1" applyBorder="1" applyAlignment="1">
      <alignment horizontal="left" vertical="top" wrapText="1"/>
    </xf>
    <xf numFmtId="0" fontId="25" fillId="2" borderId="47" xfId="0" applyFont="1" applyFill="1" applyBorder="1" applyAlignment="1">
      <alignment horizontal="left" vertical="top" wrapText="1"/>
    </xf>
    <xf numFmtId="0" fontId="25" fillId="2" borderId="27" xfId="0" applyFont="1" applyFill="1" applyBorder="1" applyAlignment="1">
      <alignment horizontal="left" vertical="top" wrapText="1"/>
    </xf>
    <xf numFmtId="0" fontId="28" fillId="3" borderId="0" xfId="0" applyFont="1" applyFill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4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Perfil de Dissolução Comparativo :  
Atenolol + Clortalidona (100/25 mg)  x  Atenolol + Clortalidona (50/12,5 mg)
Resultados de Clortalidona
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Clortalidona 12,5 mg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Formulário!#REF!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Formulário!#REF!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830-4C68-BD80-1C2D358EDE7D}"/>
            </c:ext>
          </c:extLst>
        </c:ser>
        <c:ser>
          <c:idx val="3"/>
          <c:order val="1"/>
          <c:tx>
            <c:v>Clortalidona 25 mg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Formulário!#REF!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Formulário!#REF!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830-4C68-BD80-1C2D358ED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9168"/>
        <c:axId val="1"/>
      </c:lineChart>
      <c:catAx>
        <c:axId val="9631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Tempo (minutos)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dissolvida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159168"/>
        <c:crosses val="autoZero"/>
        <c:crossBetween val="between"/>
        <c:minorUnit val="1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6">
                <a:gamma/>
                <a:tint val="0"/>
                <a:invGamma/>
              </a:srgbClr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Perfil de Dissolução Comparativo entre Atenolol de 100 mg e Atenolol de 25 mg. 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Atenolol de 100 mg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Formulário!#REF!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Formulário!#REF!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EA0-48DA-95A9-EF89AFFFE74F}"/>
            </c:ext>
          </c:extLst>
        </c:ser>
        <c:ser>
          <c:idx val="1"/>
          <c:order val="1"/>
          <c:tx>
            <c:v>Atenolol de 25 mg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Formulário!#REF!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Formulário!#REF!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EA0-48DA-95A9-EF89AFFF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325808"/>
        <c:axId val="1"/>
      </c:lineChart>
      <c:catAx>
        <c:axId val="96332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Tempo (minutos)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Dissolvida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325808"/>
        <c:crosses val="autoZero"/>
        <c:crossBetween val="between"/>
        <c:minorUnit val="1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7">
                <a:gamma/>
                <a:tint val="0"/>
                <a:invGamma/>
              </a:srgbClr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Perfil de Dissolução Comparativo :    Medicamento referência (conc.) x  Medicamento Teste (conc.) </a:t>
            </a:r>
          </a:p>
        </c:rich>
      </c:tx>
      <c:layout>
        <c:manualLayout>
          <c:xMode val="edge"/>
          <c:yMode val="edge"/>
          <c:x val="0.11731682546304228"/>
          <c:y val="2.836972506096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388908550179743E-2"/>
          <c:y val="0.12057130769272947"/>
          <c:w val="0.8827142041390702"/>
          <c:h val="0.66136908484394263"/>
        </c:manualLayout>
      </c:layout>
      <c:scatterChart>
        <c:scatterStyle val="lineMarker"/>
        <c:varyColors val="0"/>
        <c:ser>
          <c:idx val="1"/>
          <c:order val="0"/>
          <c:tx>
            <c:strRef>
              <c:f>Formulário!$N$143</c:f>
              <c:strCache>
                <c:ptCount val="1"/>
                <c:pt idx="0">
                  <c:v>Nome do medicamento referência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Formulário!$C$110:$H$110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25</c:v>
                </c:pt>
                <c:pt idx="5">
                  <c:v>45</c:v>
                </c:pt>
              </c:numCache>
            </c:numRef>
          </c:xVal>
          <c:yVal>
            <c:numRef>
              <c:f>Formulário!$C$160:$H$160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07-4252-B0AF-905C39856E16}"/>
            </c:ext>
          </c:extLst>
        </c:ser>
        <c:ser>
          <c:idx val="3"/>
          <c:order val="1"/>
          <c:tx>
            <c:strRef>
              <c:f>Formulário!$N$109</c:f>
              <c:strCache>
                <c:ptCount val="1"/>
                <c:pt idx="0">
                  <c:v>Nome do medicamento teste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Formulário!$C$110:$H$110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25</c:v>
                </c:pt>
                <c:pt idx="5">
                  <c:v>45</c:v>
                </c:pt>
              </c:numCache>
            </c:numRef>
          </c:xVal>
          <c:yVal>
            <c:numRef>
              <c:f>Formulário!$C$126:$H$126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07-4252-B0AF-905C3985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325328"/>
        <c:axId val="1"/>
      </c:scatterChart>
      <c:valAx>
        <c:axId val="96332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Tempo (minutos)</a:t>
                </a:r>
              </a:p>
            </c:rich>
          </c:tx>
          <c:layout>
            <c:manualLayout>
              <c:xMode val="edge"/>
              <c:yMode val="edge"/>
              <c:x val="0.45696784590667888"/>
              <c:y val="0.836906796224939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8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dissolvida </a:t>
                </a:r>
              </a:p>
            </c:rich>
          </c:tx>
          <c:layout>
            <c:manualLayout>
              <c:xMode val="edge"/>
              <c:yMode val="edge"/>
              <c:x val="8.5149621198012497E-3"/>
              <c:y val="0.386537480687254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63325328"/>
        <c:crosses val="autoZero"/>
        <c:crossBetween val="midCat"/>
        <c:majorUnit val="20"/>
        <c:minorUnit val="1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6">
                <a:gamma/>
                <a:tint val="0"/>
                <a:invGamma/>
              </a:srgbClr>
            </a:gs>
          </a:gsLst>
          <a:path path="rect">
            <a:fillToRect l="50000" t="50000" r="50000" b="50000"/>
          </a:path>
        </a:gradFill>
        <a:ln w="12700">
          <a:solidFill>
            <a:srgbClr val="8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80105384177971"/>
          <c:y val="0.90251168072076104"/>
          <c:w val="0.49102749573521859"/>
          <c:h val="4.4327730310307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0</xdr:rowOff>
    </xdr:from>
    <xdr:to>
      <xdr:col>1</xdr:col>
      <xdr:colOff>314325</xdr:colOff>
      <xdr:row>0</xdr:row>
      <xdr:rowOff>0</xdr:rowOff>
    </xdr:to>
    <xdr:pic>
      <xdr:nvPicPr>
        <xdr:cNvPr id="1248" name="Picture 1" descr="LOGOTIPO">
          <a:extLst>
            <a:ext uri="{FF2B5EF4-FFF2-40B4-BE49-F238E27FC236}">
              <a16:creationId xmlns:a16="http://schemas.microsoft.com/office/drawing/2014/main" id="{80DE45F5-6907-6683-A48D-CD3F324E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0</xdr:row>
          <xdr:rowOff>0</xdr:rowOff>
        </xdr:from>
        <xdr:to>
          <xdr:col>14</xdr:col>
          <xdr:colOff>419100</xdr:colOff>
          <xdr:row>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115</xdr:row>
      <xdr:rowOff>0</xdr:rowOff>
    </xdr:from>
    <xdr:to>
      <xdr:col>8</xdr:col>
      <xdr:colOff>0</xdr:colOff>
      <xdr:row>115</xdr:row>
      <xdr:rowOff>0</xdr:rowOff>
    </xdr:to>
    <xdr:pic>
      <xdr:nvPicPr>
        <xdr:cNvPr id="1249" name="Picture 14" descr="LOGOTIPO">
          <a:extLst>
            <a:ext uri="{FF2B5EF4-FFF2-40B4-BE49-F238E27FC236}">
              <a16:creationId xmlns:a16="http://schemas.microsoft.com/office/drawing/2014/main" id="{FF262DA9-1B02-DEE8-59C2-9A85033D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173605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115</xdr:row>
      <xdr:rowOff>0</xdr:rowOff>
    </xdr:from>
    <xdr:to>
      <xdr:col>8</xdr:col>
      <xdr:colOff>0</xdr:colOff>
      <xdr:row>115</xdr:row>
      <xdr:rowOff>0</xdr:rowOff>
    </xdr:to>
    <xdr:pic>
      <xdr:nvPicPr>
        <xdr:cNvPr id="1250" name="Picture 16" descr="LOGOTIPO">
          <a:extLst>
            <a:ext uri="{FF2B5EF4-FFF2-40B4-BE49-F238E27FC236}">
              <a16:creationId xmlns:a16="http://schemas.microsoft.com/office/drawing/2014/main" id="{EF227940-5D58-6EF1-3B36-D7C6E24C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173605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115</xdr:row>
      <xdr:rowOff>0</xdr:rowOff>
    </xdr:from>
    <xdr:to>
      <xdr:col>8</xdr:col>
      <xdr:colOff>0</xdr:colOff>
      <xdr:row>115</xdr:row>
      <xdr:rowOff>0</xdr:rowOff>
    </xdr:to>
    <xdr:pic>
      <xdr:nvPicPr>
        <xdr:cNvPr id="1251" name="Picture 20" descr="LOGOTIPO">
          <a:extLst>
            <a:ext uri="{FF2B5EF4-FFF2-40B4-BE49-F238E27FC236}">
              <a16:creationId xmlns:a16="http://schemas.microsoft.com/office/drawing/2014/main" id="{CD146D5B-D14E-3CA1-8740-025D9FCE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173605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307</xdr:row>
      <xdr:rowOff>0</xdr:rowOff>
    </xdr:from>
    <xdr:to>
      <xdr:col>12</xdr:col>
      <xdr:colOff>447675</xdr:colOff>
      <xdr:row>307</xdr:row>
      <xdr:rowOff>0</xdr:rowOff>
    </xdr:to>
    <xdr:graphicFrame macro="">
      <xdr:nvGraphicFramePr>
        <xdr:cNvPr id="1252" name="Gráfico 50">
          <a:extLst>
            <a:ext uri="{FF2B5EF4-FFF2-40B4-BE49-F238E27FC236}">
              <a16:creationId xmlns:a16="http://schemas.microsoft.com/office/drawing/2014/main" id="{04BE6946-1C14-E9BA-EB91-285BF772F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307</xdr:row>
      <xdr:rowOff>0</xdr:rowOff>
    </xdr:from>
    <xdr:to>
      <xdr:col>12</xdr:col>
      <xdr:colOff>314325</xdr:colOff>
      <xdr:row>307</xdr:row>
      <xdr:rowOff>0</xdr:rowOff>
    </xdr:to>
    <xdr:graphicFrame macro="">
      <xdr:nvGraphicFramePr>
        <xdr:cNvPr id="1253" name="Gráfico 51">
          <a:extLst>
            <a:ext uri="{FF2B5EF4-FFF2-40B4-BE49-F238E27FC236}">
              <a16:creationId xmlns:a16="http://schemas.microsoft.com/office/drawing/2014/main" id="{3C486370-5F0E-A8AB-C2A9-E559D4548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523875</xdr:colOff>
      <xdr:row>307</xdr:row>
      <xdr:rowOff>0</xdr:rowOff>
    </xdr:from>
    <xdr:to>
      <xdr:col>12</xdr:col>
      <xdr:colOff>114300</xdr:colOff>
      <xdr:row>307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CA5AFE4F-F7D3-9720-6B10-C7EF719B16D9}"/>
            </a:ext>
          </a:extLst>
        </xdr:cNvPr>
        <xdr:cNvSpPr txBox="1">
          <a:spLocks noChangeArrowheads="1"/>
        </xdr:cNvSpPr>
      </xdr:nvSpPr>
      <xdr:spPr bwMode="auto">
        <a:xfrm>
          <a:off x="6848475" y="58178700"/>
          <a:ext cx="3295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F1 = 4,90          F2 = 71,69</a:t>
          </a:r>
        </a:p>
      </xdr:txBody>
    </xdr:sp>
    <xdr:clientData/>
  </xdr:twoCellAnchor>
  <xdr:twoCellAnchor>
    <xdr:from>
      <xdr:col>7</xdr:col>
      <xdr:colOff>495300</xdr:colOff>
      <xdr:row>300</xdr:row>
      <xdr:rowOff>0</xdr:rowOff>
    </xdr:from>
    <xdr:to>
      <xdr:col>9</xdr:col>
      <xdr:colOff>0</xdr:colOff>
      <xdr:row>300</xdr:row>
      <xdr:rowOff>0</xdr:rowOff>
    </xdr:to>
    <xdr:pic>
      <xdr:nvPicPr>
        <xdr:cNvPr id="1255" name="Picture 131" descr="LOGOTIPO">
          <a:extLst>
            <a:ext uri="{FF2B5EF4-FFF2-40B4-BE49-F238E27FC236}">
              <a16:creationId xmlns:a16="http://schemas.microsoft.com/office/drawing/2014/main" id="{0AA64254-DDEF-801C-7C9D-A39565C6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6949975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495300</xdr:colOff>
      <xdr:row>300</xdr:row>
      <xdr:rowOff>0</xdr:rowOff>
    </xdr:from>
    <xdr:to>
      <xdr:col>9</xdr:col>
      <xdr:colOff>0</xdr:colOff>
      <xdr:row>300</xdr:row>
      <xdr:rowOff>0</xdr:rowOff>
    </xdr:to>
    <xdr:pic>
      <xdr:nvPicPr>
        <xdr:cNvPr id="1256" name="Picture 132" descr="LOGOTIPO">
          <a:extLst>
            <a:ext uri="{FF2B5EF4-FFF2-40B4-BE49-F238E27FC236}">
              <a16:creationId xmlns:a16="http://schemas.microsoft.com/office/drawing/2014/main" id="{4E9FB6EC-4BA5-C3EF-1F15-9C1211F27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6949975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300</xdr:row>
      <xdr:rowOff>0</xdr:rowOff>
    </xdr:from>
    <xdr:to>
      <xdr:col>9</xdr:col>
      <xdr:colOff>0</xdr:colOff>
      <xdr:row>300</xdr:row>
      <xdr:rowOff>0</xdr:rowOff>
    </xdr:to>
    <xdr:pic>
      <xdr:nvPicPr>
        <xdr:cNvPr id="1257" name="Picture 133" descr="LOGOTIPO">
          <a:extLst>
            <a:ext uri="{FF2B5EF4-FFF2-40B4-BE49-F238E27FC236}">
              <a16:creationId xmlns:a16="http://schemas.microsoft.com/office/drawing/2014/main" id="{262D899B-6A82-CC48-0B0B-07709D07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694997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495300</xdr:colOff>
      <xdr:row>300</xdr:row>
      <xdr:rowOff>0</xdr:rowOff>
    </xdr:from>
    <xdr:to>
      <xdr:col>9</xdr:col>
      <xdr:colOff>0</xdr:colOff>
      <xdr:row>300</xdr:row>
      <xdr:rowOff>0</xdr:rowOff>
    </xdr:to>
    <xdr:pic>
      <xdr:nvPicPr>
        <xdr:cNvPr id="1258" name="Picture 134" descr="LOGOTIPO">
          <a:extLst>
            <a:ext uri="{FF2B5EF4-FFF2-40B4-BE49-F238E27FC236}">
              <a16:creationId xmlns:a16="http://schemas.microsoft.com/office/drawing/2014/main" id="{A00651AC-0E18-4840-8BD5-A8011E32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6949975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300</xdr:row>
      <xdr:rowOff>0</xdr:rowOff>
    </xdr:from>
    <xdr:to>
      <xdr:col>9</xdr:col>
      <xdr:colOff>0</xdr:colOff>
      <xdr:row>300</xdr:row>
      <xdr:rowOff>0</xdr:rowOff>
    </xdr:to>
    <xdr:pic>
      <xdr:nvPicPr>
        <xdr:cNvPr id="1259" name="Picture 135" descr="LOGOTIPO">
          <a:extLst>
            <a:ext uri="{FF2B5EF4-FFF2-40B4-BE49-F238E27FC236}">
              <a16:creationId xmlns:a16="http://schemas.microsoft.com/office/drawing/2014/main" id="{C0E0116D-76A9-E5B7-BBD6-F96CAE68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694997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485775</xdr:colOff>
      <xdr:row>1</xdr:row>
      <xdr:rowOff>123825</xdr:rowOff>
    </xdr:from>
    <xdr:to>
      <xdr:col>5</xdr:col>
      <xdr:colOff>495300</xdr:colOff>
      <xdr:row>7</xdr:row>
      <xdr:rowOff>66675</xdr:rowOff>
    </xdr:to>
    <xdr:pic>
      <xdr:nvPicPr>
        <xdr:cNvPr id="1260" name="Picture 172">
          <a:extLst>
            <a:ext uri="{FF2B5EF4-FFF2-40B4-BE49-F238E27FC236}">
              <a16:creationId xmlns:a16="http://schemas.microsoft.com/office/drawing/2014/main" id="{4A581986-AAB5-A250-8AB8-74E3D0192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4"/>
        <a:stretch>
          <a:fillRect/>
        </a:stretch>
      </xdr:blipFill>
      <xdr:spPr bwMode="auto">
        <a:xfrm>
          <a:off x="3238500" y="314325"/>
          <a:ext cx="1438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99</xdr:row>
          <xdr:rowOff>9525</xdr:rowOff>
        </xdr:from>
        <xdr:to>
          <xdr:col>4</xdr:col>
          <xdr:colOff>276225</xdr:colOff>
          <xdr:row>100</xdr:row>
          <xdr:rowOff>38100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101</xdr:row>
          <xdr:rowOff>0</xdr:rowOff>
        </xdr:from>
        <xdr:to>
          <xdr:col>4</xdr:col>
          <xdr:colOff>314325</xdr:colOff>
          <xdr:row>102</xdr:row>
          <xdr:rowOff>28575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447675</xdr:colOff>
      <xdr:row>185</xdr:row>
      <xdr:rowOff>0</xdr:rowOff>
    </xdr:from>
    <xdr:to>
      <xdr:col>12</xdr:col>
      <xdr:colOff>485775</xdr:colOff>
      <xdr:row>212</xdr:row>
      <xdr:rowOff>152400</xdr:rowOff>
    </xdr:to>
    <xdr:graphicFrame macro="">
      <xdr:nvGraphicFramePr>
        <xdr:cNvPr id="1261" name="Gráfico 194">
          <a:extLst>
            <a:ext uri="{FF2B5EF4-FFF2-40B4-BE49-F238E27FC236}">
              <a16:creationId xmlns:a16="http://schemas.microsoft.com/office/drawing/2014/main" id="{A55F66B0-3CC8-3EBA-1572-C542D633C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495300</xdr:colOff>
      <xdr:row>215</xdr:row>
      <xdr:rowOff>0</xdr:rowOff>
    </xdr:from>
    <xdr:to>
      <xdr:col>9</xdr:col>
      <xdr:colOff>0</xdr:colOff>
      <xdr:row>215</xdr:row>
      <xdr:rowOff>0</xdr:rowOff>
    </xdr:to>
    <xdr:pic>
      <xdr:nvPicPr>
        <xdr:cNvPr id="1262" name="Picture 195" descr="LOGOTIPO">
          <a:extLst>
            <a:ext uri="{FF2B5EF4-FFF2-40B4-BE49-F238E27FC236}">
              <a16:creationId xmlns:a16="http://schemas.microsoft.com/office/drawing/2014/main" id="{8DCE57FE-2477-CAE3-87D9-B3C026394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8622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495300</xdr:colOff>
      <xdr:row>215</xdr:row>
      <xdr:rowOff>0</xdr:rowOff>
    </xdr:from>
    <xdr:to>
      <xdr:col>9</xdr:col>
      <xdr:colOff>0</xdr:colOff>
      <xdr:row>215</xdr:row>
      <xdr:rowOff>0</xdr:rowOff>
    </xdr:to>
    <xdr:pic>
      <xdr:nvPicPr>
        <xdr:cNvPr id="1263" name="Picture 196" descr="LOGOTIPO">
          <a:extLst>
            <a:ext uri="{FF2B5EF4-FFF2-40B4-BE49-F238E27FC236}">
              <a16:creationId xmlns:a16="http://schemas.microsoft.com/office/drawing/2014/main" id="{AF0546E8-0D98-869F-CC61-FCCD369D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8622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215</xdr:row>
      <xdr:rowOff>0</xdr:rowOff>
    </xdr:from>
    <xdr:to>
      <xdr:col>9</xdr:col>
      <xdr:colOff>0</xdr:colOff>
      <xdr:row>215</xdr:row>
      <xdr:rowOff>0</xdr:rowOff>
    </xdr:to>
    <xdr:pic>
      <xdr:nvPicPr>
        <xdr:cNvPr id="1264" name="Picture 197" descr="LOGOTIPO">
          <a:extLst>
            <a:ext uri="{FF2B5EF4-FFF2-40B4-BE49-F238E27FC236}">
              <a16:creationId xmlns:a16="http://schemas.microsoft.com/office/drawing/2014/main" id="{848A1169-AFF8-6E18-C1CA-4478C91C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4086225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495300</xdr:colOff>
      <xdr:row>215</xdr:row>
      <xdr:rowOff>0</xdr:rowOff>
    </xdr:from>
    <xdr:to>
      <xdr:col>9</xdr:col>
      <xdr:colOff>0</xdr:colOff>
      <xdr:row>215</xdr:row>
      <xdr:rowOff>0</xdr:rowOff>
    </xdr:to>
    <xdr:pic>
      <xdr:nvPicPr>
        <xdr:cNvPr id="1265" name="Picture 198" descr="LOGOTIPO">
          <a:extLst>
            <a:ext uri="{FF2B5EF4-FFF2-40B4-BE49-F238E27FC236}">
              <a16:creationId xmlns:a16="http://schemas.microsoft.com/office/drawing/2014/main" id="{8B27EC41-2A9D-F044-90D6-5727A218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8622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215</xdr:row>
      <xdr:rowOff>0</xdr:rowOff>
    </xdr:from>
    <xdr:to>
      <xdr:col>9</xdr:col>
      <xdr:colOff>0</xdr:colOff>
      <xdr:row>215</xdr:row>
      <xdr:rowOff>0</xdr:rowOff>
    </xdr:to>
    <xdr:pic>
      <xdr:nvPicPr>
        <xdr:cNvPr id="1266" name="Picture 199" descr="LOGOTIPO">
          <a:extLst>
            <a:ext uri="{FF2B5EF4-FFF2-40B4-BE49-F238E27FC236}">
              <a16:creationId xmlns:a16="http://schemas.microsoft.com/office/drawing/2014/main" id="{9DDB1AA6-850B-48E7-1CBC-CCCD666E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4086225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226</xdr:row>
          <xdr:rowOff>152400</xdr:rowOff>
        </xdr:from>
        <xdr:to>
          <xdr:col>4</xdr:col>
          <xdr:colOff>523875</xdr:colOff>
          <xdr:row>229</xdr:row>
          <xdr:rowOff>9525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225</xdr:row>
          <xdr:rowOff>133350</xdr:rowOff>
        </xdr:from>
        <xdr:to>
          <xdr:col>11</xdr:col>
          <xdr:colOff>0</xdr:colOff>
          <xdr:row>229</xdr:row>
          <xdr:rowOff>9525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2919-4960-4B44-B5B4-C3B2CE5D512D}">
  <dimension ref="A1:AZ332"/>
  <sheetViews>
    <sheetView tabSelected="1" topLeftCell="A124" zoomScale="80" zoomScaleNormal="85" zoomScaleSheetLayoutView="75" workbookViewId="0">
      <selection activeCell="A10" sqref="A10"/>
    </sheetView>
  </sheetViews>
  <sheetFormatPr defaultColWidth="12.7109375" defaultRowHeight="15" customHeight="1"/>
  <cols>
    <col min="1" max="1" width="14.7109375" style="6" customWidth="1"/>
    <col min="2" max="2" width="14.5703125" style="6" customWidth="1"/>
    <col min="3" max="3" width="12" style="6" bestFit="1" customWidth="1"/>
    <col min="4" max="10" width="10.7109375" style="6" customWidth="1"/>
    <col min="11" max="11" width="14.7109375" style="6" customWidth="1"/>
    <col min="12" max="12" width="19.42578125" style="6" customWidth="1"/>
    <col min="13" max="13" width="18.85546875" style="6" customWidth="1"/>
    <col min="14" max="14" width="12.7109375" style="6" customWidth="1"/>
    <col min="15" max="15" width="18" style="6" customWidth="1"/>
    <col min="16" max="24" width="11.7109375" style="6" bestFit="1" customWidth="1"/>
    <col min="25" max="25" width="10.7109375" style="6" customWidth="1"/>
    <col min="26" max="27" width="12.7109375" style="6" customWidth="1"/>
    <col min="28" max="16384" width="12.7109375" style="6"/>
  </cols>
  <sheetData>
    <row r="1" spans="1:15" ht="15" customHeight="1">
      <c r="A1" s="76"/>
      <c r="B1" s="77"/>
      <c r="C1" s="78"/>
      <c r="D1" s="78"/>
      <c r="E1" s="78"/>
      <c r="F1" s="78"/>
      <c r="G1" s="405"/>
      <c r="H1" s="406"/>
      <c r="I1" s="407"/>
      <c r="J1" s="399" t="s">
        <v>0</v>
      </c>
      <c r="K1" s="400"/>
      <c r="L1" s="400"/>
      <c r="M1" s="401"/>
    </row>
    <row r="2" spans="1:15" s="8" customFormat="1" ht="15" customHeight="1">
      <c r="A2" s="79"/>
      <c r="B2" s="80"/>
      <c r="C2" s="307"/>
      <c r="D2" s="307"/>
      <c r="E2" s="81"/>
      <c r="F2" s="81"/>
      <c r="G2" s="411"/>
      <c r="H2" s="234" t="s">
        <v>1</v>
      </c>
      <c r="I2" s="412"/>
      <c r="J2" s="402"/>
      <c r="K2" s="403"/>
      <c r="L2" s="403"/>
      <c r="M2" s="404"/>
      <c r="O2" s="9"/>
    </row>
    <row r="3" spans="1:15" s="8" customFormat="1" ht="15" customHeight="1">
      <c r="A3" s="79"/>
      <c r="B3" s="82"/>
      <c r="C3" s="83"/>
      <c r="D3" s="83"/>
      <c r="E3" s="81"/>
      <c r="F3" s="81"/>
      <c r="G3" s="411"/>
      <c r="H3" s="277"/>
      <c r="I3" s="412"/>
      <c r="J3" s="402"/>
      <c r="K3" s="403"/>
      <c r="L3" s="403"/>
      <c r="M3" s="404"/>
      <c r="N3" s="9"/>
      <c r="O3" s="9"/>
    </row>
    <row r="4" spans="1:15" s="8" customFormat="1" ht="15" customHeight="1">
      <c r="A4" s="79"/>
      <c r="B4" s="84"/>
      <c r="C4" s="81"/>
      <c r="D4" s="81"/>
      <c r="E4" s="81"/>
      <c r="F4" s="81"/>
      <c r="G4" s="411"/>
      <c r="H4" s="278"/>
      <c r="I4" s="412"/>
      <c r="J4" s="402"/>
      <c r="K4" s="403"/>
      <c r="L4" s="403"/>
      <c r="M4" s="404"/>
      <c r="N4" s="9"/>
      <c r="O4" s="9"/>
    </row>
    <row r="5" spans="1:15" s="8" customFormat="1" ht="15" customHeight="1">
      <c r="A5" s="79"/>
      <c r="B5" s="86"/>
      <c r="C5" s="83"/>
      <c r="D5" s="83"/>
      <c r="E5" s="81"/>
      <c r="F5" s="81"/>
      <c r="G5" s="411"/>
      <c r="H5" s="51"/>
      <c r="I5" s="412"/>
      <c r="J5" s="81"/>
      <c r="K5" s="81"/>
      <c r="L5" s="81"/>
      <c r="M5" s="164"/>
      <c r="N5" s="9"/>
      <c r="O5" s="9"/>
    </row>
    <row r="6" spans="1:15" s="8" customFormat="1" ht="15" customHeight="1">
      <c r="A6" s="87"/>
      <c r="B6" s="86"/>
      <c r="C6" s="83"/>
      <c r="D6" s="83"/>
      <c r="E6" s="81"/>
      <c r="F6" s="81"/>
      <c r="G6" s="411"/>
      <c r="H6" s="278"/>
      <c r="I6" s="412"/>
      <c r="J6" s="408" t="s">
        <v>2</v>
      </c>
      <c r="K6" s="409"/>
      <c r="L6" s="409"/>
      <c r="M6" s="410"/>
      <c r="N6" s="9"/>
      <c r="O6" s="9"/>
    </row>
    <row r="7" spans="1:15" s="8" customFormat="1" ht="15" customHeight="1">
      <c r="A7" s="79"/>
      <c r="B7" s="82"/>
      <c r="C7" s="88"/>
      <c r="D7" s="88"/>
      <c r="E7" s="81"/>
      <c r="F7" s="81"/>
      <c r="G7" s="411"/>
      <c r="H7" s="278"/>
      <c r="I7" s="412"/>
      <c r="J7" s="408"/>
      <c r="K7" s="409"/>
      <c r="L7" s="409"/>
      <c r="M7" s="410"/>
      <c r="N7" s="9"/>
      <c r="O7" s="9"/>
    </row>
    <row r="8" spans="1:15" s="12" customFormat="1" ht="15" customHeight="1">
      <c r="A8" s="79"/>
      <c r="B8" s="82"/>
      <c r="C8" s="89"/>
      <c r="D8" s="89"/>
      <c r="E8" s="81"/>
      <c r="F8" s="81"/>
      <c r="G8" s="411"/>
      <c r="H8" s="278"/>
      <c r="I8" s="412"/>
      <c r="J8" s="408"/>
      <c r="K8" s="409"/>
      <c r="L8" s="409"/>
      <c r="M8" s="410"/>
      <c r="N8" s="11"/>
      <c r="O8" s="11"/>
    </row>
    <row r="9" spans="1:15" s="12" customFormat="1" ht="15" customHeight="1">
      <c r="A9" s="90"/>
      <c r="B9" s="91"/>
      <c r="C9" s="92"/>
      <c r="D9" s="92"/>
      <c r="E9" s="92"/>
      <c r="F9" s="92"/>
      <c r="G9" s="411"/>
      <c r="H9" s="278"/>
      <c r="I9" s="412"/>
      <c r="J9" s="408"/>
      <c r="K9" s="409"/>
      <c r="L9" s="409"/>
      <c r="M9" s="410"/>
      <c r="N9" s="11"/>
      <c r="O9" s="11"/>
    </row>
    <row r="10" spans="1:15" s="14" customFormat="1" ht="15" customHeight="1">
      <c r="A10" s="421" t="s">
        <v>3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3"/>
      <c r="N10" s="13"/>
      <c r="O10" s="13"/>
    </row>
    <row r="11" spans="1:15" s="14" customFormat="1" ht="15" customHeight="1">
      <c r="A11" s="368" t="s">
        <v>4</v>
      </c>
      <c r="B11" s="369"/>
      <c r="C11" s="366" t="s">
        <v>5</v>
      </c>
      <c r="D11" s="366"/>
      <c r="E11" s="366"/>
      <c r="F11" s="366"/>
      <c r="G11" s="366"/>
      <c r="H11" s="366"/>
      <c r="I11" s="366"/>
      <c r="J11" s="366"/>
      <c r="K11" s="367"/>
      <c r="L11" s="334" t="s">
        <v>6</v>
      </c>
      <c r="M11" s="335"/>
      <c r="N11" s="13"/>
      <c r="O11" s="13"/>
    </row>
    <row r="12" spans="1:15" s="14" customFormat="1" ht="15" customHeight="1">
      <c r="A12" s="413"/>
      <c r="B12" s="414"/>
      <c r="C12" s="417"/>
      <c r="D12" s="417"/>
      <c r="E12" s="417"/>
      <c r="F12" s="417"/>
      <c r="G12" s="417"/>
      <c r="H12" s="417"/>
      <c r="I12" s="417"/>
      <c r="J12" s="417"/>
      <c r="K12" s="418"/>
      <c r="L12" s="424"/>
      <c r="M12" s="418"/>
      <c r="N12" s="13"/>
      <c r="O12" s="13"/>
    </row>
    <row r="13" spans="1:15" s="14" customFormat="1" ht="15" customHeight="1">
      <c r="A13" s="415"/>
      <c r="B13" s="416"/>
      <c r="C13" s="419"/>
      <c r="D13" s="419"/>
      <c r="E13" s="419"/>
      <c r="F13" s="419"/>
      <c r="G13" s="419"/>
      <c r="H13" s="419"/>
      <c r="I13" s="419"/>
      <c r="J13" s="419"/>
      <c r="K13" s="420"/>
      <c r="L13" s="425"/>
      <c r="M13" s="426"/>
      <c r="N13" s="13"/>
      <c r="O13" s="13"/>
    </row>
    <row r="14" spans="1:15" s="14" customFormat="1" ht="15" customHeight="1">
      <c r="A14" s="93"/>
      <c r="B14" s="10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56"/>
      <c r="N14" s="13"/>
      <c r="O14" s="13"/>
    </row>
    <row r="15" spans="1:15" s="14" customFormat="1" ht="15" customHeight="1">
      <c r="A15" s="94"/>
      <c r="B15" s="276" t="s">
        <v>7</v>
      </c>
      <c r="C15" s="275"/>
      <c r="D15" s="10"/>
      <c r="E15" s="10"/>
      <c r="F15" s="10"/>
      <c r="G15" s="10"/>
      <c r="H15" s="10"/>
      <c r="I15" s="10"/>
      <c r="J15" s="10"/>
      <c r="K15" s="10"/>
      <c r="L15" s="10"/>
      <c r="M15" s="56"/>
      <c r="N15" s="13"/>
    </row>
    <row r="16" spans="1:15" s="14" customFormat="1" ht="15" customHeight="1">
      <c r="A16" s="9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56"/>
      <c r="N16" s="13"/>
    </row>
    <row r="17" spans="1:31" s="14" customFormat="1" ht="15" customHeight="1">
      <c r="A17" s="93"/>
      <c r="B17" s="441" t="s">
        <v>8</v>
      </c>
      <c r="C17" s="441"/>
      <c r="D17" s="447"/>
      <c r="E17" s="427"/>
      <c r="F17" s="427"/>
      <c r="G17" s="427"/>
      <c r="H17" s="427"/>
      <c r="I17" s="427"/>
      <c r="J17" s="427"/>
      <c r="K17" s="427"/>
      <c r="L17" s="428"/>
      <c r="M17" s="56"/>
      <c r="N17" s="13"/>
    </row>
    <row r="18" spans="1:31" s="14" customFormat="1" ht="15" customHeight="1">
      <c r="A18" s="95"/>
      <c r="B18" s="10"/>
      <c r="C18" s="10"/>
      <c r="D18" s="448"/>
      <c r="E18" s="449"/>
      <c r="F18" s="449"/>
      <c r="G18" s="449"/>
      <c r="H18" s="449"/>
      <c r="I18" s="449"/>
      <c r="J18" s="449"/>
      <c r="K18" s="449"/>
      <c r="L18" s="450"/>
      <c r="M18" s="96"/>
      <c r="N18" s="13"/>
      <c r="O18" s="13"/>
    </row>
    <row r="19" spans="1:31" s="14" customFormat="1" ht="15" customHeight="1">
      <c r="A19" s="97"/>
      <c r="B19" s="275"/>
      <c r="C19" s="275"/>
      <c r="D19" s="451"/>
      <c r="E19" s="452"/>
      <c r="F19" s="452"/>
      <c r="G19" s="452"/>
      <c r="H19" s="452"/>
      <c r="I19" s="452"/>
      <c r="J19" s="452"/>
      <c r="K19" s="452"/>
      <c r="L19" s="453"/>
      <c r="M19" s="98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17" customFormat="1" ht="15" customHeight="1">
      <c r="A20" s="9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98"/>
    </row>
    <row r="21" spans="1:31" s="17" customFormat="1" ht="15" customHeight="1">
      <c r="A21" s="4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00"/>
    </row>
    <row r="22" spans="1:31" s="17" customFormat="1" ht="15" customHeight="1">
      <c r="A22" s="44"/>
      <c r="B22" s="276" t="s">
        <v>9</v>
      </c>
      <c r="C22" s="457"/>
      <c r="D22" s="458"/>
      <c r="E22" s="458"/>
      <c r="F22" s="458"/>
      <c r="G22" s="458"/>
      <c r="H22" s="458"/>
      <c r="I22" s="458"/>
      <c r="J22" s="458"/>
      <c r="K22" s="458"/>
      <c r="L22" s="459"/>
      <c r="M22" s="100"/>
    </row>
    <row r="23" spans="1:31" s="17" customFormat="1" ht="15" customHeight="1">
      <c r="A23" s="44"/>
      <c r="B23" s="81"/>
      <c r="C23" s="460"/>
      <c r="D23" s="461"/>
      <c r="E23" s="461"/>
      <c r="F23" s="461"/>
      <c r="G23" s="461"/>
      <c r="H23" s="461"/>
      <c r="I23" s="461"/>
      <c r="J23" s="461"/>
      <c r="K23" s="461"/>
      <c r="L23" s="462"/>
      <c r="M23" s="102"/>
    </row>
    <row r="24" spans="1:31" s="17" customFormat="1" ht="15" customHeight="1">
      <c r="A24" s="10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0"/>
    </row>
    <row r="25" spans="1:31" ht="15" customHeight="1">
      <c r="A25" s="4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272"/>
      <c r="N25" s="17"/>
      <c r="Z25" s="17"/>
      <c r="AA25" s="17"/>
      <c r="AB25" s="17"/>
      <c r="AC25" s="17"/>
      <c r="AD25" s="17"/>
      <c r="AE25" s="17"/>
    </row>
    <row r="26" spans="1:31" ht="15" customHeight="1">
      <c r="A26" s="43"/>
      <c r="B26" s="101" t="s">
        <v>10</v>
      </c>
      <c r="C26" s="99"/>
      <c r="D26" s="99"/>
      <c r="E26" s="99"/>
      <c r="F26" s="51"/>
      <c r="G26" s="51"/>
      <c r="H26" s="51"/>
      <c r="I26" s="51"/>
      <c r="J26" s="51"/>
      <c r="K26" s="51"/>
      <c r="L26" s="51"/>
      <c r="M26" s="272"/>
      <c r="N26" s="17"/>
      <c r="Z26" s="17"/>
      <c r="AA26" s="17"/>
      <c r="AB26" s="17"/>
      <c r="AC26" s="17"/>
      <c r="AD26" s="17"/>
      <c r="AE26" s="17"/>
    </row>
    <row r="27" spans="1:31" ht="15" customHeight="1">
      <c r="A27" s="4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74"/>
      <c r="N27" s="17"/>
      <c r="Z27" s="17"/>
      <c r="AA27" s="17"/>
      <c r="AB27" s="17"/>
      <c r="AC27" s="17"/>
      <c r="AD27" s="17"/>
      <c r="AE27" s="17"/>
    </row>
    <row r="28" spans="1:31" ht="15" customHeight="1">
      <c r="A28" s="43"/>
      <c r="B28" s="455" t="s">
        <v>11</v>
      </c>
      <c r="C28" s="455"/>
      <c r="D28" s="456"/>
      <c r="E28" s="454" t="s">
        <v>12</v>
      </c>
      <c r="F28" s="455"/>
      <c r="G28" s="455"/>
      <c r="H28" s="455"/>
      <c r="I28" s="456"/>
      <c r="J28" s="454" t="s">
        <v>13</v>
      </c>
      <c r="K28" s="455"/>
      <c r="L28" s="455"/>
      <c r="M28" s="274"/>
      <c r="N28" s="17"/>
      <c r="Z28" s="17"/>
      <c r="AA28" s="17"/>
      <c r="AB28" s="17"/>
      <c r="AC28" s="17"/>
      <c r="AD28" s="17"/>
      <c r="AE28" s="17"/>
    </row>
    <row r="29" spans="1:31" ht="15" customHeight="1">
      <c r="A29" s="43"/>
      <c r="B29" s="444" t="s">
        <v>14</v>
      </c>
      <c r="C29" s="444"/>
      <c r="D29" s="445"/>
      <c r="E29" s="432"/>
      <c r="F29" s="433"/>
      <c r="G29" s="433"/>
      <c r="H29" s="433"/>
      <c r="I29" s="434"/>
      <c r="J29" s="432"/>
      <c r="K29" s="463"/>
      <c r="L29" s="464"/>
      <c r="M29" s="274"/>
      <c r="N29" s="17"/>
      <c r="Z29" s="17"/>
      <c r="AA29" s="17"/>
      <c r="AB29" s="17"/>
      <c r="AC29" s="17"/>
      <c r="AD29" s="17"/>
      <c r="AE29" s="17"/>
    </row>
    <row r="30" spans="1:31" ht="15" customHeight="1">
      <c r="A30" s="43"/>
      <c r="B30" s="442" t="s">
        <v>15</v>
      </c>
      <c r="C30" s="442"/>
      <c r="D30" s="443"/>
      <c r="E30" s="437"/>
      <c r="F30" s="438"/>
      <c r="G30" s="438"/>
      <c r="H30" s="438"/>
      <c r="I30" s="439"/>
      <c r="J30" s="437"/>
      <c r="K30" s="438"/>
      <c r="L30" s="438"/>
      <c r="M30" s="274"/>
      <c r="N30" s="17"/>
      <c r="Z30" s="17"/>
      <c r="AA30" s="17"/>
      <c r="AB30" s="17"/>
      <c r="AC30" s="17"/>
      <c r="AD30" s="17"/>
      <c r="AE30" s="17"/>
    </row>
    <row r="31" spans="1:31" ht="15" customHeight="1">
      <c r="A31" s="43"/>
      <c r="B31" s="465" t="s">
        <v>16</v>
      </c>
      <c r="C31" s="465"/>
      <c r="D31" s="465"/>
      <c r="E31" s="466"/>
      <c r="F31" s="467"/>
      <c r="G31" s="467"/>
      <c r="H31" s="467"/>
      <c r="I31" s="468"/>
      <c r="J31" s="469"/>
      <c r="K31" s="469"/>
      <c r="L31" s="469"/>
      <c r="M31" s="274"/>
      <c r="N31" s="17"/>
      <c r="Z31" s="17"/>
      <c r="AA31" s="17"/>
      <c r="AB31" s="17"/>
      <c r="AC31" s="17"/>
      <c r="AD31" s="17"/>
      <c r="AE31" s="17"/>
    </row>
    <row r="32" spans="1:31" ht="15" customHeight="1">
      <c r="A32" s="3"/>
      <c r="B32" s="465"/>
      <c r="C32" s="465"/>
      <c r="D32" s="465"/>
      <c r="E32" s="466"/>
      <c r="F32" s="467"/>
      <c r="G32" s="467"/>
      <c r="H32" s="467"/>
      <c r="I32" s="468"/>
      <c r="J32" s="469"/>
      <c r="K32" s="469"/>
      <c r="L32" s="469"/>
      <c r="M32" s="2"/>
      <c r="N32" s="17"/>
      <c r="Z32" s="17"/>
      <c r="AA32" s="17"/>
      <c r="AB32" s="17"/>
      <c r="AC32" s="17"/>
      <c r="AD32" s="17"/>
      <c r="AE32" s="17"/>
    </row>
    <row r="33" spans="1:31" ht="15" customHeight="1">
      <c r="A33" s="3"/>
      <c r="B33" s="446" t="s">
        <v>17</v>
      </c>
      <c r="C33" s="446"/>
      <c r="D33" s="446"/>
      <c r="E33" s="547"/>
      <c r="F33" s="548"/>
      <c r="G33" s="548"/>
      <c r="H33" s="548"/>
      <c r="I33" s="549"/>
      <c r="J33" s="417"/>
      <c r="K33" s="417"/>
      <c r="L33" s="417"/>
      <c r="M33" s="2"/>
      <c r="N33" s="17"/>
      <c r="Z33" s="17"/>
      <c r="AA33" s="17"/>
      <c r="AB33" s="17"/>
      <c r="AC33" s="17"/>
      <c r="AD33" s="17"/>
      <c r="AE33" s="17"/>
    </row>
    <row r="34" spans="1:31" ht="15" customHeight="1">
      <c r="A34" s="3"/>
      <c r="B34" s="446"/>
      <c r="C34" s="446"/>
      <c r="D34" s="446"/>
      <c r="E34" s="547"/>
      <c r="F34" s="548"/>
      <c r="G34" s="548"/>
      <c r="H34" s="548"/>
      <c r="I34" s="549"/>
      <c r="J34" s="417"/>
      <c r="K34" s="417"/>
      <c r="L34" s="417"/>
      <c r="M34" s="2"/>
      <c r="N34" s="17"/>
      <c r="Z34" s="17"/>
      <c r="AA34" s="17"/>
      <c r="AB34" s="17"/>
      <c r="AC34" s="17"/>
      <c r="AD34" s="17"/>
      <c r="AE34" s="17"/>
    </row>
    <row r="35" spans="1:31" ht="15" customHeight="1">
      <c r="A35" s="3"/>
      <c r="B35" s="446"/>
      <c r="C35" s="446"/>
      <c r="D35" s="446"/>
      <c r="E35" s="547"/>
      <c r="F35" s="548"/>
      <c r="G35" s="548"/>
      <c r="H35" s="548"/>
      <c r="I35" s="549"/>
      <c r="J35" s="417"/>
      <c r="K35" s="417"/>
      <c r="L35" s="417"/>
      <c r="M35" s="2"/>
      <c r="N35" s="17"/>
      <c r="Z35" s="17"/>
      <c r="AA35" s="17"/>
      <c r="AB35" s="17"/>
      <c r="AC35" s="17"/>
      <c r="AD35" s="17"/>
      <c r="AE35" s="17"/>
    </row>
    <row r="36" spans="1:31" ht="15" customHeight="1">
      <c r="A36" s="44"/>
      <c r="B36" s="446"/>
      <c r="C36" s="446"/>
      <c r="D36" s="446"/>
      <c r="E36" s="547"/>
      <c r="F36" s="548"/>
      <c r="G36" s="548"/>
      <c r="H36" s="548"/>
      <c r="I36" s="549"/>
      <c r="J36" s="417"/>
      <c r="K36" s="417"/>
      <c r="L36" s="417"/>
      <c r="M36" s="100"/>
      <c r="N36" s="17"/>
      <c r="Z36" s="17"/>
      <c r="AA36" s="17"/>
      <c r="AB36" s="17"/>
      <c r="AC36" s="17"/>
      <c r="AD36" s="17"/>
      <c r="AE36" s="17"/>
    </row>
    <row r="37" spans="1:31" ht="15" customHeight="1">
      <c r="A37" s="44"/>
      <c r="B37" s="444" t="s">
        <v>18</v>
      </c>
      <c r="C37" s="444"/>
      <c r="D37" s="445"/>
      <c r="E37" s="432"/>
      <c r="F37" s="433"/>
      <c r="G37" s="433"/>
      <c r="H37" s="433"/>
      <c r="I37" s="434"/>
      <c r="J37" s="432"/>
      <c r="K37" s="433"/>
      <c r="L37" s="433"/>
      <c r="M37" s="100"/>
      <c r="N37" s="17"/>
      <c r="Z37" s="17"/>
      <c r="AA37" s="17"/>
      <c r="AB37" s="17"/>
      <c r="AC37" s="17"/>
      <c r="AD37" s="17"/>
      <c r="AE37" s="17"/>
    </row>
    <row r="38" spans="1:31" ht="15" customHeight="1">
      <c r="A38" s="44"/>
      <c r="B38" s="442" t="s">
        <v>19</v>
      </c>
      <c r="C38" s="442"/>
      <c r="D38" s="443"/>
      <c r="E38" s="437"/>
      <c r="F38" s="438"/>
      <c r="G38" s="438"/>
      <c r="H38" s="438"/>
      <c r="I38" s="439"/>
      <c r="J38" s="437"/>
      <c r="K38" s="438"/>
      <c r="L38" s="438"/>
      <c r="M38" s="100"/>
      <c r="N38" s="17"/>
      <c r="Z38" s="17"/>
      <c r="AA38" s="17"/>
      <c r="AB38" s="17"/>
      <c r="AC38" s="17"/>
      <c r="AD38" s="17"/>
      <c r="AE38" s="17"/>
    </row>
    <row r="39" spans="1:31" ht="15" customHeight="1">
      <c r="A39" s="44"/>
      <c r="B39" s="444" t="s">
        <v>20</v>
      </c>
      <c r="C39" s="444"/>
      <c r="D39" s="445"/>
      <c r="E39" s="435"/>
      <c r="F39" s="436"/>
      <c r="G39" s="436"/>
      <c r="H39" s="436"/>
      <c r="I39" s="440"/>
      <c r="J39" s="435"/>
      <c r="K39" s="436"/>
      <c r="L39" s="436"/>
      <c r="M39" s="100"/>
      <c r="N39" s="17"/>
      <c r="Z39" s="17"/>
      <c r="AA39" s="17"/>
      <c r="AB39" s="17"/>
      <c r="AC39" s="17"/>
      <c r="AD39" s="17"/>
      <c r="AE39" s="17"/>
    </row>
    <row r="40" spans="1:31" ht="15" customHeight="1">
      <c r="A40" s="44"/>
      <c r="B40" s="442" t="s">
        <v>21</v>
      </c>
      <c r="C40" s="442"/>
      <c r="D40" s="443"/>
      <c r="E40" s="429"/>
      <c r="F40" s="430"/>
      <c r="G40" s="430"/>
      <c r="H40" s="430"/>
      <c r="I40" s="431"/>
      <c r="J40" s="429"/>
      <c r="K40" s="430"/>
      <c r="L40" s="430"/>
      <c r="M40" s="100"/>
      <c r="N40" s="17"/>
      <c r="Z40" s="17"/>
      <c r="AA40" s="17"/>
      <c r="AB40" s="17"/>
      <c r="AC40" s="17"/>
      <c r="AD40" s="17"/>
      <c r="AE40" s="17"/>
    </row>
    <row r="41" spans="1:31" ht="15" customHeight="1">
      <c r="A41" s="44"/>
      <c r="B41" s="444" t="s">
        <v>22</v>
      </c>
      <c r="C41" s="444"/>
      <c r="D41" s="445"/>
      <c r="E41" s="435"/>
      <c r="F41" s="436"/>
      <c r="G41" s="436"/>
      <c r="H41" s="436"/>
      <c r="I41" s="440"/>
      <c r="J41" s="435"/>
      <c r="K41" s="436"/>
      <c r="L41" s="436"/>
      <c r="M41" s="100"/>
      <c r="N41" s="17"/>
      <c r="Z41" s="17"/>
      <c r="AA41" s="17"/>
      <c r="AB41" s="17"/>
      <c r="AC41" s="17"/>
      <c r="AD41" s="17"/>
      <c r="AE41" s="17"/>
    </row>
    <row r="42" spans="1:31" ht="15" customHeight="1">
      <c r="A42" s="44"/>
      <c r="B42" s="478" t="s">
        <v>23</v>
      </c>
      <c r="C42" s="478"/>
      <c r="D42" s="479"/>
      <c r="E42" s="480"/>
      <c r="F42" s="481"/>
      <c r="G42" s="481"/>
      <c r="H42" s="481"/>
      <c r="I42" s="482"/>
      <c r="J42" s="472"/>
      <c r="K42" s="473"/>
      <c r="L42" s="473"/>
      <c r="M42" s="100"/>
      <c r="N42" s="17"/>
      <c r="Z42" s="17"/>
      <c r="AA42" s="17"/>
      <c r="AB42" s="17"/>
      <c r="AC42" s="17"/>
      <c r="AD42" s="17"/>
      <c r="AE42" s="17"/>
    </row>
    <row r="43" spans="1:31" ht="15" customHeight="1">
      <c r="A43" s="10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106"/>
      <c r="N43" s="17"/>
      <c r="Z43" s="17"/>
      <c r="AA43" s="17"/>
      <c r="AB43" s="17"/>
      <c r="AC43" s="17"/>
      <c r="AD43" s="17"/>
      <c r="AE43" s="17"/>
    </row>
    <row r="44" spans="1:31" ht="15" customHeight="1">
      <c r="A44" s="4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106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ht="15" customHeight="1">
      <c r="A45" s="10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106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ht="15" customHeight="1">
      <c r="A46" s="4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06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ht="15" customHeight="1">
      <c r="A47" s="4"/>
      <c r="B47" s="18"/>
      <c r="C47" s="19"/>
      <c r="D47" s="57"/>
      <c r="E47" s="18"/>
      <c r="F47" s="18"/>
      <c r="G47" s="18"/>
      <c r="H47" s="19"/>
      <c r="I47" s="57"/>
      <c r="J47" s="18"/>
      <c r="K47" s="19"/>
      <c r="L47" s="18"/>
      <c r="M47" s="20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ht="15" customHeight="1">
      <c r="A48" s="331" t="str">
        <f>A10</f>
        <v xml:space="preserve">                                                                                      Perfil de Dissolução Comparativo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3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ht="15" customHeight="1">
      <c r="A49" s="368" t="str">
        <f>A11</f>
        <v>Número</v>
      </c>
      <c r="B49" s="369"/>
      <c r="C49" s="365" t="str">
        <f>C11</f>
        <v>Nome do Estudo</v>
      </c>
      <c r="D49" s="366"/>
      <c r="E49" s="366"/>
      <c r="F49" s="366"/>
      <c r="G49" s="366"/>
      <c r="H49" s="366"/>
      <c r="I49" s="366"/>
      <c r="J49" s="366"/>
      <c r="K49" s="367"/>
      <c r="L49" s="334" t="str">
        <f>L11</f>
        <v>Período do Estudo</v>
      </c>
      <c r="M49" s="335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ht="15" customHeight="1">
      <c r="A50" s="321">
        <f>A12</f>
        <v>0</v>
      </c>
      <c r="B50" s="322"/>
      <c r="C50" s="315">
        <f>C12</f>
        <v>0</v>
      </c>
      <c r="D50" s="316"/>
      <c r="E50" s="316"/>
      <c r="F50" s="316"/>
      <c r="G50" s="316"/>
      <c r="H50" s="316"/>
      <c r="I50" s="316"/>
      <c r="J50" s="316"/>
      <c r="K50" s="317"/>
      <c r="L50" s="483">
        <f xml:space="preserve"> L12</f>
        <v>0</v>
      </c>
      <c r="M50" s="484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ht="15" customHeight="1">
      <c r="A51" s="323"/>
      <c r="B51" s="324"/>
      <c r="C51" s="318"/>
      <c r="D51" s="319"/>
      <c r="E51" s="319"/>
      <c r="F51" s="319"/>
      <c r="G51" s="319"/>
      <c r="H51" s="319"/>
      <c r="I51" s="319"/>
      <c r="J51" s="319"/>
      <c r="K51" s="320"/>
      <c r="L51" s="485"/>
      <c r="M51" s="486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ht="15" customHeight="1">
      <c r="A52" s="108"/>
      <c r="B52" s="306" t="s">
        <v>24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10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ht="15" customHeight="1">
      <c r="A53" s="44"/>
      <c r="B53" s="111"/>
      <c r="C53" s="62"/>
      <c r="D53" s="62"/>
      <c r="E53" s="51"/>
      <c r="F53" s="51"/>
      <c r="G53" s="51"/>
      <c r="H53" s="51"/>
      <c r="I53" s="51"/>
      <c r="J53" s="51"/>
      <c r="K53" s="51"/>
      <c r="L53" s="62"/>
      <c r="M53" s="112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ht="15" customHeight="1">
      <c r="A54" s="44"/>
      <c r="B54" s="476" t="s">
        <v>25</v>
      </c>
      <c r="C54" s="477"/>
      <c r="D54" s="474" t="s">
        <v>26</v>
      </c>
      <c r="E54" s="475"/>
      <c r="F54" s="427"/>
      <c r="G54" s="427"/>
      <c r="H54" s="427"/>
      <c r="I54" s="427"/>
      <c r="J54" s="427"/>
      <c r="K54" s="427"/>
      <c r="L54" s="428"/>
      <c r="M54" s="112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ht="15" customHeight="1">
      <c r="A55" s="44"/>
      <c r="B55" s="476"/>
      <c r="C55" s="477"/>
      <c r="D55" s="156"/>
      <c r="E55" s="157"/>
      <c r="F55" s="157"/>
      <c r="G55" s="179"/>
      <c r="H55" s="179"/>
      <c r="I55" s="179"/>
      <c r="J55" s="179"/>
      <c r="K55" s="179"/>
      <c r="L55" s="180"/>
      <c r="M55" s="114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ht="15" customHeight="1">
      <c r="A56" s="115"/>
      <c r="B56" s="476"/>
      <c r="C56" s="477"/>
      <c r="D56" s="470" t="s">
        <v>27</v>
      </c>
      <c r="E56" s="471"/>
      <c r="F56" s="449"/>
      <c r="G56" s="449"/>
      <c r="H56" s="449"/>
      <c r="I56" s="449"/>
      <c r="J56" s="449"/>
      <c r="K56" s="311" t="s">
        <v>28</v>
      </c>
      <c r="L56" s="305"/>
      <c r="M56" s="11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ht="15" customHeight="1">
      <c r="A57" s="107"/>
      <c r="B57" s="105"/>
      <c r="C57" s="64"/>
      <c r="D57" s="81"/>
      <c r="E57" s="81"/>
      <c r="F57" s="449"/>
      <c r="G57" s="449"/>
      <c r="H57" s="449"/>
      <c r="I57" s="449"/>
      <c r="J57" s="449"/>
      <c r="K57" s="81"/>
      <c r="L57" s="164"/>
      <c r="M57" s="1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ht="15" customHeight="1">
      <c r="A58" s="107"/>
      <c r="B58" s="310"/>
      <c r="C58" s="64"/>
      <c r="D58" s="470" t="s">
        <v>29</v>
      </c>
      <c r="E58" s="471"/>
      <c r="F58" s="471"/>
      <c r="G58" s="449"/>
      <c r="H58" s="449"/>
      <c r="I58" s="449"/>
      <c r="J58" s="471" t="s">
        <v>30</v>
      </c>
      <c r="K58" s="471"/>
      <c r="L58" s="305"/>
      <c r="M58" s="117"/>
      <c r="N58" s="17"/>
      <c r="O58" s="30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ht="15" customHeight="1">
      <c r="A59" s="107"/>
      <c r="B59" s="51"/>
      <c r="C59" s="64"/>
      <c r="D59" s="170"/>
      <c r="E59" s="171"/>
      <c r="F59" s="179"/>
      <c r="G59" s="449"/>
      <c r="H59" s="449"/>
      <c r="I59" s="449"/>
      <c r="J59" s="158"/>
      <c r="K59" s="181"/>
      <c r="L59" s="155"/>
      <c r="M59" s="1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ht="15" customHeight="1">
      <c r="A60" s="107"/>
      <c r="B60" s="310"/>
      <c r="C60" s="64"/>
      <c r="D60" s="81"/>
      <c r="E60" s="81"/>
      <c r="F60" s="81"/>
      <c r="G60" s="81"/>
      <c r="H60" s="81"/>
      <c r="I60" s="81"/>
      <c r="J60" s="81"/>
      <c r="K60" s="81"/>
      <c r="L60" s="164"/>
      <c r="M60" s="1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ht="15" customHeight="1">
      <c r="A61" s="107"/>
      <c r="B61" s="85"/>
      <c r="C61" s="64"/>
      <c r="D61" s="470" t="s">
        <v>31</v>
      </c>
      <c r="E61" s="471"/>
      <c r="F61" s="304"/>
      <c r="G61" s="7"/>
      <c r="H61" s="304"/>
      <c r="I61" s="471" t="s">
        <v>32</v>
      </c>
      <c r="J61" s="471"/>
      <c r="K61" s="471"/>
      <c r="L61" s="269"/>
      <c r="M61" s="1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ht="15" customHeight="1">
      <c r="A62" s="107"/>
      <c r="B62" s="310"/>
      <c r="C62" s="64"/>
      <c r="D62" s="184"/>
      <c r="E62" s="179"/>
      <c r="F62" s="181"/>
      <c r="G62" s="181"/>
      <c r="H62" s="181"/>
      <c r="I62" s="181"/>
      <c r="J62" s="81"/>
      <c r="K62" s="81"/>
      <c r="L62" s="164"/>
      <c r="M62" s="1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ht="15" customHeight="1">
      <c r="A63" s="107"/>
      <c r="B63" s="85"/>
      <c r="C63" s="64"/>
      <c r="D63" s="496" t="s">
        <v>33</v>
      </c>
      <c r="E63" s="497"/>
      <c r="F63" s="497"/>
      <c r="G63" s="487"/>
      <c r="H63" s="487"/>
      <c r="I63" s="471" t="s">
        <v>34</v>
      </c>
      <c r="J63" s="471"/>
      <c r="K63" s="471"/>
      <c r="L63" s="272"/>
      <c r="M63" s="1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ht="15" customHeight="1">
      <c r="A64" s="107"/>
      <c r="B64" s="310"/>
      <c r="C64" s="63"/>
      <c r="D64" s="253"/>
      <c r="E64" s="254"/>
      <c r="F64" s="254"/>
      <c r="G64" s="182"/>
      <c r="H64" s="182"/>
      <c r="I64" s="273"/>
      <c r="J64" s="273"/>
      <c r="K64" s="273"/>
      <c r="L64" s="183"/>
      <c r="M64" s="1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ht="15" customHeight="1">
      <c r="A65" s="107"/>
      <c r="B65" s="7"/>
      <c r="C65" s="7"/>
      <c r="D65" s="160"/>
      <c r="E65" s="160"/>
      <c r="F65" s="160"/>
      <c r="G65" s="160"/>
      <c r="H65" s="160"/>
      <c r="I65" s="160"/>
      <c r="J65" s="160"/>
      <c r="K65" s="160"/>
      <c r="L65" s="160"/>
      <c r="M65" s="1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15" customHeight="1">
      <c r="A66" s="107"/>
      <c r="B66" s="488" t="s">
        <v>35</v>
      </c>
      <c r="C66" s="489"/>
      <c r="D66" s="493"/>
      <c r="E66" s="494"/>
      <c r="F66" s="494"/>
      <c r="G66" s="494"/>
      <c r="H66" s="494"/>
      <c r="I66" s="494"/>
      <c r="J66" s="494"/>
      <c r="K66" s="494"/>
      <c r="L66" s="495"/>
      <c r="M66" s="1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5" customHeight="1">
      <c r="A67" s="107"/>
      <c r="B67" s="490"/>
      <c r="C67" s="489"/>
      <c r="D67" s="355"/>
      <c r="E67" s="491"/>
      <c r="F67" s="491"/>
      <c r="G67" s="491"/>
      <c r="H67" s="491"/>
      <c r="I67" s="491"/>
      <c r="J67" s="491"/>
      <c r="K67" s="491"/>
      <c r="L67" s="492"/>
      <c r="M67" s="1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ht="15" customHeight="1">
      <c r="A68" s="107"/>
      <c r="B68" s="490"/>
      <c r="C68" s="489"/>
      <c r="D68" s="355"/>
      <c r="E68" s="491"/>
      <c r="F68" s="491"/>
      <c r="G68" s="491"/>
      <c r="H68" s="491"/>
      <c r="I68" s="491"/>
      <c r="J68" s="491"/>
      <c r="K68" s="491"/>
      <c r="L68" s="492"/>
      <c r="M68" s="1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ht="15" customHeight="1">
      <c r="A69" s="107"/>
      <c r="B69" s="81"/>
      <c r="C69" s="64"/>
      <c r="D69" s="355"/>
      <c r="E69" s="491"/>
      <c r="F69" s="491"/>
      <c r="G69" s="491"/>
      <c r="H69" s="491"/>
      <c r="I69" s="491"/>
      <c r="J69" s="491"/>
      <c r="K69" s="491"/>
      <c r="L69" s="492"/>
      <c r="M69" s="1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ht="15" customHeight="1">
      <c r="A70" s="107"/>
      <c r="B70" s="7"/>
      <c r="C70" s="7"/>
      <c r="D70" s="355"/>
      <c r="E70" s="491"/>
      <c r="F70" s="491"/>
      <c r="G70" s="491"/>
      <c r="H70" s="491"/>
      <c r="I70" s="491"/>
      <c r="J70" s="491"/>
      <c r="K70" s="491"/>
      <c r="L70" s="492"/>
      <c r="M70" s="1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ht="15" customHeight="1">
      <c r="A71" s="108"/>
      <c r="B71" s="7"/>
      <c r="C71" s="7"/>
      <c r="D71" s="355"/>
      <c r="E71" s="491"/>
      <c r="F71" s="491"/>
      <c r="G71" s="491"/>
      <c r="H71" s="491"/>
      <c r="I71" s="491"/>
      <c r="J71" s="491"/>
      <c r="K71" s="491"/>
      <c r="L71" s="492"/>
      <c r="M71" s="110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15" customHeight="1">
      <c r="A72" s="107"/>
      <c r="B72" s="7"/>
      <c r="C72" s="7"/>
      <c r="D72" s="355"/>
      <c r="E72" s="491"/>
      <c r="F72" s="491"/>
      <c r="G72" s="491"/>
      <c r="H72" s="491"/>
      <c r="I72" s="491"/>
      <c r="J72" s="491"/>
      <c r="K72" s="491"/>
      <c r="L72" s="492"/>
      <c r="M72" s="1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ht="15" customHeight="1">
      <c r="A73" s="107"/>
      <c r="B73" s="81"/>
      <c r="C73" s="64"/>
      <c r="D73" s="355"/>
      <c r="E73" s="491"/>
      <c r="F73" s="491"/>
      <c r="G73" s="491"/>
      <c r="H73" s="491"/>
      <c r="I73" s="491"/>
      <c r="J73" s="491"/>
      <c r="K73" s="491"/>
      <c r="L73" s="492"/>
      <c r="M73" s="1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ht="15" customHeight="1">
      <c r="A74" s="107"/>
      <c r="B74" s="81"/>
      <c r="C74" s="64"/>
      <c r="D74" s="355"/>
      <c r="E74" s="491"/>
      <c r="F74" s="491"/>
      <c r="G74" s="491"/>
      <c r="H74" s="491"/>
      <c r="I74" s="491"/>
      <c r="J74" s="491"/>
      <c r="K74" s="491"/>
      <c r="L74" s="492"/>
      <c r="M74" s="1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15" customHeight="1">
      <c r="A75" s="107"/>
      <c r="B75" s="81"/>
      <c r="C75" s="64"/>
      <c r="D75" s="562"/>
      <c r="E75" s="563"/>
      <c r="F75" s="563"/>
      <c r="G75" s="563"/>
      <c r="H75" s="563"/>
      <c r="I75" s="563"/>
      <c r="J75" s="563"/>
      <c r="K75" s="563"/>
      <c r="L75" s="564"/>
      <c r="M75" s="1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ht="15" customHeight="1">
      <c r="A76" s="107"/>
      <c r="B76" s="85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ht="15" customHeight="1">
      <c r="A77" s="107"/>
      <c r="B77" s="476" t="s">
        <v>36</v>
      </c>
      <c r="C77" s="477"/>
      <c r="D77" s="493"/>
      <c r="E77" s="552"/>
      <c r="F77" s="552"/>
      <c r="G77" s="552"/>
      <c r="H77" s="552"/>
      <c r="I77" s="552"/>
      <c r="J77" s="552"/>
      <c r="K77" s="552"/>
      <c r="L77" s="553"/>
      <c r="M77" s="1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ht="15" customHeight="1">
      <c r="A78" s="107"/>
      <c r="B78" s="476"/>
      <c r="C78" s="477"/>
      <c r="D78" s="355"/>
      <c r="E78" s="356"/>
      <c r="F78" s="356"/>
      <c r="G78" s="356"/>
      <c r="H78" s="356"/>
      <c r="I78" s="356"/>
      <c r="J78" s="356"/>
      <c r="K78" s="356"/>
      <c r="L78" s="357"/>
      <c r="M78" s="1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ht="15" customHeight="1">
      <c r="A79" s="107"/>
      <c r="B79" s="81"/>
      <c r="C79" s="144"/>
      <c r="D79" s="355"/>
      <c r="E79" s="356"/>
      <c r="F79" s="356"/>
      <c r="G79" s="356"/>
      <c r="H79" s="356"/>
      <c r="I79" s="356"/>
      <c r="J79" s="356"/>
      <c r="K79" s="356"/>
      <c r="L79" s="357"/>
      <c r="M79" s="1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ht="15" customHeight="1">
      <c r="A80" s="107"/>
      <c r="B80" s="81"/>
      <c r="C80" s="144"/>
      <c r="D80" s="355"/>
      <c r="E80" s="356"/>
      <c r="F80" s="356"/>
      <c r="G80" s="356"/>
      <c r="H80" s="356"/>
      <c r="I80" s="356"/>
      <c r="J80" s="356"/>
      <c r="K80" s="356"/>
      <c r="L80" s="357"/>
      <c r="M80" s="1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ht="15" customHeight="1">
      <c r="A81" s="119"/>
      <c r="B81" s="81"/>
      <c r="C81" s="144"/>
      <c r="D81" s="562"/>
      <c r="E81" s="545"/>
      <c r="F81" s="545"/>
      <c r="G81" s="545"/>
      <c r="H81" s="545"/>
      <c r="I81" s="545"/>
      <c r="J81" s="545"/>
      <c r="K81" s="545"/>
      <c r="L81" s="546"/>
      <c r="M81" s="1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ht="15" customHeight="1">
      <c r="A82" s="268"/>
      <c r="B82" s="81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ht="15" customHeight="1">
      <c r="A83" s="268"/>
      <c r="B83" s="476" t="s">
        <v>37</v>
      </c>
      <c r="C83" s="477"/>
      <c r="D83" s="493"/>
      <c r="E83" s="552"/>
      <c r="F83" s="552"/>
      <c r="G83" s="552"/>
      <c r="H83" s="552"/>
      <c r="I83" s="552"/>
      <c r="J83" s="552"/>
      <c r="K83" s="552"/>
      <c r="L83" s="553"/>
      <c r="M83" s="110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ht="15" customHeight="1">
      <c r="A84" s="268"/>
      <c r="B84" s="476"/>
      <c r="C84" s="477"/>
      <c r="D84" s="355"/>
      <c r="E84" s="356"/>
      <c r="F84" s="356"/>
      <c r="G84" s="356"/>
      <c r="H84" s="356"/>
      <c r="I84" s="356"/>
      <c r="J84" s="356"/>
      <c r="K84" s="356"/>
      <c r="L84" s="357"/>
      <c r="M84" s="1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ht="15" customHeight="1">
      <c r="A85" s="120"/>
      <c r="B85" s="476"/>
      <c r="C85" s="477"/>
      <c r="D85" s="355"/>
      <c r="E85" s="356"/>
      <c r="F85" s="356"/>
      <c r="G85" s="356"/>
      <c r="H85" s="356"/>
      <c r="I85" s="356"/>
      <c r="J85" s="356"/>
      <c r="K85" s="356"/>
      <c r="L85" s="357"/>
      <c r="M85" s="1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ht="15" customHeight="1">
      <c r="A86" s="107"/>
      <c r="B86" s="476"/>
      <c r="C86" s="477"/>
      <c r="D86" s="562"/>
      <c r="E86" s="545"/>
      <c r="F86" s="545"/>
      <c r="G86" s="545"/>
      <c r="H86" s="545"/>
      <c r="I86" s="545"/>
      <c r="J86" s="545"/>
      <c r="K86" s="545"/>
      <c r="L86" s="546"/>
      <c r="M86" s="1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ht="15" customHeight="1">
      <c r="A87" s="107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1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ht="15" customHeight="1">
      <c r="A88" s="59"/>
      <c r="B88" s="550" t="s">
        <v>38</v>
      </c>
      <c r="C88" s="551"/>
      <c r="D88" s="565"/>
      <c r="E88" s="566"/>
      <c r="F88" s="566"/>
      <c r="G88" s="566"/>
      <c r="H88" s="566"/>
      <c r="I88" s="566"/>
      <c r="J88" s="566"/>
      <c r="K88" s="566"/>
      <c r="L88" s="567"/>
      <c r="M88" s="121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15" customHeight="1">
      <c r="A89" s="46"/>
      <c r="B89" s="85"/>
      <c r="C89" s="65"/>
      <c r="D89" s="554"/>
      <c r="E89" s="356"/>
      <c r="F89" s="356"/>
      <c r="G89" s="356"/>
      <c r="H89" s="356"/>
      <c r="I89" s="356"/>
      <c r="J89" s="356"/>
      <c r="K89" s="356"/>
      <c r="L89" s="357"/>
      <c r="M89" s="121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ht="15" customHeight="1">
      <c r="A90" s="47"/>
      <c r="B90" s="310"/>
      <c r="C90" s="65"/>
      <c r="D90" s="554"/>
      <c r="E90" s="356"/>
      <c r="F90" s="356"/>
      <c r="G90" s="356"/>
      <c r="H90" s="356"/>
      <c r="I90" s="356"/>
      <c r="J90" s="356"/>
      <c r="K90" s="356"/>
      <c r="L90" s="357"/>
      <c r="M90" s="121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ht="15" customHeight="1">
      <c r="A91" s="47"/>
      <c r="B91" s="45"/>
      <c r="C91" s="65"/>
      <c r="D91" s="568"/>
      <c r="E91" s="545"/>
      <c r="F91" s="545"/>
      <c r="G91" s="545"/>
      <c r="H91" s="545"/>
      <c r="I91" s="545"/>
      <c r="J91" s="545"/>
      <c r="K91" s="545"/>
      <c r="L91" s="546"/>
      <c r="M91" s="121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ht="15" customHeight="1">
      <c r="A92" s="48"/>
      <c r="B92" s="49"/>
      <c r="C92" s="49"/>
      <c r="D92" s="61"/>
      <c r="E92" s="49"/>
      <c r="F92" s="49"/>
      <c r="G92" s="49"/>
      <c r="H92" s="49"/>
      <c r="I92" s="61"/>
      <c r="J92" s="49"/>
      <c r="K92" s="49"/>
      <c r="L92" s="49"/>
      <c r="M92" s="50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8" customFormat="1" ht="15" customHeight="1">
      <c r="A93" s="331" t="str">
        <f>A10</f>
        <v xml:space="preserve">                                                                                      Perfil de Dissolução Comparativo</v>
      </c>
      <c r="B93" s="332"/>
      <c r="C93" s="332"/>
      <c r="D93" s="332"/>
      <c r="E93" s="332"/>
      <c r="F93" s="332"/>
      <c r="G93" s="332"/>
      <c r="H93" s="332"/>
      <c r="I93" s="332"/>
      <c r="J93" s="332"/>
      <c r="K93" s="332"/>
      <c r="L93" s="332"/>
      <c r="M93" s="333"/>
      <c r="N93" s="21"/>
      <c r="O93" s="22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31" s="8" customFormat="1" ht="15" customHeight="1">
      <c r="A94" s="368" t="str">
        <f>A11</f>
        <v>Número</v>
      </c>
      <c r="B94" s="369"/>
      <c r="C94" s="365" t="str">
        <f>C11</f>
        <v>Nome do Estudo</v>
      </c>
      <c r="D94" s="366"/>
      <c r="E94" s="366"/>
      <c r="F94" s="366"/>
      <c r="G94" s="366"/>
      <c r="H94" s="366"/>
      <c r="I94" s="366"/>
      <c r="J94" s="366"/>
      <c r="K94" s="367"/>
      <c r="L94" s="334" t="str">
        <f>L11</f>
        <v>Período do Estudo</v>
      </c>
      <c r="M94" s="335"/>
      <c r="N94" s="21"/>
      <c r="O94" s="22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31" s="8" customFormat="1" ht="15" customHeight="1">
      <c r="A95" s="321">
        <f>A12</f>
        <v>0</v>
      </c>
      <c r="B95" s="322"/>
      <c r="C95" s="315">
        <f>C12</f>
        <v>0</v>
      </c>
      <c r="D95" s="316"/>
      <c r="E95" s="316"/>
      <c r="F95" s="316"/>
      <c r="G95" s="316"/>
      <c r="H95" s="316"/>
      <c r="I95" s="316"/>
      <c r="J95" s="316"/>
      <c r="K95" s="317"/>
      <c r="L95" s="483">
        <f xml:space="preserve"> L12</f>
        <v>0</v>
      </c>
      <c r="M95" s="484"/>
      <c r="N95" s="22"/>
      <c r="O95" s="22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31" s="8" customFormat="1" ht="15" customHeight="1">
      <c r="A96" s="323"/>
      <c r="B96" s="324"/>
      <c r="C96" s="318"/>
      <c r="D96" s="319"/>
      <c r="E96" s="319"/>
      <c r="F96" s="319"/>
      <c r="G96" s="319"/>
      <c r="H96" s="319"/>
      <c r="I96" s="319"/>
      <c r="J96" s="319"/>
      <c r="K96" s="320"/>
      <c r="L96" s="485"/>
      <c r="M96" s="486"/>
      <c r="N96" s="22"/>
      <c r="O96" s="22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1:31" s="8" customFormat="1" ht="15" customHeight="1">
      <c r="A97" s="44"/>
      <c r="B97" s="6"/>
      <c r="C97" s="62"/>
      <c r="D97" s="62"/>
      <c r="E97" s="51"/>
      <c r="F97" s="51"/>
      <c r="G97" s="51"/>
      <c r="H97" s="51"/>
      <c r="I97" s="51"/>
      <c r="J97" s="51"/>
      <c r="K97" s="51"/>
      <c r="L97" s="62"/>
      <c r="M97" s="112"/>
      <c r="N97" s="22"/>
      <c r="O97" s="22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1:31" s="8" customFormat="1" ht="15" customHeight="1">
      <c r="A98" s="44"/>
      <c r="B98" s="306" t="s">
        <v>39</v>
      </c>
      <c r="C98" s="62"/>
      <c r="D98" s="62"/>
      <c r="E98" s="51"/>
      <c r="F98" s="51"/>
      <c r="G98" s="51"/>
      <c r="H98" s="51"/>
      <c r="I98" s="51"/>
      <c r="J98" s="51"/>
      <c r="K98" s="51"/>
      <c r="L98" s="62"/>
      <c r="M98" s="112"/>
      <c r="N98" s="22"/>
      <c r="O98" s="22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1:31" s="8" customFormat="1" ht="15" customHeight="1">
      <c r="A99" s="44"/>
      <c r="B99" s="81"/>
      <c r="C99" s="7"/>
      <c r="D99" s="7"/>
      <c r="E99" s="1"/>
      <c r="F99" s="51"/>
      <c r="G99" s="51"/>
      <c r="H99" s="81"/>
      <c r="I99" s="81"/>
      <c r="J99" s="51"/>
      <c r="K99" s="51"/>
      <c r="L99" s="62"/>
      <c r="M99" s="112"/>
      <c r="N99" s="22"/>
      <c r="O99" s="22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12" customFormat="1" ht="15" customHeight="1">
      <c r="A100" s="44"/>
      <c r="B100" s="113"/>
      <c r="C100" s="541" t="s">
        <v>40</v>
      </c>
      <c r="D100" s="541"/>
      <c r="E100" s="51"/>
      <c r="F100" s="51"/>
      <c r="G100" s="51"/>
      <c r="H100" s="51"/>
      <c r="I100" s="123"/>
      <c r="J100" s="123"/>
      <c r="K100" s="51"/>
      <c r="L100" s="123"/>
      <c r="M100" s="114"/>
      <c r="N100" s="23"/>
      <c r="O100" s="23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1:31" s="12" customFormat="1" ht="6.95" customHeight="1">
      <c r="A101" s="115"/>
      <c r="B101" s="275"/>
      <c r="C101" s="10"/>
      <c r="D101" s="10"/>
      <c r="E101" s="58"/>
      <c r="F101" s="124"/>
      <c r="G101" s="124"/>
      <c r="H101" s="275"/>
      <c r="I101" s="275"/>
      <c r="J101" s="124"/>
      <c r="K101" s="124"/>
      <c r="L101" s="124"/>
      <c r="M101" s="116"/>
      <c r="N101" s="23"/>
      <c r="O101" s="23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1:31" ht="15" customHeight="1">
      <c r="A102" s="44"/>
      <c r="B102" s="51"/>
      <c r="C102" s="541" t="s">
        <v>41</v>
      </c>
      <c r="D102" s="541"/>
      <c r="E102" s="51"/>
      <c r="F102" s="51"/>
      <c r="G102" s="51"/>
      <c r="H102" s="51"/>
      <c r="I102" s="51"/>
      <c r="J102" s="51"/>
      <c r="K102" s="51"/>
      <c r="L102" s="51"/>
      <c r="M102" s="100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ht="15" customHeight="1">
      <c r="A103" s="44"/>
      <c r="B103" s="81"/>
      <c r="C103" s="7"/>
      <c r="D103" s="7"/>
      <c r="E103" s="81"/>
      <c r="F103" s="51"/>
      <c r="G103" s="51"/>
      <c r="H103" s="51"/>
      <c r="I103" s="51"/>
      <c r="J103" s="51"/>
      <c r="K103" s="51"/>
      <c r="L103" s="51"/>
      <c r="M103" s="100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17" customFormat="1" ht="12.4">
      <c r="A104" s="44"/>
      <c r="B104" s="125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100"/>
    </row>
    <row r="105" spans="1:31" s="17" customFormat="1" ht="12.4">
      <c r="A105" s="44"/>
      <c r="B105" s="126"/>
      <c r="C105" s="126"/>
      <c r="D105" s="51"/>
      <c r="E105" s="51"/>
      <c r="F105" s="51"/>
      <c r="G105" s="51"/>
      <c r="H105" s="51"/>
      <c r="I105" s="51"/>
      <c r="J105" s="126"/>
      <c r="K105" s="51"/>
      <c r="L105" s="51"/>
      <c r="M105" s="100"/>
    </row>
    <row r="106" spans="1:31" s="17" customFormat="1" ht="13.5">
      <c r="A106" s="44"/>
      <c r="B106" s="306" t="s">
        <v>42</v>
      </c>
      <c r="C106" s="126"/>
      <c r="D106" s="51"/>
      <c r="E106" s="51"/>
      <c r="F106" s="51"/>
      <c r="G106" s="51"/>
      <c r="H106" s="51"/>
      <c r="I106" s="51"/>
      <c r="J106" s="126"/>
      <c r="K106" s="51"/>
      <c r="L106" s="51"/>
      <c r="M106" s="100"/>
    </row>
    <row r="107" spans="1:31" ht="15" customHeight="1">
      <c r="A107" s="44"/>
      <c r="B107" s="51"/>
      <c r="C107" s="126"/>
      <c r="D107" s="51"/>
      <c r="E107" s="51"/>
      <c r="F107" s="51"/>
      <c r="G107" s="51"/>
      <c r="H107" s="51"/>
      <c r="I107" s="51"/>
      <c r="J107" s="51"/>
      <c r="K107" s="51"/>
      <c r="L107" s="51"/>
      <c r="M107" s="100"/>
      <c r="N107" s="17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17"/>
      <c r="AA107" s="17"/>
      <c r="AB107" s="17"/>
      <c r="AC107" s="17"/>
      <c r="AD107" s="17"/>
      <c r="AE107" s="17"/>
    </row>
    <row r="108" spans="1:31" ht="15" customHeight="1">
      <c r="A108" s="44"/>
      <c r="B108" s="51"/>
      <c r="C108" s="124"/>
      <c r="D108" s="51"/>
      <c r="E108" s="51"/>
      <c r="F108" s="51"/>
      <c r="G108" s="51"/>
      <c r="H108" s="51"/>
      <c r="I108" s="161"/>
      <c r="J108" s="161"/>
      <c r="K108" s="161"/>
      <c r="L108" s="232"/>
      <c r="M108" s="233"/>
      <c r="N108" s="159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ht="15" customHeight="1">
      <c r="A109" s="580" t="str">
        <f>N109</f>
        <v>Nome do medicamento teste</v>
      </c>
      <c r="B109" s="581"/>
      <c r="C109" s="581"/>
      <c r="D109" s="581"/>
      <c r="E109" s="581"/>
      <c r="F109" s="577" t="str">
        <f>S109</f>
        <v>: % Dissolvida do fármaco</v>
      </c>
      <c r="G109" s="578"/>
      <c r="H109" s="578"/>
      <c r="I109" s="578"/>
      <c r="J109" s="578"/>
      <c r="K109" s="579"/>
      <c r="L109" s="270"/>
      <c r="M109" s="271"/>
      <c r="N109" s="583" t="s">
        <v>43</v>
      </c>
      <c r="O109" s="584"/>
      <c r="P109" s="584"/>
      <c r="Q109" s="584"/>
      <c r="R109" s="584"/>
      <c r="S109" s="582" t="s">
        <v>44</v>
      </c>
      <c r="T109" s="582"/>
      <c r="U109" s="582"/>
      <c r="V109" s="582"/>
      <c r="W109" s="582"/>
      <c r="X109" s="582"/>
      <c r="Y109" s="31"/>
      <c r="Z109" s="31"/>
      <c r="AB109" s="17"/>
      <c r="AC109" s="17"/>
      <c r="AD109" s="17"/>
      <c r="AE109" s="17"/>
    </row>
    <row r="110" spans="1:31" ht="15" customHeight="1">
      <c r="A110" s="542" t="s">
        <v>45</v>
      </c>
      <c r="B110" s="543"/>
      <c r="C110" s="187">
        <f>P110</f>
        <v>2</v>
      </c>
      <c r="D110" s="187">
        <f t="shared" ref="D110:H111" si="0">Q110</f>
        <v>6</v>
      </c>
      <c r="E110" s="187">
        <f t="shared" si="0"/>
        <v>10</v>
      </c>
      <c r="F110" s="187">
        <f t="shared" si="0"/>
        <v>15</v>
      </c>
      <c r="G110" s="187">
        <f t="shared" si="0"/>
        <v>25</v>
      </c>
      <c r="H110" s="187">
        <f t="shared" si="0"/>
        <v>45</v>
      </c>
      <c r="I110" s="187"/>
      <c r="J110" s="187"/>
      <c r="K110" s="187"/>
      <c r="L110" s="308"/>
      <c r="M110" s="189"/>
      <c r="N110" s="382" t="s">
        <v>45</v>
      </c>
      <c r="O110" s="382"/>
      <c r="P110" s="162">
        <v>2</v>
      </c>
      <c r="Q110" s="162">
        <v>6</v>
      </c>
      <c r="R110" s="162">
        <v>10</v>
      </c>
      <c r="S110" s="162">
        <v>15</v>
      </c>
      <c r="T110" s="162">
        <v>25</v>
      </c>
      <c r="U110" s="162">
        <v>45</v>
      </c>
      <c r="V110" s="204"/>
      <c r="W110" s="204"/>
      <c r="X110" s="204"/>
      <c r="Y110" s="8"/>
      <c r="Z110" s="8"/>
      <c r="AB110" s="17"/>
      <c r="AC110" s="17"/>
      <c r="AD110" s="17"/>
      <c r="AE110" s="17"/>
    </row>
    <row r="111" spans="1:31" s="17" customFormat="1" ht="15" customHeight="1">
      <c r="A111" s="555" t="s">
        <v>46</v>
      </c>
      <c r="B111" s="556"/>
      <c r="C111" s="188">
        <f>P111</f>
        <v>300</v>
      </c>
      <c r="D111" s="188">
        <f t="shared" si="0"/>
        <v>300</v>
      </c>
      <c r="E111" s="188">
        <f t="shared" si="0"/>
        <v>300</v>
      </c>
      <c r="F111" s="188">
        <f t="shared" si="0"/>
        <v>300</v>
      </c>
      <c r="G111" s="188">
        <f t="shared" si="0"/>
        <v>300</v>
      </c>
      <c r="H111" s="188">
        <f t="shared" si="0"/>
        <v>300</v>
      </c>
      <c r="I111" s="188"/>
      <c r="J111" s="188"/>
      <c r="K111" s="188"/>
      <c r="L111" s="308"/>
      <c r="M111" s="189"/>
      <c r="N111" s="386" t="s">
        <v>46</v>
      </c>
      <c r="O111" s="386"/>
      <c r="P111" s="163">
        <v>300</v>
      </c>
      <c r="Q111" s="298">
        <f>P111</f>
        <v>300</v>
      </c>
      <c r="R111" s="298">
        <f>Q111</f>
        <v>300</v>
      </c>
      <c r="S111" s="298">
        <f>R111</f>
        <v>300</v>
      </c>
      <c r="T111" s="298">
        <f>S111</f>
        <v>300</v>
      </c>
      <c r="U111" s="298">
        <f>T111</f>
        <v>300</v>
      </c>
      <c r="V111" s="288"/>
      <c r="W111" s="288"/>
      <c r="X111" s="288"/>
      <c r="Y111" s="8"/>
      <c r="Z111" s="8"/>
      <c r="AA111" s="6"/>
    </row>
    <row r="112" spans="1:31" s="17" customFormat="1" ht="15" customHeight="1">
      <c r="A112" s="345"/>
      <c r="B112" s="346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1"/>
      <c r="N112" s="585"/>
      <c r="O112" s="585"/>
      <c r="P112" s="165"/>
      <c r="Q112" s="85"/>
      <c r="R112" s="85"/>
      <c r="S112" s="85"/>
      <c r="T112" s="85"/>
      <c r="U112" s="85"/>
      <c r="V112" s="207"/>
      <c r="W112" s="207"/>
      <c r="X112" s="207"/>
      <c r="Y112" s="6"/>
      <c r="Z112" s="6"/>
      <c r="AA112" s="6"/>
    </row>
    <row r="113" spans="1:31" s="17" customFormat="1" ht="15" customHeight="1">
      <c r="A113" s="343" t="str">
        <f xml:space="preserve"> N113</f>
        <v># 1</v>
      </c>
      <c r="B113" s="344"/>
      <c r="C113" s="192">
        <f>P113</f>
        <v>0</v>
      </c>
      <c r="D113" s="192">
        <f>Q113+(C113*L63/P111)</f>
        <v>0</v>
      </c>
      <c r="E113" s="192">
        <f>R113+(D113*L63/P111)</f>
        <v>0</v>
      </c>
      <c r="F113" s="192">
        <f>S113+(E113*L63/P111)</f>
        <v>0</v>
      </c>
      <c r="G113" s="192">
        <f>T113+(F113*L63/P111)</f>
        <v>0</v>
      </c>
      <c r="H113" s="192">
        <f>U113+(G113*L63/P111)</f>
        <v>0</v>
      </c>
      <c r="I113" s="192"/>
      <c r="J113" s="192"/>
      <c r="K113" s="192"/>
      <c r="L113" s="193"/>
      <c r="M113" s="194"/>
      <c r="N113" s="361" t="s">
        <v>47</v>
      </c>
      <c r="O113" s="362"/>
      <c r="P113" s="299"/>
      <c r="Q113" s="299"/>
      <c r="R113" s="299"/>
      <c r="S113" s="299"/>
      <c r="T113" s="299"/>
      <c r="U113" s="299"/>
      <c r="V113" s="285"/>
      <c r="W113" s="285"/>
      <c r="X113" s="285"/>
      <c r="Y113" s="6"/>
      <c r="Z113" s="6"/>
      <c r="AA113" s="6"/>
    </row>
    <row r="114" spans="1:31" s="17" customFormat="1" ht="15" customHeight="1">
      <c r="A114" s="347" t="str">
        <f t="shared" ref="A114:A124" si="1" xml:space="preserve"> N114</f>
        <v># 2</v>
      </c>
      <c r="B114" s="348"/>
      <c r="C114" s="195">
        <f t="shared" ref="C114:C124" si="2">P114</f>
        <v>0</v>
      </c>
      <c r="D114" s="195">
        <f>Q114+(C114*L63/P111)</f>
        <v>0</v>
      </c>
      <c r="E114" s="195">
        <f>R114+(D114*L63/P111)</f>
        <v>0</v>
      </c>
      <c r="F114" s="195">
        <f>S114+(E114*L63/P111)</f>
        <v>0</v>
      </c>
      <c r="G114" s="195">
        <f>T114+(F114*L63/P111)</f>
        <v>0</v>
      </c>
      <c r="H114" s="195">
        <f>U114+(G114*L63/P111)</f>
        <v>0</v>
      </c>
      <c r="I114" s="195"/>
      <c r="J114" s="195"/>
      <c r="K114" s="195"/>
      <c r="L114" s="193"/>
      <c r="M114" s="194"/>
      <c r="N114" s="349" t="s">
        <v>48</v>
      </c>
      <c r="O114" s="350"/>
      <c r="P114" s="300"/>
      <c r="Q114" s="300"/>
      <c r="R114" s="300"/>
      <c r="S114" s="300"/>
      <c r="T114" s="300"/>
      <c r="U114" s="300"/>
      <c r="V114" s="286"/>
      <c r="W114" s="286"/>
      <c r="X114" s="286"/>
      <c r="Y114" s="6"/>
      <c r="Z114" s="6"/>
      <c r="AA114" s="6"/>
    </row>
    <row r="115" spans="1:31" s="17" customFormat="1" ht="15" customHeight="1">
      <c r="A115" s="343" t="str">
        <f t="shared" si="1"/>
        <v># 3</v>
      </c>
      <c r="B115" s="344"/>
      <c r="C115" s="192">
        <f t="shared" si="2"/>
        <v>0</v>
      </c>
      <c r="D115" s="192">
        <f>Q115+(C115*L63/P111)</f>
        <v>0</v>
      </c>
      <c r="E115" s="192">
        <f>R115+(D115*L63/P111)</f>
        <v>0</v>
      </c>
      <c r="F115" s="192">
        <f>S115+(E115*L63/P111)</f>
        <v>0</v>
      </c>
      <c r="G115" s="192">
        <f>T115+(F115*L63/P111)</f>
        <v>0</v>
      </c>
      <c r="H115" s="192">
        <f>U115+(G115*L63/P111)</f>
        <v>0</v>
      </c>
      <c r="I115" s="192"/>
      <c r="J115" s="192"/>
      <c r="K115" s="192"/>
      <c r="L115" s="193"/>
      <c r="M115" s="194"/>
      <c r="N115" s="361" t="s">
        <v>49</v>
      </c>
      <c r="O115" s="362"/>
      <c r="P115" s="299"/>
      <c r="Q115" s="299"/>
      <c r="R115" s="299"/>
      <c r="S115" s="299"/>
      <c r="T115" s="299"/>
      <c r="U115" s="299"/>
      <c r="V115" s="285"/>
      <c r="W115" s="285"/>
      <c r="X115" s="285"/>
      <c r="Y115" s="6"/>
      <c r="Z115" s="6"/>
      <c r="AA115" s="6"/>
    </row>
    <row r="116" spans="1:31" s="17" customFormat="1" ht="15" customHeight="1">
      <c r="A116" s="347" t="str">
        <f t="shared" si="1"/>
        <v># 4</v>
      </c>
      <c r="B116" s="348"/>
      <c r="C116" s="195">
        <f t="shared" si="2"/>
        <v>0</v>
      </c>
      <c r="D116" s="195">
        <f>Q116+(C116*L63/P111)</f>
        <v>0</v>
      </c>
      <c r="E116" s="195">
        <f>R116+(D116*L63/P111)</f>
        <v>0</v>
      </c>
      <c r="F116" s="195">
        <f>S116+(E116*L63/P111)</f>
        <v>0</v>
      </c>
      <c r="G116" s="195">
        <f>T116+(F116*L63/P111)</f>
        <v>0</v>
      </c>
      <c r="H116" s="195">
        <f>U116+(G116*L63/P111)</f>
        <v>0</v>
      </c>
      <c r="I116" s="195"/>
      <c r="J116" s="195"/>
      <c r="K116" s="195"/>
      <c r="L116" s="193"/>
      <c r="M116" s="194"/>
      <c r="N116" s="349" t="s">
        <v>50</v>
      </c>
      <c r="O116" s="350"/>
      <c r="P116" s="300"/>
      <c r="Q116" s="300"/>
      <c r="R116" s="300"/>
      <c r="S116" s="300"/>
      <c r="T116" s="300"/>
      <c r="U116" s="300"/>
      <c r="V116" s="286"/>
      <c r="W116" s="286"/>
      <c r="X116" s="286"/>
      <c r="Y116" s="6"/>
      <c r="Z116" s="6"/>
      <c r="AA116" s="6"/>
    </row>
    <row r="117" spans="1:31" s="17" customFormat="1" ht="15" customHeight="1">
      <c r="A117" s="343" t="str">
        <f t="shared" si="1"/>
        <v># 5</v>
      </c>
      <c r="B117" s="344"/>
      <c r="C117" s="192">
        <f t="shared" si="2"/>
        <v>0</v>
      </c>
      <c r="D117" s="192">
        <f>Q117+(C117*L63/P111)</f>
        <v>0</v>
      </c>
      <c r="E117" s="192">
        <f>R117+(D117*L63/P111)</f>
        <v>0</v>
      </c>
      <c r="F117" s="192">
        <f>S117+(E117*L63/P111)</f>
        <v>0</v>
      </c>
      <c r="G117" s="192">
        <f>T117+(F117*L63/P111)</f>
        <v>0</v>
      </c>
      <c r="H117" s="192">
        <f>U117+(G117*L63/P111)</f>
        <v>0</v>
      </c>
      <c r="I117" s="192"/>
      <c r="J117" s="192"/>
      <c r="K117" s="192"/>
      <c r="L117" s="193"/>
      <c r="M117" s="194"/>
      <c r="N117" s="361" t="s">
        <v>51</v>
      </c>
      <c r="O117" s="362"/>
      <c r="P117" s="299"/>
      <c r="Q117" s="299"/>
      <c r="R117" s="299"/>
      <c r="S117" s="299"/>
      <c r="T117" s="299"/>
      <c r="U117" s="299"/>
      <c r="V117" s="285"/>
      <c r="W117" s="285"/>
      <c r="X117" s="285"/>
      <c r="Y117" s="6"/>
      <c r="Z117" s="6"/>
      <c r="AA117" s="6"/>
    </row>
    <row r="118" spans="1:31" s="17" customFormat="1" ht="15" customHeight="1">
      <c r="A118" s="347" t="str">
        <f t="shared" si="1"/>
        <v># 6</v>
      </c>
      <c r="B118" s="348"/>
      <c r="C118" s="195">
        <f t="shared" si="2"/>
        <v>0</v>
      </c>
      <c r="D118" s="195">
        <f>Q118+(C118*L63/P111)</f>
        <v>0</v>
      </c>
      <c r="E118" s="195">
        <f>R118+(D118*L63/P111)</f>
        <v>0</v>
      </c>
      <c r="F118" s="195">
        <f>S118+(E118*L63/P111)</f>
        <v>0</v>
      </c>
      <c r="G118" s="195">
        <f>T118+(F118*L63/P111)</f>
        <v>0</v>
      </c>
      <c r="H118" s="195">
        <f>U118+(G118*L63/P111)</f>
        <v>0</v>
      </c>
      <c r="I118" s="195"/>
      <c r="J118" s="195"/>
      <c r="K118" s="195"/>
      <c r="L118" s="193"/>
      <c r="M118" s="194"/>
      <c r="N118" s="349" t="s">
        <v>52</v>
      </c>
      <c r="O118" s="350"/>
      <c r="P118" s="300"/>
      <c r="Q118" s="300"/>
      <c r="R118" s="300"/>
      <c r="S118" s="300"/>
      <c r="T118" s="300"/>
      <c r="U118" s="300"/>
      <c r="V118" s="286"/>
      <c r="W118" s="286"/>
      <c r="X118" s="286"/>
      <c r="Y118" s="6"/>
      <c r="Z118" s="6"/>
      <c r="AA118" s="6"/>
    </row>
    <row r="119" spans="1:31" s="17" customFormat="1" ht="15" customHeight="1">
      <c r="A119" s="343" t="str">
        <f t="shared" si="1"/>
        <v># 7</v>
      </c>
      <c r="B119" s="344"/>
      <c r="C119" s="192">
        <f t="shared" si="2"/>
        <v>0</v>
      </c>
      <c r="D119" s="192">
        <f>Q119+(C119*L63/P111)</f>
        <v>0</v>
      </c>
      <c r="E119" s="192">
        <f>R119+(D119*L63/P111)</f>
        <v>0</v>
      </c>
      <c r="F119" s="192">
        <f>S119+(E119*L63/P111)</f>
        <v>0</v>
      </c>
      <c r="G119" s="192">
        <f>T119+(F119*L63/P111)</f>
        <v>0</v>
      </c>
      <c r="H119" s="192">
        <f>U119+(G119*L63/P111)</f>
        <v>0</v>
      </c>
      <c r="I119" s="192"/>
      <c r="J119" s="192"/>
      <c r="K119" s="192"/>
      <c r="L119" s="193"/>
      <c r="M119" s="194"/>
      <c r="N119" s="361" t="s">
        <v>53</v>
      </c>
      <c r="O119" s="362"/>
      <c r="P119" s="299"/>
      <c r="Q119" s="299"/>
      <c r="R119" s="299"/>
      <c r="S119" s="299"/>
      <c r="T119" s="299"/>
      <c r="U119" s="299"/>
      <c r="V119" s="285"/>
      <c r="W119" s="285"/>
      <c r="X119" s="285"/>
      <c r="Y119" s="6"/>
      <c r="Z119" s="6"/>
      <c r="AA119" s="6"/>
    </row>
    <row r="120" spans="1:31" s="17" customFormat="1" ht="15" customHeight="1">
      <c r="A120" s="347" t="str">
        <f t="shared" si="1"/>
        <v># 8</v>
      </c>
      <c r="B120" s="348"/>
      <c r="C120" s="195">
        <f t="shared" si="2"/>
        <v>0</v>
      </c>
      <c r="D120" s="195">
        <f>Q120+(C120*L63/P111)</f>
        <v>0</v>
      </c>
      <c r="E120" s="195">
        <f>R120+(D120*L63/P111)</f>
        <v>0</v>
      </c>
      <c r="F120" s="195">
        <f>S120+(E120*L63/P111)</f>
        <v>0</v>
      </c>
      <c r="G120" s="195">
        <f>T120+(F120*L63/P111)</f>
        <v>0</v>
      </c>
      <c r="H120" s="195">
        <f>U120+(G120*L63/P111)</f>
        <v>0</v>
      </c>
      <c r="I120" s="195"/>
      <c r="J120" s="195"/>
      <c r="K120" s="195"/>
      <c r="L120" s="193"/>
      <c r="M120" s="194"/>
      <c r="N120" s="349" t="s">
        <v>54</v>
      </c>
      <c r="O120" s="350"/>
      <c r="P120" s="300"/>
      <c r="Q120" s="300"/>
      <c r="R120" s="300"/>
      <c r="S120" s="300"/>
      <c r="T120" s="300"/>
      <c r="U120" s="300"/>
      <c r="V120" s="286"/>
      <c r="W120" s="286"/>
      <c r="X120" s="286"/>
      <c r="Y120" s="6"/>
      <c r="Z120" s="6"/>
      <c r="AA120" s="6"/>
    </row>
    <row r="121" spans="1:31" s="17" customFormat="1" ht="15" customHeight="1">
      <c r="A121" s="343" t="str">
        <f t="shared" si="1"/>
        <v># 9</v>
      </c>
      <c r="B121" s="344"/>
      <c r="C121" s="192">
        <f t="shared" si="2"/>
        <v>0</v>
      </c>
      <c r="D121" s="192">
        <f>Q121+(C121*L63/P111)</f>
        <v>0</v>
      </c>
      <c r="E121" s="192">
        <f>R121+(D121*L63/P111)</f>
        <v>0</v>
      </c>
      <c r="F121" s="192">
        <f>S121+(E121*L63/P111)</f>
        <v>0</v>
      </c>
      <c r="G121" s="192">
        <f>T121+(F121*L63/P111)</f>
        <v>0</v>
      </c>
      <c r="H121" s="192">
        <f>U121+(G121*L63/P111)</f>
        <v>0</v>
      </c>
      <c r="I121" s="192"/>
      <c r="J121" s="192"/>
      <c r="K121" s="192"/>
      <c r="L121" s="193"/>
      <c r="M121" s="194"/>
      <c r="N121" s="361" t="s">
        <v>55</v>
      </c>
      <c r="O121" s="362"/>
      <c r="P121" s="299"/>
      <c r="Q121" s="299"/>
      <c r="R121" s="299"/>
      <c r="S121" s="299"/>
      <c r="T121" s="299"/>
      <c r="U121" s="299"/>
      <c r="V121" s="285"/>
      <c r="W121" s="285"/>
      <c r="X121" s="285"/>
      <c r="Y121" s="6"/>
      <c r="Z121" s="6"/>
      <c r="AA121" s="6"/>
    </row>
    <row r="122" spans="1:31" s="17" customFormat="1" ht="15" customHeight="1">
      <c r="A122" s="347" t="str">
        <f t="shared" si="1"/>
        <v># 10</v>
      </c>
      <c r="B122" s="348"/>
      <c r="C122" s="195">
        <f t="shared" si="2"/>
        <v>0</v>
      </c>
      <c r="D122" s="195">
        <f>Q122+(C122*L63/P111)</f>
        <v>0</v>
      </c>
      <c r="E122" s="195">
        <f>R122+(D122*L63/P111)</f>
        <v>0</v>
      </c>
      <c r="F122" s="195">
        <f>S122+(E122*L63/P111)</f>
        <v>0</v>
      </c>
      <c r="G122" s="195">
        <f>T122+(F122*L63/P111)</f>
        <v>0</v>
      </c>
      <c r="H122" s="195">
        <f>U122+(G122*L63/P111)</f>
        <v>0</v>
      </c>
      <c r="I122" s="195"/>
      <c r="J122" s="195"/>
      <c r="K122" s="195"/>
      <c r="L122" s="193"/>
      <c r="M122" s="194"/>
      <c r="N122" s="349" t="s">
        <v>56</v>
      </c>
      <c r="O122" s="350"/>
      <c r="P122" s="300"/>
      <c r="Q122" s="300"/>
      <c r="R122" s="300"/>
      <c r="S122" s="300"/>
      <c r="T122" s="300"/>
      <c r="U122" s="300"/>
      <c r="V122" s="286"/>
      <c r="W122" s="286"/>
      <c r="X122" s="286"/>
      <c r="Y122" s="6"/>
      <c r="Z122" s="6"/>
      <c r="AA122" s="6"/>
    </row>
    <row r="123" spans="1:31" s="17" customFormat="1" ht="15" customHeight="1">
      <c r="A123" s="343" t="str">
        <f t="shared" si="1"/>
        <v># 11</v>
      </c>
      <c r="B123" s="344"/>
      <c r="C123" s="192">
        <f t="shared" si="2"/>
        <v>0</v>
      </c>
      <c r="D123" s="192">
        <f>Q123+(C123*L63/P111)</f>
        <v>0</v>
      </c>
      <c r="E123" s="192">
        <f>R123+(D123*L63/P111)</f>
        <v>0</v>
      </c>
      <c r="F123" s="192">
        <f>S123+(E123*L63/P111)</f>
        <v>0</v>
      </c>
      <c r="G123" s="192">
        <f>T123+(F123*L63/P111)</f>
        <v>0</v>
      </c>
      <c r="H123" s="192">
        <f>U123+(G123*L63/P111)</f>
        <v>0</v>
      </c>
      <c r="I123" s="192"/>
      <c r="J123" s="192"/>
      <c r="K123" s="192"/>
      <c r="L123" s="193"/>
      <c r="M123" s="194"/>
      <c r="N123" s="361" t="s">
        <v>57</v>
      </c>
      <c r="O123" s="362"/>
      <c r="P123" s="299"/>
      <c r="Q123" s="299"/>
      <c r="R123" s="299"/>
      <c r="S123" s="299"/>
      <c r="T123" s="299"/>
      <c r="U123" s="299"/>
      <c r="V123" s="285"/>
      <c r="W123" s="285"/>
      <c r="X123" s="285"/>
      <c r="Y123" s="6"/>
      <c r="Z123" s="6"/>
      <c r="AA123" s="6"/>
    </row>
    <row r="124" spans="1:31" ht="15" customHeight="1">
      <c r="A124" s="557" t="str">
        <f t="shared" si="1"/>
        <v># 12</v>
      </c>
      <c r="B124" s="558"/>
      <c r="C124" s="196">
        <f t="shared" si="2"/>
        <v>0</v>
      </c>
      <c r="D124" s="196">
        <f>Q124+(C124*L63/P111)</f>
        <v>0</v>
      </c>
      <c r="E124" s="196">
        <f>R124+(D124*L63/P111)</f>
        <v>0</v>
      </c>
      <c r="F124" s="196">
        <f>S124+(E124*L63/P111)</f>
        <v>0</v>
      </c>
      <c r="G124" s="196">
        <f>T124+(F124*L63/P111)</f>
        <v>0</v>
      </c>
      <c r="H124" s="196">
        <f>U124+(G124*L63/P111)</f>
        <v>0</v>
      </c>
      <c r="I124" s="196"/>
      <c r="J124" s="196"/>
      <c r="K124" s="196"/>
      <c r="L124" s="193"/>
      <c r="M124" s="194"/>
      <c r="N124" s="349" t="s">
        <v>58</v>
      </c>
      <c r="O124" s="350"/>
      <c r="P124" s="300"/>
      <c r="Q124" s="300"/>
      <c r="R124" s="300"/>
      <c r="S124" s="300"/>
      <c r="T124" s="300"/>
      <c r="U124" s="300"/>
      <c r="V124" s="286"/>
      <c r="W124" s="286"/>
      <c r="X124" s="286"/>
      <c r="AB124" s="17"/>
      <c r="AC124" s="17"/>
      <c r="AD124" s="17"/>
      <c r="AE124" s="17"/>
    </row>
    <row r="125" spans="1:31" ht="15" customHeight="1">
      <c r="A125" s="347"/>
      <c r="B125" s="380"/>
      <c r="C125" s="193"/>
      <c r="D125" s="193"/>
      <c r="E125" s="193"/>
      <c r="F125" s="193"/>
      <c r="G125" s="193"/>
      <c r="H125" s="193"/>
      <c r="I125" s="193"/>
      <c r="J125" s="193"/>
      <c r="K125" s="190"/>
      <c r="L125" s="190"/>
      <c r="M125" s="191"/>
      <c r="N125" s="569"/>
      <c r="O125" s="569"/>
      <c r="P125" s="176"/>
      <c r="Q125" s="176"/>
      <c r="R125" s="176"/>
      <c r="S125" s="176"/>
      <c r="T125" s="176"/>
      <c r="U125" s="85"/>
      <c r="V125" s="207"/>
      <c r="W125" s="207"/>
      <c r="X125" s="207"/>
      <c r="AB125" s="17"/>
      <c r="AC125" s="17"/>
      <c r="AD125" s="17"/>
      <c r="AE125" s="17"/>
    </row>
    <row r="126" spans="1:31" ht="15" customHeight="1">
      <c r="A126" s="570" t="s">
        <v>59</v>
      </c>
      <c r="B126" s="570"/>
      <c r="C126" s="197">
        <f t="shared" ref="C126:H126" si="3">AVERAGE(C113:C124)</f>
        <v>0</v>
      </c>
      <c r="D126" s="197">
        <f t="shared" si="3"/>
        <v>0</v>
      </c>
      <c r="E126" s="197">
        <f t="shared" si="3"/>
        <v>0</v>
      </c>
      <c r="F126" s="197">
        <f t="shared" si="3"/>
        <v>0</v>
      </c>
      <c r="G126" s="197">
        <f t="shared" si="3"/>
        <v>0</v>
      </c>
      <c r="H126" s="197">
        <f t="shared" si="3"/>
        <v>0</v>
      </c>
      <c r="I126" s="197"/>
      <c r="J126" s="197"/>
      <c r="K126" s="197"/>
      <c r="L126" s="198" t="s">
        <v>60</v>
      </c>
      <c r="M126" s="199">
        <f>SUM(C126:K126)</f>
        <v>0</v>
      </c>
      <c r="N126" s="386" t="s">
        <v>59</v>
      </c>
      <c r="O126" s="386"/>
      <c r="P126" s="202" t="e">
        <f t="shared" ref="P126:U126" si="4">AVERAGE(P113:P124)</f>
        <v>#DIV/0!</v>
      </c>
      <c r="Q126" s="202" t="e">
        <f t="shared" si="4"/>
        <v>#DIV/0!</v>
      </c>
      <c r="R126" s="202" t="e">
        <f t="shared" si="4"/>
        <v>#DIV/0!</v>
      </c>
      <c r="S126" s="202" t="e">
        <f t="shared" si="4"/>
        <v>#DIV/0!</v>
      </c>
      <c r="T126" s="202" t="e">
        <f t="shared" si="4"/>
        <v>#DIV/0!</v>
      </c>
      <c r="U126" s="202" t="e">
        <f t="shared" si="4"/>
        <v>#DIV/0!</v>
      </c>
      <c r="V126" s="202"/>
      <c r="W126" s="202"/>
      <c r="X126" s="202"/>
      <c r="Y126" s="203"/>
      <c r="Z126" s="204" t="s">
        <v>60</v>
      </c>
      <c r="AA126" s="205" t="e">
        <f>SUM(P126:X126)</f>
        <v>#DIV/0!</v>
      </c>
      <c r="AB126" s="17"/>
      <c r="AC126" s="17"/>
      <c r="AD126" s="17"/>
      <c r="AE126" s="17"/>
    </row>
    <row r="127" spans="1:31" ht="15" customHeight="1">
      <c r="A127" s="571" t="s">
        <v>61</v>
      </c>
      <c r="B127" s="571"/>
      <c r="C127" s="196" t="str">
        <f t="shared" ref="C127:H127" si="5">IF(C160=0,"0,00", (STDEV(C113:C124)*100/C126))</f>
        <v>0,00</v>
      </c>
      <c r="D127" s="196" t="str">
        <f t="shared" si="5"/>
        <v>0,00</v>
      </c>
      <c r="E127" s="196" t="str">
        <f t="shared" si="5"/>
        <v>0,00</v>
      </c>
      <c r="F127" s="196" t="str">
        <f t="shared" si="5"/>
        <v>0,00</v>
      </c>
      <c r="G127" s="196" t="str">
        <f t="shared" si="5"/>
        <v>0,00</v>
      </c>
      <c r="H127" s="196" t="str">
        <f t="shared" si="5"/>
        <v>0,00</v>
      </c>
      <c r="I127" s="196"/>
      <c r="J127" s="196"/>
      <c r="K127" s="196"/>
      <c r="L127" s="200"/>
      <c r="M127" s="201"/>
      <c r="N127" s="572" t="s">
        <v>61</v>
      </c>
      <c r="O127" s="572"/>
      <c r="P127" s="206" t="e">
        <f t="shared" ref="P127:U127" si="6">STDEV(P113:P124)*100/P126</f>
        <v>#DIV/0!</v>
      </c>
      <c r="Q127" s="206" t="e">
        <f t="shared" si="6"/>
        <v>#DIV/0!</v>
      </c>
      <c r="R127" s="206" t="e">
        <f t="shared" si="6"/>
        <v>#DIV/0!</v>
      </c>
      <c r="S127" s="206" t="e">
        <f t="shared" si="6"/>
        <v>#DIV/0!</v>
      </c>
      <c r="T127" s="206" t="e">
        <f t="shared" si="6"/>
        <v>#DIV/0!</v>
      </c>
      <c r="U127" s="206" t="e">
        <f t="shared" si="6"/>
        <v>#DIV/0!</v>
      </c>
      <c r="V127" s="206"/>
      <c r="W127" s="206"/>
      <c r="X127" s="206"/>
      <c r="Y127" s="203"/>
      <c r="Z127" s="203"/>
      <c r="AA127" s="207"/>
      <c r="AB127" s="17"/>
      <c r="AC127" s="17"/>
      <c r="AD127" s="17"/>
      <c r="AE127" s="17"/>
    </row>
    <row r="128" spans="1:31" ht="15" customHeight="1">
      <c r="A128" s="166"/>
      <c r="B128" s="81"/>
      <c r="C128" s="167"/>
      <c r="D128" s="167"/>
      <c r="E128" s="81"/>
      <c r="F128" s="81"/>
      <c r="G128" s="81"/>
      <c r="H128" s="81"/>
      <c r="I128" s="167"/>
      <c r="J128" s="167"/>
      <c r="K128" s="167"/>
      <c r="L128" s="81"/>
      <c r="M128" s="164"/>
      <c r="AB128" s="17"/>
      <c r="AC128" s="17"/>
      <c r="AD128" s="17"/>
      <c r="AE128" s="17"/>
    </row>
    <row r="129" spans="1:31" ht="15" customHeight="1">
      <c r="A129" s="13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100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ht="15" customHeight="1">
      <c r="A130" s="13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100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ht="15" customHeight="1">
      <c r="A131" s="44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100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ht="15" customHeight="1">
      <c r="A132" s="59"/>
      <c r="B132" s="45"/>
      <c r="C132" s="261"/>
      <c r="D132" s="261"/>
      <c r="E132" s="261"/>
      <c r="F132" s="261"/>
      <c r="G132" s="261"/>
      <c r="H132" s="261"/>
      <c r="I132" s="45"/>
      <c r="J132" s="60"/>
      <c r="K132" s="45"/>
      <c r="L132" s="45"/>
      <c r="M132" s="121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ht="15" customHeight="1">
      <c r="A133" s="47"/>
      <c r="B133" s="45"/>
      <c r="C133" s="45"/>
      <c r="D133" s="60"/>
      <c r="E133" s="60"/>
      <c r="F133" s="60"/>
      <c r="G133" s="60"/>
      <c r="H133" s="45"/>
      <c r="I133" s="45"/>
      <c r="J133" s="45"/>
      <c r="K133" s="45"/>
      <c r="L133" s="45"/>
      <c r="M133" s="121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ht="15" customHeight="1">
      <c r="A134" s="4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121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ht="15" customHeight="1">
      <c r="A135" s="4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121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ht="15" customHeight="1">
      <c r="A136" s="48"/>
      <c r="B136" s="49"/>
      <c r="C136" s="49"/>
      <c r="D136" s="61"/>
      <c r="E136" s="49"/>
      <c r="F136" s="49"/>
      <c r="G136" s="49"/>
      <c r="H136" s="49"/>
      <c r="I136" s="61"/>
      <c r="J136" s="49"/>
      <c r="K136" s="49"/>
      <c r="L136" s="49"/>
      <c r="M136" s="50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8" customFormat="1" ht="15" customHeight="1">
      <c r="A137" s="331" t="str">
        <f>A10</f>
        <v xml:space="preserve">                                                                                      Perfil de Dissolução Comparativo</v>
      </c>
      <c r="B137" s="332">
        <f>A1</f>
        <v>0</v>
      </c>
      <c r="C137" s="332"/>
      <c r="D137" s="332"/>
      <c r="E137" s="332"/>
      <c r="F137" s="332"/>
      <c r="G137" s="332"/>
      <c r="H137" s="332"/>
      <c r="I137" s="332"/>
      <c r="J137" s="332"/>
      <c r="K137" s="332"/>
      <c r="L137" s="332"/>
      <c r="M137" s="333"/>
      <c r="N137" s="21"/>
      <c r="O137" s="22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s="8" customFormat="1" ht="15" customHeight="1">
      <c r="A138" s="368" t="str">
        <f>A11</f>
        <v>Número</v>
      </c>
      <c r="B138" s="369"/>
      <c r="C138" s="365" t="str">
        <f>C11</f>
        <v>Nome do Estudo</v>
      </c>
      <c r="D138" s="366"/>
      <c r="E138" s="366"/>
      <c r="F138" s="366"/>
      <c r="G138" s="366"/>
      <c r="H138" s="366"/>
      <c r="I138" s="366"/>
      <c r="J138" s="366"/>
      <c r="K138" s="367"/>
      <c r="L138" s="334" t="str">
        <f>L11</f>
        <v>Período do Estudo</v>
      </c>
      <c r="M138" s="335"/>
      <c r="N138" s="21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s="8" customFormat="1" ht="15" customHeight="1">
      <c r="A139" s="321">
        <f>A12</f>
        <v>0</v>
      </c>
      <c r="B139" s="322"/>
      <c r="C139" s="315">
        <f>C12</f>
        <v>0</v>
      </c>
      <c r="D139" s="316"/>
      <c r="E139" s="316"/>
      <c r="F139" s="316"/>
      <c r="G139" s="316"/>
      <c r="H139" s="316"/>
      <c r="I139" s="316"/>
      <c r="J139" s="316"/>
      <c r="K139" s="317"/>
      <c r="L139" s="483">
        <f xml:space="preserve"> L12</f>
        <v>0</v>
      </c>
      <c r="M139" s="484"/>
      <c r="N139" s="22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s="8" customFormat="1" ht="15" customHeight="1">
      <c r="A140" s="323"/>
      <c r="B140" s="324"/>
      <c r="C140" s="318"/>
      <c r="D140" s="319"/>
      <c r="E140" s="319"/>
      <c r="F140" s="319"/>
      <c r="G140" s="319"/>
      <c r="H140" s="319"/>
      <c r="I140" s="319"/>
      <c r="J140" s="319"/>
      <c r="K140" s="320"/>
      <c r="L140" s="485"/>
      <c r="M140" s="486"/>
      <c r="N140" s="22"/>
      <c r="O140" s="22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s="8" customFormat="1" ht="15" customHeight="1">
      <c r="A141" s="44"/>
      <c r="B141" s="6"/>
      <c r="C141" s="62"/>
      <c r="D141" s="62"/>
      <c r="E141" s="51"/>
      <c r="F141" s="51"/>
      <c r="G141" s="51"/>
      <c r="H141" s="51"/>
      <c r="I141" s="51"/>
      <c r="J141" s="51"/>
      <c r="K141" s="51"/>
      <c r="L141" s="62"/>
      <c r="M141" s="112"/>
      <c r="N141" s="22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s="8" customFormat="1" ht="15" customHeight="1">
      <c r="A142" s="44"/>
      <c r="B142" s="256" t="s">
        <v>62</v>
      </c>
      <c r="C142" s="62"/>
      <c r="D142" s="62"/>
      <c r="E142" s="51"/>
      <c r="F142" s="51"/>
      <c r="G142" s="51"/>
      <c r="H142" s="51"/>
      <c r="I142" s="51"/>
      <c r="J142" s="51"/>
      <c r="K142" s="51"/>
      <c r="L142" s="62"/>
      <c r="M142" s="112"/>
      <c r="N142" s="22"/>
      <c r="O142" s="22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s="8" customFormat="1" ht="15" customHeight="1">
      <c r="A143" s="580" t="str">
        <f xml:space="preserve"> N143</f>
        <v>Nome do medicamento referência</v>
      </c>
      <c r="B143" s="581"/>
      <c r="C143" s="581"/>
      <c r="D143" s="581"/>
      <c r="E143" s="581"/>
      <c r="F143" s="577" t="str">
        <f>S143</f>
        <v>: % Dissolvida do fármaco</v>
      </c>
      <c r="G143" s="578"/>
      <c r="H143" s="578"/>
      <c r="I143" s="578"/>
      <c r="J143" s="578"/>
      <c r="K143" s="579"/>
      <c r="L143" s="270"/>
      <c r="M143" s="271"/>
      <c r="N143" s="575" t="s">
        <v>63</v>
      </c>
      <c r="O143" s="576"/>
      <c r="P143" s="576"/>
      <c r="Q143" s="576"/>
      <c r="R143" s="576"/>
      <c r="S143" s="574" t="s">
        <v>44</v>
      </c>
      <c r="T143" s="574"/>
      <c r="U143" s="574"/>
      <c r="V143" s="574"/>
      <c r="W143" s="574"/>
      <c r="X143" s="574"/>
      <c r="Y143" s="31"/>
      <c r="Z143" s="31"/>
      <c r="AB143" s="21"/>
      <c r="AC143" s="21"/>
      <c r="AD143" s="21"/>
      <c r="AE143" s="21"/>
    </row>
    <row r="144" spans="1:31" s="12" customFormat="1" ht="15" customHeight="1">
      <c r="A144" s="387" t="s">
        <v>45</v>
      </c>
      <c r="B144" s="388"/>
      <c r="C144" s="208">
        <f>P144</f>
        <v>2</v>
      </c>
      <c r="D144" s="208">
        <f t="shared" ref="D144:H145" si="7">Q144</f>
        <v>6</v>
      </c>
      <c r="E144" s="208">
        <f t="shared" si="7"/>
        <v>10</v>
      </c>
      <c r="F144" s="208">
        <f t="shared" si="7"/>
        <v>15</v>
      </c>
      <c r="G144" s="208">
        <f t="shared" si="7"/>
        <v>25</v>
      </c>
      <c r="H144" s="208">
        <f t="shared" si="7"/>
        <v>45</v>
      </c>
      <c r="I144" s="208"/>
      <c r="J144" s="208"/>
      <c r="K144" s="208"/>
      <c r="L144" s="308"/>
      <c r="M144" s="189"/>
      <c r="N144" s="381" t="s">
        <v>45</v>
      </c>
      <c r="O144" s="382"/>
      <c r="P144" s="168">
        <v>2</v>
      </c>
      <c r="Q144" s="169">
        <v>6</v>
      </c>
      <c r="R144" s="169">
        <v>10</v>
      </c>
      <c r="S144" s="169">
        <v>15</v>
      </c>
      <c r="T144" s="169">
        <v>25</v>
      </c>
      <c r="U144" s="169">
        <v>45</v>
      </c>
      <c r="V144" s="279"/>
      <c r="W144" s="279"/>
      <c r="X144" s="280"/>
      <c r="Y144" s="8"/>
      <c r="Z144" s="8"/>
      <c r="AB144" s="24"/>
      <c r="AC144" s="24"/>
      <c r="AD144" s="24"/>
      <c r="AE144" s="24"/>
    </row>
    <row r="145" spans="1:52" s="12" customFormat="1" ht="15" customHeight="1">
      <c r="A145" s="383" t="s">
        <v>46</v>
      </c>
      <c r="B145" s="384"/>
      <c r="C145" s="209">
        <f>P145</f>
        <v>900</v>
      </c>
      <c r="D145" s="209">
        <f t="shared" si="7"/>
        <v>900</v>
      </c>
      <c r="E145" s="209">
        <f t="shared" si="7"/>
        <v>900</v>
      </c>
      <c r="F145" s="209">
        <f t="shared" si="7"/>
        <v>900</v>
      </c>
      <c r="G145" s="209">
        <f t="shared" si="7"/>
        <v>900</v>
      </c>
      <c r="H145" s="209">
        <f t="shared" si="7"/>
        <v>900</v>
      </c>
      <c r="I145" s="209"/>
      <c r="J145" s="209"/>
      <c r="K145" s="209"/>
      <c r="L145" s="308"/>
      <c r="M145" s="189"/>
      <c r="N145" s="385" t="s">
        <v>46</v>
      </c>
      <c r="O145" s="386"/>
      <c r="P145" s="172">
        <v>900</v>
      </c>
      <c r="Q145" s="281">
        <f>P145</f>
        <v>900</v>
      </c>
      <c r="R145" s="281">
        <f>Q145</f>
        <v>900</v>
      </c>
      <c r="S145" s="281">
        <f>R145</f>
        <v>900</v>
      </c>
      <c r="T145" s="281">
        <f>S145</f>
        <v>900</v>
      </c>
      <c r="U145" s="281">
        <f>T145</f>
        <v>900</v>
      </c>
      <c r="V145" s="281"/>
      <c r="W145" s="281"/>
      <c r="X145" s="282"/>
      <c r="Y145" s="8"/>
      <c r="Z145" s="8"/>
      <c r="AB145" s="25"/>
      <c r="AC145" s="25"/>
      <c r="AD145" s="25"/>
      <c r="AE145" s="25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</row>
    <row r="146" spans="1:52" s="14" customFormat="1" ht="15" customHeight="1">
      <c r="A146" s="387"/>
      <c r="B146" s="388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1"/>
      <c r="N146" s="389"/>
      <c r="O146" s="390"/>
      <c r="P146" s="173"/>
      <c r="Q146" s="174"/>
      <c r="R146" s="174"/>
      <c r="S146" s="174"/>
      <c r="T146" s="174"/>
      <c r="U146" s="174"/>
      <c r="V146" s="283"/>
      <c r="W146" s="283"/>
      <c r="X146" s="284"/>
      <c r="Y146" s="85"/>
      <c r="Z146" s="85"/>
      <c r="AA146" s="175"/>
      <c r="AB146" s="123"/>
      <c r="AC146" s="5"/>
      <c r="AD146" s="5"/>
      <c r="AE146" s="5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</row>
    <row r="147" spans="1:52" s="14" customFormat="1" ht="15" customHeight="1">
      <c r="A147" s="359" t="str">
        <f>N147</f>
        <v># 1</v>
      </c>
      <c r="B147" s="360"/>
      <c r="C147" s="210">
        <f>P147</f>
        <v>0</v>
      </c>
      <c r="D147" s="210">
        <f>Q147+(C147*L63/P145)</f>
        <v>0</v>
      </c>
      <c r="E147" s="210">
        <f>R147+(D147*L63/P145)</f>
        <v>0</v>
      </c>
      <c r="F147" s="210">
        <f>S147+(E147*L63/P145)</f>
        <v>0</v>
      </c>
      <c r="G147" s="210">
        <f>T147+(F147*L63/P145)</f>
        <v>0</v>
      </c>
      <c r="H147" s="210">
        <f>U147+(G147*L63/P145)</f>
        <v>0</v>
      </c>
      <c r="I147" s="210"/>
      <c r="J147" s="210"/>
      <c r="K147" s="210"/>
      <c r="L147" s="193"/>
      <c r="M147" s="194"/>
      <c r="N147" s="361" t="s">
        <v>47</v>
      </c>
      <c r="O147" s="362"/>
      <c r="P147" s="301"/>
      <c r="Q147" s="301"/>
      <c r="R147" s="301"/>
      <c r="S147" s="301"/>
      <c r="T147" s="301"/>
      <c r="U147" s="301"/>
      <c r="V147" s="285"/>
      <c r="W147" s="285"/>
      <c r="X147" s="285"/>
      <c r="Y147" s="6"/>
      <c r="Z147" s="6"/>
      <c r="AB147" s="5"/>
      <c r="AC147" s="5"/>
      <c r="AD147" s="5"/>
      <c r="AE147" s="5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</row>
    <row r="148" spans="1:52" s="14" customFormat="1" ht="15" customHeight="1">
      <c r="A148" s="363" t="str">
        <f t="shared" ref="A148:A158" si="8">N148</f>
        <v># 2</v>
      </c>
      <c r="B148" s="364"/>
      <c r="C148" s="186">
        <f t="shared" ref="C148:C158" si="9">P148</f>
        <v>0</v>
      </c>
      <c r="D148" s="186">
        <f>Q148+(C148*L63/P145)</f>
        <v>0</v>
      </c>
      <c r="E148" s="186">
        <f>R148+(D148*L63/P145)</f>
        <v>0</v>
      </c>
      <c r="F148" s="186">
        <f>S148+(E148*L63/P145)</f>
        <v>0</v>
      </c>
      <c r="G148" s="186">
        <f>T148+(F148*L63/P145)</f>
        <v>0</v>
      </c>
      <c r="H148" s="186">
        <f>U148+(G148*L63/P145)</f>
        <v>0</v>
      </c>
      <c r="I148" s="186"/>
      <c r="J148" s="186"/>
      <c r="K148" s="186"/>
      <c r="L148" s="193"/>
      <c r="M148" s="194"/>
      <c r="N148" s="349" t="s">
        <v>48</v>
      </c>
      <c r="O148" s="350"/>
      <c r="P148" s="302"/>
      <c r="Q148" s="302"/>
      <c r="R148" s="302"/>
      <c r="S148" s="302"/>
      <c r="T148" s="302"/>
      <c r="U148" s="302"/>
      <c r="V148" s="286"/>
      <c r="W148" s="286"/>
      <c r="X148" s="286"/>
      <c r="Y148" s="6"/>
      <c r="Z148" s="6"/>
      <c r="AB148" s="5"/>
      <c r="AC148" s="5"/>
      <c r="AD148" s="5"/>
      <c r="AE148" s="5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</row>
    <row r="149" spans="1:52" s="14" customFormat="1" ht="15" customHeight="1">
      <c r="A149" s="359" t="str">
        <f t="shared" si="8"/>
        <v># 3</v>
      </c>
      <c r="B149" s="360"/>
      <c r="C149" s="210">
        <f t="shared" si="9"/>
        <v>0</v>
      </c>
      <c r="D149" s="210">
        <f>Q149+(C149*L63/P145)</f>
        <v>0</v>
      </c>
      <c r="E149" s="210">
        <f>R149+(D149*L63/P145)</f>
        <v>0</v>
      </c>
      <c r="F149" s="210">
        <f>S149+(E149*L63/P145)</f>
        <v>0</v>
      </c>
      <c r="G149" s="210">
        <f>T149+(F149*L63/P145)</f>
        <v>0</v>
      </c>
      <c r="H149" s="210">
        <f>U149+(G149*L63/P145)</f>
        <v>0</v>
      </c>
      <c r="I149" s="210"/>
      <c r="J149" s="210"/>
      <c r="K149" s="210"/>
      <c r="L149" s="193"/>
      <c r="M149" s="194"/>
      <c r="N149" s="361" t="s">
        <v>49</v>
      </c>
      <c r="O149" s="362"/>
      <c r="P149" s="301"/>
      <c r="Q149" s="301"/>
      <c r="R149" s="301"/>
      <c r="S149" s="301"/>
      <c r="T149" s="301"/>
      <c r="U149" s="301"/>
      <c r="V149" s="285"/>
      <c r="W149" s="285"/>
      <c r="X149" s="285"/>
      <c r="Y149" s="6"/>
      <c r="Z149" s="6"/>
      <c r="AB149" s="5"/>
      <c r="AC149" s="5"/>
      <c r="AD149" s="5"/>
      <c r="AE149" s="5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</row>
    <row r="150" spans="1:52" ht="15" customHeight="1">
      <c r="A150" s="363" t="str">
        <f t="shared" si="8"/>
        <v># 4</v>
      </c>
      <c r="B150" s="364"/>
      <c r="C150" s="186">
        <f t="shared" si="9"/>
        <v>0</v>
      </c>
      <c r="D150" s="186">
        <f>Q150+(C150*L63/P145)</f>
        <v>0</v>
      </c>
      <c r="E150" s="186">
        <f>R150+(D150*L63/P145)</f>
        <v>0</v>
      </c>
      <c r="F150" s="186">
        <f>S150+(E150*L63/P145)</f>
        <v>0</v>
      </c>
      <c r="G150" s="186">
        <f>T150+(F150*L63/P145)</f>
        <v>0</v>
      </c>
      <c r="H150" s="186">
        <f>U150+(G150*L63/P145)</f>
        <v>0</v>
      </c>
      <c r="I150" s="186"/>
      <c r="J150" s="186"/>
      <c r="K150" s="186"/>
      <c r="L150" s="193"/>
      <c r="M150" s="194"/>
      <c r="N150" s="349" t="s">
        <v>50</v>
      </c>
      <c r="O150" s="350"/>
      <c r="P150" s="302"/>
      <c r="Q150" s="302"/>
      <c r="R150" s="302"/>
      <c r="S150" s="302"/>
      <c r="T150" s="302"/>
      <c r="U150" s="302"/>
      <c r="V150" s="286"/>
      <c r="W150" s="286"/>
      <c r="X150" s="286"/>
      <c r="AB150" s="1"/>
      <c r="AC150" s="1"/>
      <c r="AD150" s="1"/>
      <c r="AE150" s="1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</row>
    <row r="151" spans="1:52" s="31" customFormat="1" ht="15" customHeight="1">
      <c r="A151" s="359" t="str">
        <f t="shared" si="8"/>
        <v># 5</v>
      </c>
      <c r="B151" s="360"/>
      <c r="C151" s="210">
        <f t="shared" si="9"/>
        <v>0</v>
      </c>
      <c r="D151" s="210">
        <f>Q151+(C151*L63/P145)</f>
        <v>0</v>
      </c>
      <c r="E151" s="210">
        <f>R151+(D151*L63/P145)</f>
        <v>0</v>
      </c>
      <c r="F151" s="210">
        <f>S151+(E151*L63/P145)</f>
        <v>0</v>
      </c>
      <c r="G151" s="210">
        <f>T151+(F151*L63/P145)</f>
        <v>0</v>
      </c>
      <c r="H151" s="210">
        <f>U151+(G151*L63/P145)</f>
        <v>0</v>
      </c>
      <c r="I151" s="210"/>
      <c r="J151" s="210"/>
      <c r="K151" s="210"/>
      <c r="L151" s="193"/>
      <c r="M151" s="194"/>
      <c r="N151" s="361" t="s">
        <v>51</v>
      </c>
      <c r="O151" s="362"/>
      <c r="P151" s="301"/>
      <c r="Q151" s="301"/>
      <c r="R151" s="301"/>
      <c r="S151" s="301"/>
      <c r="T151" s="301"/>
      <c r="U151" s="301"/>
      <c r="V151" s="285"/>
      <c r="W151" s="285"/>
      <c r="X151" s="285"/>
      <c r="Y151" s="6"/>
      <c r="Z151" s="6"/>
      <c r="AB151" s="29"/>
      <c r="AC151" s="29"/>
      <c r="AD151" s="29"/>
      <c r="AE151" s="29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</row>
    <row r="152" spans="1:52" s="8" customFormat="1" ht="15" customHeight="1">
      <c r="A152" s="363" t="str">
        <f t="shared" si="8"/>
        <v># 6</v>
      </c>
      <c r="B152" s="364"/>
      <c r="C152" s="186">
        <f t="shared" si="9"/>
        <v>0</v>
      </c>
      <c r="D152" s="186">
        <f>Q152+(C152*L63/P145)</f>
        <v>0</v>
      </c>
      <c r="E152" s="186">
        <f>R152+(D152*L63/P145)</f>
        <v>0</v>
      </c>
      <c r="F152" s="186">
        <f>S152+(E152*L63/P145)</f>
        <v>0</v>
      </c>
      <c r="G152" s="186">
        <f>T152+(F152*L63/P145)</f>
        <v>0</v>
      </c>
      <c r="H152" s="186">
        <f>U152+(G152*L63/P145)</f>
        <v>0</v>
      </c>
      <c r="I152" s="186"/>
      <c r="J152" s="186"/>
      <c r="K152" s="186"/>
      <c r="L152" s="193"/>
      <c r="M152" s="194"/>
      <c r="N152" s="349" t="s">
        <v>52</v>
      </c>
      <c r="O152" s="350"/>
      <c r="P152" s="302"/>
      <c r="Q152" s="302"/>
      <c r="R152" s="302"/>
      <c r="S152" s="302"/>
      <c r="T152" s="302"/>
      <c r="U152" s="302"/>
      <c r="V152" s="286"/>
      <c r="W152" s="286"/>
      <c r="X152" s="286"/>
      <c r="Y152" s="6"/>
      <c r="Z152" s="6"/>
      <c r="AB152" s="32"/>
      <c r="AC152" s="32"/>
      <c r="AD152" s="32"/>
      <c r="AE152" s="32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</row>
    <row r="153" spans="1:52" s="8" customFormat="1" ht="15" customHeight="1">
      <c r="A153" s="359" t="str">
        <f t="shared" si="8"/>
        <v># 7</v>
      </c>
      <c r="B153" s="360"/>
      <c r="C153" s="210">
        <f t="shared" si="9"/>
        <v>0</v>
      </c>
      <c r="D153" s="210">
        <f>Q153+(C153*L63/P145)</f>
        <v>0</v>
      </c>
      <c r="E153" s="210">
        <f>R153+(D153*L63/P145)</f>
        <v>0</v>
      </c>
      <c r="F153" s="210">
        <f>S153+(E153*L63/P145)</f>
        <v>0</v>
      </c>
      <c r="G153" s="210">
        <f>T153+(F153*L63/P145)</f>
        <v>0</v>
      </c>
      <c r="H153" s="210">
        <f>U153+(G153*L63/P145)</f>
        <v>0</v>
      </c>
      <c r="I153" s="210"/>
      <c r="J153" s="210"/>
      <c r="K153" s="210"/>
      <c r="L153" s="193"/>
      <c r="M153" s="194"/>
      <c r="N153" s="361" t="s">
        <v>53</v>
      </c>
      <c r="O153" s="362"/>
      <c r="P153" s="301"/>
      <c r="Q153" s="301"/>
      <c r="R153" s="301"/>
      <c r="S153" s="301"/>
      <c r="T153" s="301"/>
      <c r="U153" s="301"/>
      <c r="V153" s="285"/>
      <c r="W153" s="285"/>
      <c r="X153" s="285"/>
      <c r="Y153" s="6"/>
      <c r="Z153" s="6"/>
      <c r="AB153" s="32"/>
      <c r="AC153" s="32"/>
      <c r="AD153" s="32"/>
      <c r="AE153" s="32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</row>
    <row r="154" spans="1:52" ht="15" customHeight="1">
      <c r="A154" s="363" t="str">
        <f t="shared" si="8"/>
        <v># 8</v>
      </c>
      <c r="B154" s="364"/>
      <c r="C154" s="186">
        <f t="shared" si="9"/>
        <v>0</v>
      </c>
      <c r="D154" s="186">
        <f>Q154+(C154*L63/P145)</f>
        <v>0</v>
      </c>
      <c r="E154" s="186">
        <f>R154+(D154*L63/P145)</f>
        <v>0</v>
      </c>
      <c r="F154" s="186">
        <f>S154+(E154*L63/P145)</f>
        <v>0</v>
      </c>
      <c r="G154" s="186">
        <f>T154+(F154*L63/P145)</f>
        <v>0</v>
      </c>
      <c r="H154" s="186">
        <f>U154+(G154*L63/P145)</f>
        <v>0</v>
      </c>
      <c r="I154" s="186"/>
      <c r="J154" s="186"/>
      <c r="K154" s="186"/>
      <c r="L154" s="193"/>
      <c r="M154" s="194"/>
      <c r="N154" s="349" t="s">
        <v>54</v>
      </c>
      <c r="O154" s="350"/>
      <c r="P154" s="302"/>
      <c r="Q154" s="302"/>
      <c r="R154" s="302"/>
      <c r="S154" s="302"/>
      <c r="T154" s="302"/>
      <c r="U154" s="302"/>
      <c r="V154" s="286"/>
      <c r="W154" s="286"/>
      <c r="X154" s="286"/>
      <c r="AB154" s="1"/>
      <c r="AC154" s="1"/>
      <c r="AD154" s="1"/>
      <c r="AE154" s="1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</row>
    <row r="155" spans="1:52" ht="15" customHeight="1">
      <c r="A155" s="359" t="str">
        <f t="shared" si="8"/>
        <v># 9</v>
      </c>
      <c r="B155" s="360"/>
      <c r="C155" s="210">
        <f t="shared" si="9"/>
        <v>0</v>
      </c>
      <c r="D155" s="210">
        <f>Q155+(C155*L63/P145)</f>
        <v>0</v>
      </c>
      <c r="E155" s="210">
        <f>R155+(D155*L63/P145)</f>
        <v>0</v>
      </c>
      <c r="F155" s="210">
        <f>S155+(E155*L63/P145)</f>
        <v>0</v>
      </c>
      <c r="G155" s="210">
        <f>T155+(F155*L63/P145)</f>
        <v>0</v>
      </c>
      <c r="H155" s="210">
        <f>U155+(G155*L63/P145)</f>
        <v>0</v>
      </c>
      <c r="I155" s="210"/>
      <c r="J155" s="210"/>
      <c r="K155" s="210"/>
      <c r="L155" s="193"/>
      <c r="M155" s="194"/>
      <c r="N155" s="361" t="s">
        <v>55</v>
      </c>
      <c r="O155" s="362"/>
      <c r="P155" s="301"/>
      <c r="Q155" s="301"/>
      <c r="R155" s="301"/>
      <c r="S155" s="301"/>
      <c r="T155" s="301"/>
      <c r="U155" s="301"/>
      <c r="V155" s="285"/>
      <c r="W155" s="285"/>
      <c r="X155" s="285"/>
      <c r="AB155" s="1"/>
      <c r="AC155" s="1"/>
      <c r="AD155" s="1"/>
      <c r="AE155" s="1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</row>
    <row r="156" spans="1:52" ht="15" customHeight="1">
      <c r="A156" s="363" t="str">
        <f t="shared" si="8"/>
        <v># 10</v>
      </c>
      <c r="B156" s="364"/>
      <c r="C156" s="186">
        <f t="shared" si="9"/>
        <v>0</v>
      </c>
      <c r="D156" s="186">
        <f>Q156+(C156*L63/P145)</f>
        <v>0</v>
      </c>
      <c r="E156" s="186">
        <f>R156+(D156*L63/P145)</f>
        <v>0</v>
      </c>
      <c r="F156" s="186">
        <f>S156+(E156*L63/P145)</f>
        <v>0</v>
      </c>
      <c r="G156" s="186">
        <f>T156+(F156*L63/P145)</f>
        <v>0</v>
      </c>
      <c r="H156" s="186">
        <f>U156+(G156*L63/P145)</f>
        <v>0</v>
      </c>
      <c r="I156" s="186"/>
      <c r="J156" s="186"/>
      <c r="K156" s="186"/>
      <c r="L156" s="193"/>
      <c r="M156" s="194"/>
      <c r="N156" s="349" t="s">
        <v>56</v>
      </c>
      <c r="O156" s="350"/>
      <c r="P156" s="302"/>
      <c r="Q156" s="302"/>
      <c r="R156" s="302"/>
      <c r="S156" s="302"/>
      <c r="T156" s="302"/>
      <c r="U156" s="302"/>
      <c r="V156" s="286"/>
      <c r="W156" s="286"/>
      <c r="X156" s="286"/>
      <c r="AB156" s="1"/>
      <c r="AC156" s="1"/>
      <c r="AD156" s="1"/>
      <c r="AE156" s="1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</row>
    <row r="157" spans="1:52" ht="15" customHeight="1">
      <c r="A157" s="359" t="str">
        <f t="shared" si="8"/>
        <v># 11</v>
      </c>
      <c r="B157" s="360"/>
      <c r="C157" s="210">
        <f t="shared" si="9"/>
        <v>0</v>
      </c>
      <c r="D157" s="210">
        <f>Q157+(C157*L63/P145)</f>
        <v>0</v>
      </c>
      <c r="E157" s="210">
        <f>R157+(D157*L63/P145)</f>
        <v>0</v>
      </c>
      <c r="F157" s="210">
        <f>S157+(E157*L63/P145)</f>
        <v>0</v>
      </c>
      <c r="G157" s="210">
        <f>T157+(F157*L63/P145)</f>
        <v>0</v>
      </c>
      <c r="H157" s="210">
        <f>U157+(G157*L63/P145)</f>
        <v>0</v>
      </c>
      <c r="I157" s="210"/>
      <c r="J157" s="210"/>
      <c r="K157" s="210"/>
      <c r="L157" s="193"/>
      <c r="M157" s="194"/>
      <c r="N157" s="361" t="s">
        <v>57</v>
      </c>
      <c r="O157" s="362"/>
      <c r="P157" s="301"/>
      <c r="Q157" s="301"/>
      <c r="R157" s="301"/>
      <c r="S157" s="301"/>
      <c r="T157" s="301"/>
      <c r="U157" s="301"/>
      <c r="V157" s="285"/>
      <c r="W157" s="285"/>
      <c r="X157" s="285"/>
      <c r="AB157" s="1"/>
      <c r="AC157" s="1"/>
      <c r="AD157" s="1"/>
      <c r="AE157" s="1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</row>
    <row r="158" spans="1:52" ht="15" customHeight="1">
      <c r="A158" s="363" t="str">
        <f t="shared" si="8"/>
        <v># 12</v>
      </c>
      <c r="B158" s="364"/>
      <c r="C158" s="186">
        <f t="shared" si="9"/>
        <v>0</v>
      </c>
      <c r="D158" s="186">
        <f>Q158+(C158*L63/P145)</f>
        <v>0</v>
      </c>
      <c r="E158" s="186">
        <f>R158+(D158*L63/P145)</f>
        <v>0</v>
      </c>
      <c r="F158" s="186">
        <f>S158+(E158*L63/P145)</f>
        <v>0</v>
      </c>
      <c r="G158" s="186">
        <f>T158+(F158*L63/P145)</f>
        <v>0</v>
      </c>
      <c r="H158" s="186">
        <f>U158+(G158*L63/P145)</f>
        <v>0</v>
      </c>
      <c r="I158" s="186"/>
      <c r="J158" s="186"/>
      <c r="K158" s="186"/>
      <c r="L158" s="193"/>
      <c r="M158" s="194"/>
      <c r="N158" s="349" t="s">
        <v>58</v>
      </c>
      <c r="O158" s="350"/>
      <c r="P158" s="302"/>
      <c r="Q158" s="302"/>
      <c r="R158" s="302"/>
      <c r="S158" s="302"/>
      <c r="T158" s="302"/>
      <c r="U158" s="302"/>
      <c r="V158" s="287"/>
      <c r="W158" s="287"/>
      <c r="X158" s="287"/>
      <c r="AB158" s="1"/>
      <c r="AC158" s="1"/>
      <c r="AD158" s="1"/>
      <c r="AE158" s="1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</row>
    <row r="159" spans="1:52" ht="15" customHeight="1">
      <c r="A159" s="363"/>
      <c r="B159" s="395"/>
      <c r="C159" s="211"/>
      <c r="D159" s="211"/>
      <c r="E159" s="211"/>
      <c r="F159" s="211"/>
      <c r="G159" s="211"/>
      <c r="H159" s="211"/>
      <c r="I159" s="211"/>
      <c r="J159" s="211"/>
      <c r="K159" s="212"/>
      <c r="L159" s="190"/>
      <c r="M159" s="191"/>
      <c r="N159" s="353"/>
      <c r="O159" s="354"/>
      <c r="P159" s="176"/>
      <c r="Q159" s="176"/>
      <c r="R159" s="176"/>
      <c r="S159" s="176"/>
      <c r="T159" s="176"/>
      <c r="U159" s="85"/>
      <c r="V159" s="207"/>
      <c r="W159" s="207"/>
      <c r="X159" s="207"/>
      <c r="Y159" s="85"/>
      <c r="Z159" s="85"/>
      <c r="AA159" s="85"/>
      <c r="AB159" s="51"/>
      <c r="AC159" s="1"/>
      <c r="AD159" s="1"/>
      <c r="AE159" s="1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</row>
    <row r="160" spans="1:52" ht="15" customHeight="1">
      <c r="A160" s="383" t="s">
        <v>59</v>
      </c>
      <c r="B160" s="396"/>
      <c r="C160" s="185">
        <f t="shared" ref="C160:H160" si="10">AVERAGE(C147:C158)</f>
        <v>0</v>
      </c>
      <c r="D160" s="185">
        <f t="shared" si="10"/>
        <v>0</v>
      </c>
      <c r="E160" s="185">
        <f t="shared" si="10"/>
        <v>0</v>
      </c>
      <c r="F160" s="185">
        <f t="shared" si="10"/>
        <v>0</v>
      </c>
      <c r="G160" s="185">
        <f t="shared" si="10"/>
        <v>0</v>
      </c>
      <c r="H160" s="185">
        <f t="shared" si="10"/>
        <v>0</v>
      </c>
      <c r="I160" s="185"/>
      <c r="J160" s="185"/>
      <c r="K160" s="185"/>
      <c r="L160" s="198" t="s">
        <v>60</v>
      </c>
      <c r="M160" s="199">
        <f>SUM(C160:K160)</f>
        <v>0</v>
      </c>
      <c r="N160" s="385" t="s">
        <v>59</v>
      </c>
      <c r="O160" s="386"/>
      <c r="P160" s="213" t="e">
        <f t="shared" ref="P160:U160" si="11">AVERAGE(P147:P158)</f>
        <v>#DIV/0!</v>
      </c>
      <c r="Q160" s="214" t="e">
        <f t="shared" si="11"/>
        <v>#DIV/0!</v>
      </c>
      <c r="R160" s="214" t="e">
        <f t="shared" si="11"/>
        <v>#DIV/0!</v>
      </c>
      <c r="S160" s="214" t="e">
        <f t="shared" si="11"/>
        <v>#DIV/0!</v>
      </c>
      <c r="T160" s="214" t="e">
        <f t="shared" si="11"/>
        <v>#DIV/0!</v>
      </c>
      <c r="U160" s="214" t="e">
        <f t="shared" si="11"/>
        <v>#DIV/0!</v>
      </c>
      <c r="V160" s="214"/>
      <c r="W160" s="214"/>
      <c r="X160" s="215"/>
      <c r="Y160" s="207"/>
      <c r="Z160" s="204" t="s">
        <v>60</v>
      </c>
      <c r="AA160" s="205" t="e">
        <f>SUM(P160:X160)</f>
        <v>#DIV/0!</v>
      </c>
      <c r="AC160" s="1"/>
      <c r="AD160" s="1"/>
      <c r="AE160" s="1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</row>
    <row r="161" spans="1:52" ht="15" customHeight="1">
      <c r="A161" s="351" t="s">
        <v>61</v>
      </c>
      <c r="B161" s="352"/>
      <c r="C161" s="186" t="str">
        <f t="shared" ref="C161:H161" si="12">IF(C160=0,"0,00", (STDEV(C147:C158)*100/C160))</f>
        <v>0,00</v>
      </c>
      <c r="D161" s="186" t="str">
        <f t="shared" si="12"/>
        <v>0,00</v>
      </c>
      <c r="E161" s="186" t="str">
        <f t="shared" si="12"/>
        <v>0,00</v>
      </c>
      <c r="F161" s="186" t="str">
        <f t="shared" si="12"/>
        <v>0,00</v>
      </c>
      <c r="G161" s="186" t="str">
        <f t="shared" si="12"/>
        <v>0,00</v>
      </c>
      <c r="H161" s="186" t="str">
        <f t="shared" si="12"/>
        <v>0,00</v>
      </c>
      <c r="I161" s="186"/>
      <c r="J161" s="186"/>
      <c r="K161" s="186"/>
      <c r="L161" s="200"/>
      <c r="M161" s="201"/>
      <c r="N161" s="397" t="s">
        <v>61</v>
      </c>
      <c r="O161" s="398"/>
      <c r="P161" s="216" t="e">
        <f t="shared" ref="P161:U161" si="13">STDEV(P147:P158)*100/P160</f>
        <v>#DIV/0!</v>
      </c>
      <c r="Q161" s="217" t="e">
        <f t="shared" si="13"/>
        <v>#DIV/0!</v>
      </c>
      <c r="R161" s="217" t="e">
        <f t="shared" si="13"/>
        <v>#DIV/0!</v>
      </c>
      <c r="S161" s="217" t="e">
        <f t="shared" si="13"/>
        <v>#DIV/0!</v>
      </c>
      <c r="T161" s="217" t="e">
        <f t="shared" si="13"/>
        <v>#DIV/0!</v>
      </c>
      <c r="U161" s="217" t="e">
        <f t="shared" si="13"/>
        <v>#DIV/0!</v>
      </c>
      <c r="V161" s="217"/>
      <c r="W161" s="217"/>
      <c r="X161" s="218"/>
      <c r="Y161" s="203"/>
      <c r="Z161" s="203"/>
      <c r="AA161" s="207"/>
      <c r="AB161" s="1"/>
      <c r="AC161" s="1"/>
      <c r="AD161" s="1"/>
      <c r="AE161" s="1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</row>
    <row r="162" spans="1:52" ht="15" customHeight="1">
      <c r="A162" s="327"/>
      <c r="B162" s="328"/>
      <c r="C162" s="62"/>
      <c r="D162" s="62"/>
      <c r="E162" s="62"/>
      <c r="F162" s="62"/>
      <c r="G162" s="62"/>
      <c r="H162" s="62"/>
      <c r="I162" s="62"/>
      <c r="J162" s="62"/>
      <c r="K162" s="62"/>
      <c r="L162" s="127"/>
      <c r="M162" s="128"/>
      <c r="N162" s="392"/>
      <c r="O162" s="392"/>
      <c r="P162" s="35"/>
      <c r="Q162" s="35"/>
      <c r="R162" s="35"/>
      <c r="S162" s="35"/>
      <c r="T162" s="35"/>
      <c r="U162" s="35"/>
      <c r="V162" s="35"/>
      <c r="W162" s="35"/>
      <c r="X162" s="35"/>
      <c r="Y162" s="17"/>
      <c r="Z162" s="17"/>
      <c r="AA162" s="17"/>
      <c r="AB162" s="1"/>
      <c r="AC162" s="1"/>
      <c r="AD162" s="1"/>
      <c r="AE162" s="1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</row>
    <row r="163" spans="1:52" ht="15" customHeight="1">
      <c r="A163" s="131"/>
      <c r="B163" s="306"/>
      <c r="C163" s="62"/>
      <c r="D163" s="62"/>
      <c r="E163" s="62"/>
      <c r="F163" s="62"/>
      <c r="G163" s="62"/>
      <c r="H163" s="62"/>
      <c r="I163" s="62"/>
      <c r="J163" s="62"/>
      <c r="K163" s="62"/>
      <c r="L163" s="127"/>
      <c r="M163" s="128"/>
      <c r="N163" s="392"/>
      <c r="O163" s="392"/>
      <c r="P163" s="35"/>
      <c r="Q163" s="35"/>
      <c r="R163" s="35"/>
      <c r="S163" s="35"/>
      <c r="T163" s="35"/>
      <c r="U163" s="35"/>
      <c r="V163" s="35"/>
      <c r="W163" s="35"/>
      <c r="X163" s="35"/>
      <c r="Y163" s="17"/>
      <c r="Z163" s="17"/>
      <c r="AA163" s="17"/>
      <c r="AB163" s="1"/>
      <c r="AC163" s="1"/>
      <c r="AD163" s="1"/>
      <c r="AE163" s="1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</row>
    <row r="164" spans="1:52" ht="15" customHeight="1">
      <c r="A164" s="328"/>
      <c r="B164" s="342"/>
      <c r="C164" s="62"/>
      <c r="D164" s="62"/>
      <c r="E164" s="62"/>
      <c r="F164" s="62"/>
      <c r="G164" s="62"/>
      <c r="H164" s="62"/>
      <c r="I164" s="62"/>
      <c r="J164" s="62"/>
      <c r="K164" s="62"/>
      <c r="L164" s="127"/>
      <c r="M164" s="128"/>
      <c r="N164" s="392"/>
      <c r="O164" s="392"/>
      <c r="P164" s="35"/>
      <c r="Q164" s="35"/>
      <c r="R164" s="35"/>
      <c r="S164" s="35"/>
      <c r="T164" s="35"/>
      <c r="U164" s="35"/>
      <c r="V164" s="35"/>
      <c r="W164" s="35"/>
      <c r="X164" s="35"/>
      <c r="Y164" s="17"/>
      <c r="Z164" s="17"/>
      <c r="AA164" s="17"/>
      <c r="AB164" s="1"/>
      <c r="AC164" s="1"/>
      <c r="AD164" s="1"/>
      <c r="AE164" s="1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</row>
    <row r="165" spans="1:52" ht="15" customHeight="1">
      <c r="A165" s="327"/>
      <c r="B165" s="328"/>
      <c r="C165" s="62"/>
      <c r="D165" s="62"/>
      <c r="E165" s="62"/>
      <c r="F165" s="62"/>
      <c r="G165" s="62"/>
      <c r="H165" s="62"/>
      <c r="I165" s="62"/>
      <c r="J165" s="62"/>
      <c r="K165" s="62"/>
      <c r="L165" s="127"/>
      <c r="M165" s="128"/>
      <c r="N165" s="392"/>
      <c r="O165" s="392"/>
      <c r="P165" s="35"/>
      <c r="Q165" s="35"/>
      <c r="R165" s="35"/>
      <c r="S165" s="35"/>
      <c r="T165" s="35"/>
      <c r="U165" s="35"/>
      <c r="V165" s="35"/>
      <c r="W165" s="35"/>
      <c r="X165" s="35"/>
      <c r="Y165" s="17"/>
      <c r="Z165" s="17"/>
      <c r="AA165" s="17"/>
      <c r="AB165" s="1"/>
      <c r="AC165" s="1"/>
      <c r="AD165" s="1"/>
      <c r="AE165" s="1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</row>
    <row r="166" spans="1:52" ht="15" customHeight="1">
      <c r="A166" s="327"/>
      <c r="B166" s="328"/>
      <c r="C166" s="62"/>
      <c r="D166" s="62"/>
      <c r="E166" s="62"/>
      <c r="F166" s="62"/>
      <c r="G166" s="62"/>
      <c r="H166" s="62"/>
      <c r="I166" s="62"/>
      <c r="J166" s="62"/>
      <c r="K166" s="62"/>
      <c r="L166" s="127"/>
      <c r="M166" s="128"/>
      <c r="N166" s="392"/>
      <c r="O166" s="392"/>
      <c r="P166" s="35"/>
      <c r="Q166" s="35"/>
      <c r="R166" s="35"/>
      <c r="S166" s="35"/>
      <c r="T166" s="35"/>
      <c r="U166" s="35"/>
      <c r="V166" s="35"/>
      <c r="W166" s="35"/>
      <c r="X166" s="35"/>
      <c r="Y166" s="17"/>
      <c r="Z166" s="17"/>
      <c r="AA166" s="17"/>
      <c r="AB166" s="1"/>
      <c r="AC166" s="1"/>
      <c r="AD166" s="1"/>
      <c r="AE166" s="1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</row>
    <row r="167" spans="1:52" ht="15" customHeight="1">
      <c r="A167" s="328"/>
      <c r="B167" s="342"/>
      <c r="C167" s="127"/>
      <c r="D167" s="127"/>
      <c r="E167" s="127"/>
      <c r="F167" s="127"/>
      <c r="G167" s="127"/>
      <c r="H167" s="127"/>
      <c r="I167" s="127"/>
      <c r="J167" s="127"/>
      <c r="K167" s="51"/>
      <c r="L167" s="51"/>
      <c r="M167" s="100"/>
      <c r="N167" s="392"/>
      <c r="O167" s="392"/>
      <c r="P167" s="36"/>
      <c r="Q167" s="36"/>
      <c r="R167" s="36"/>
      <c r="S167" s="36"/>
      <c r="T167" s="36"/>
      <c r="U167" s="17"/>
      <c r="V167" s="17"/>
      <c r="W167" s="17"/>
      <c r="X167" s="17"/>
      <c r="Y167" s="17"/>
      <c r="Z167" s="17"/>
      <c r="AA167" s="17"/>
      <c r="AB167" s="1"/>
      <c r="AC167" s="1"/>
      <c r="AD167" s="1"/>
      <c r="AE167" s="1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</row>
    <row r="168" spans="1:52" s="41" customFormat="1" ht="15" customHeight="1">
      <c r="A168" s="329"/>
      <c r="B168" s="330"/>
      <c r="C168" s="53"/>
      <c r="D168" s="53"/>
      <c r="E168" s="53"/>
      <c r="F168" s="53"/>
      <c r="G168" s="53"/>
      <c r="H168" s="53"/>
      <c r="I168" s="53"/>
      <c r="J168" s="53"/>
      <c r="K168" s="53"/>
      <c r="L168" s="129"/>
      <c r="M168" s="52"/>
      <c r="N168" s="393"/>
      <c r="O168" s="393"/>
      <c r="P168" s="37"/>
      <c r="Q168" s="37"/>
      <c r="R168" s="37"/>
      <c r="S168" s="37"/>
      <c r="T168" s="37"/>
      <c r="U168" s="37"/>
      <c r="V168" s="37"/>
      <c r="W168" s="37"/>
      <c r="X168" s="37"/>
      <c r="Y168" s="309"/>
      <c r="Z168" s="75"/>
      <c r="AA168" s="38"/>
      <c r="AB168" s="39"/>
      <c r="AC168" s="39"/>
      <c r="AD168" s="39"/>
      <c r="AE168" s="39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</row>
    <row r="169" spans="1:52" s="8" customFormat="1" ht="15" customHeight="1">
      <c r="A169" s="336"/>
      <c r="B169" s="337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112"/>
      <c r="N169" s="394"/>
      <c r="O169" s="394"/>
      <c r="P169" s="22"/>
      <c r="Q169" s="22"/>
      <c r="R169" s="22"/>
      <c r="S169" s="22"/>
      <c r="T169" s="22"/>
      <c r="U169" s="22"/>
      <c r="V169" s="22"/>
      <c r="W169" s="22"/>
      <c r="X169" s="22"/>
      <c r="Y169" s="21"/>
      <c r="Z169" s="21"/>
      <c r="AA169" s="21"/>
      <c r="AB169" s="32"/>
      <c r="AC169" s="32"/>
      <c r="AD169" s="32"/>
      <c r="AE169" s="32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</row>
    <row r="170" spans="1:52" ht="15" customHeight="1">
      <c r="A170" s="132"/>
      <c r="B170" s="5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42"/>
      <c r="O170" s="42"/>
      <c r="P170" s="15"/>
      <c r="Q170" s="15"/>
      <c r="R170" s="15"/>
      <c r="S170" s="15"/>
      <c r="T170" s="15"/>
      <c r="U170" s="15"/>
      <c r="V170" s="15"/>
      <c r="W170" s="15"/>
      <c r="X170" s="17"/>
      <c r="Y170" s="17"/>
      <c r="Z170" s="17"/>
      <c r="AA170" s="17"/>
      <c r="AB170" s="1"/>
      <c r="AC170" s="1"/>
      <c r="AD170" s="1"/>
      <c r="AE170" s="1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</row>
    <row r="171" spans="1:52" ht="15" customHeight="1">
      <c r="A171" s="132"/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42"/>
      <c r="O171" s="42"/>
      <c r="P171" s="15"/>
      <c r="Q171" s="15"/>
      <c r="R171" s="15"/>
      <c r="S171" s="15"/>
      <c r="T171" s="15"/>
      <c r="U171" s="15"/>
      <c r="V171" s="15"/>
      <c r="W171" s="15"/>
      <c r="X171" s="17"/>
      <c r="Y171" s="17"/>
      <c r="Z171" s="17"/>
      <c r="AA171" s="17"/>
      <c r="AB171" s="1"/>
      <c r="AC171" s="1"/>
      <c r="AD171" s="1"/>
      <c r="AE171" s="1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</row>
    <row r="172" spans="1:52" ht="15" customHeight="1">
      <c r="A172" s="132"/>
      <c r="B172" s="5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42"/>
      <c r="O172" s="42"/>
      <c r="P172" s="15"/>
      <c r="Q172" s="15"/>
      <c r="R172" s="15"/>
      <c r="S172" s="15"/>
      <c r="T172" s="15"/>
      <c r="U172" s="15"/>
      <c r="V172" s="15"/>
      <c r="W172" s="15"/>
      <c r="X172" s="17"/>
      <c r="Y172" s="17"/>
      <c r="Z172" s="17"/>
      <c r="AA172" s="17"/>
      <c r="AB172" s="1"/>
      <c r="AC172" s="1"/>
      <c r="AD172" s="1"/>
      <c r="AE172" s="1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</row>
    <row r="173" spans="1:52" ht="15" customHeight="1">
      <c r="A173" s="132"/>
      <c r="B173" s="5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42"/>
      <c r="O173" s="42"/>
      <c r="P173" s="15"/>
      <c r="Q173" s="15"/>
      <c r="R173" s="15"/>
      <c r="S173" s="15"/>
      <c r="T173" s="15"/>
      <c r="U173" s="15"/>
      <c r="V173" s="15"/>
      <c r="W173" s="15"/>
      <c r="X173" s="17"/>
      <c r="Y173" s="17"/>
      <c r="Z173" s="17"/>
      <c r="AA173" s="17"/>
      <c r="AB173" s="1"/>
      <c r="AC173" s="1"/>
      <c r="AD173" s="1"/>
      <c r="AE173" s="1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</row>
    <row r="174" spans="1:52" ht="15" customHeight="1">
      <c r="A174" s="59"/>
      <c r="B174" s="45"/>
      <c r="C174" s="45"/>
      <c r="D174" s="60"/>
      <c r="E174" s="60"/>
      <c r="F174" s="60"/>
      <c r="G174" s="60"/>
      <c r="H174" s="45"/>
      <c r="I174" s="45"/>
      <c r="J174" s="60"/>
      <c r="K174" s="45"/>
      <c r="L174" s="45"/>
      <c r="M174" s="121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"/>
      <c r="AC174" s="1"/>
      <c r="AD174" s="1"/>
      <c r="AE174" s="1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</row>
    <row r="175" spans="1:52" ht="15" customHeight="1">
      <c r="A175" s="47"/>
      <c r="B175" s="45"/>
      <c r="C175" s="45"/>
      <c r="D175" s="60"/>
      <c r="E175" s="60"/>
      <c r="F175" s="60"/>
      <c r="G175" s="60"/>
      <c r="H175" s="45"/>
      <c r="I175" s="45"/>
      <c r="J175" s="45"/>
      <c r="K175" s="45"/>
      <c r="L175" s="45"/>
      <c r="M175" s="121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"/>
      <c r="AC175" s="1"/>
      <c r="AD175" s="1"/>
      <c r="AE175" s="1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</row>
    <row r="176" spans="1:52" ht="15" customHeight="1">
      <c r="A176" s="4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121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"/>
      <c r="AC176" s="1"/>
      <c r="AD176" s="1"/>
      <c r="AE176" s="1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</row>
    <row r="177" spans="1:52" ht="15" customHeight="1">
      <c r="A177" s="47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121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"/>
      <c r="AC177" s="1"/>
      <c r="AD177" s="1"/>
      <c r="AE177" s="1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</row>
    <row r="178" spans="1:52" ht="15" customHeight="1">
      <c r="A178" s="48"/>
      <c r="B178" s="49"/>
      <c r="C178" s="49"/>
      <c r="D178" s="61"/>
      <c r="E178" s="49"/>
      <c r="F178" s="49"/>
      <c r="G178" s="49"/>
      <c r="H178" s="49"/>
      <c r="I178" s="61"/>
      <c r="J178" s="49"/>
      <c r="K178" s="49"/>
      <c r="L178" s="49"/>
      <c r="M178" s="50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"/>
      <c r="AC178" s="1"/>
      <c r="AD178" s="1"/>
      <c r="AE178" s="1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</row>
    <row r="179" spans="1:52" s="8" customFormat="1" ht="15" customHeight="1">
      <c r="A179" s="331" t="str">
        <f>A10</f>
        <v xml:space="preserve">                                                                                      Perfil de Dissolução Comparativo</v>
      </c>
      <c r="B179" s="332"/>
      <c r="C179" s="332"/>
      <c r="D179" s="332"/>
      <c r="E179" s="332"/>
      <c r="F179" s="332"/>
      <c r="G179" s="332"/>
      <c r="H179" s="332"/>
      <c r="I179" s="332"/>
      <c r="J179" s="332"/>
      <c r="K179" s="332"/>
      <c r="L179" s="332"/>
      <c r="M179" s="333"/>
      <c r="N179" s="21"/>
      <c r="O179" s="22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1:52" s="8" customFormat="1" ht="15" customHeight="1">
      <c r="A180" s="368" t="str">
        <f>A11</f>
        <v>Número</v>
      </c>
      <c r="B180" s="369"/>
      <c r="C180" s="365" t="str">
        <f>C11</f>
        <v>Nome do Estudo</v>
      </c>
      <c r="D180" s="366"/>
      <c r="E180" s="366"/>
      <c r="F180" s="366"/>
      <c r="G180" s="366"/>
      <c r="H180" s="366"/>
      <c r="I180" s="366"/>
      <c r="J180" s="366"/>
      <c r="K180" s="367"/>
      <c r="L180" s="334" t="str">
        <f>L11</f>
        <v>Período do Estudo</v>
      </c>
      <c r="M180" s="335"/>
      <c r="N180" s="21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1:52" s="8" customFormat="1" ht="15" customHeight="1">
      <c r="A181" s="321">
        <f>A12</f>
        <v>0</v>
      </c>
      <c r="B181" s="322"/>
      <c r="C181" s="315">
        <f>C12</f>
        <v>0</v>
      </c>
      <c r="D181" s="316"/>
      <c r="E181" s="316"/>
      <c r="F181" s="316"/>
      <c r="G181" s="316"/>
      <c r="H181" s="316"/>
      <c r="I181" s="316"/>
      <c r="J181" s="316"/>
      <c r="K181" s="317"/>
      <c r="L181" s="483">
        <f xml:space="preserve"> L12</f>
        <v>0</v>
      </c>
      <c r="M181" s="484"/>
      <c r="N181" s="22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1:52" s="8" customFormat="1" ht="15" customHeight="1">
      <c r="A182" s="323"/>
      <c r="B182" s="324"/>
      <c r="C182" s="318"/>
      <c r="D182" s="319"/>
      <c r="E182" s="319"/>
      <c r="F182" s="319"/>
      <c r="G182" s="319"/>
      <c r="H182" s="319"/>
      <c r="I182" s="319"/>
      <c r="J182" s="319"/>
      <c r="K182" s="320"/>
      <c r="L182" s="485"/>
      <c r="M182" s="486"/>
      <c r="N182" s="22"/>
      <c r="O182" s="2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1:52" s="8" customFormat="1" ht="15" customHeight="1">
      <c r="A183" s="44"/>
      <c r="B183" s="6"/>
      <c r="C183" s="62"/>
      <c r="D183" s="62"/>
      <c r="E183" s="51"/>
      <c r="F183" s="51"/>
      <c r="G183" s="51"/>
      <c r="H183" s="51"/>
      <c r="I183" s="51"/>
      <c r="J183" s="51"/>
      <c r="K183" s="51"/>
      <c r="L183" s="62"/>
      <c r="M183" s="112"/>
      <c r="N183" s="22"/>
      <c r="O183" s="2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</row>
    <row r="184" spans="1:52" s="8" customFormat="1" ht="15" customHeight="1">
      <c r="A184" s="44"/>
      <c r="B184" s="306" t="s">
        <v>64</v>
      </c>
      <c r="C184" s="62"/>
      <c r="D184" s="62"/>
      <c r="E184" s="51"/>
      <c r="F184" s="51"/>
      <c r="G184" s="51"/>
      <c r="H184" s="51"/>
      <c r="I184" s="51"/>
      <c r="J184" s="51"/>
      <c r="K184" s="51"/>
      <c r="L184" s="62"/>
      <c r="M184" s="112"/>
      <c r="N184" s="22"/>
      <c r="O184" s="22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1:52" s="8" customFormat="1" ht="15" customHeight="1">
      <c r="A185" s="44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100"/>
      <c r="N185" s="22"/>
      <c r="O185" s="22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</row>
    <row r="186" spans="1:52" s="12" customFormat="1" ht="15" customHeight="1">
      <c r="A186" s="44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100"/>
      <c r="N186" s="23"/>
      <c r="O186" s="23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</row>
    <row r="187" spans="1:52" s="12" customFormat="1" ht="15" customHeight="1">
      <c r="A187" s="44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100"/>
      <c r="N187" s="23"/>
      <c r="O187" s="23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5"/>
      <c r="AC187" s="25"/>
      <c r="AD187" s="25"/>
      <c r="AE187" s="25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</row>
    <row r="188" spans="1:52" s="14" customFormat="1" ht="15" customHeight="1">
      <c r="A188" s="4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100"/>
      <c r="N188" s="15"/>
      <c r="O188" s="15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5"/>
      <c r="AC188" s="5"/>
      <c r="AD188" s="5"/>
      <c r="AE188" s="5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</row>
    <row r="189" spans="1:52" s="14" customFormat="1" ht="15" customHeight="1">
      <c r="A189" s="4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100"/>
      <c r="N189" s="15"/>
      <c r="O189" s="15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5"/>
      <c r="AC189" s="5"/>
      <c r="AD189" s="5"/>
      <c r="AE189" s="5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</row>
    <row r="190" spans="1:52" s="14" customFormat="1" ht="15" customHeight="1">
      <c r="A190" s="4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100"/>
      <c r="N190" s="15"/>
      <c r="O190" s="15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5"/>
      <c r="AC190" s="5"/>
      <c r="AD190" s="5"/>
      <c r="AE190" s="5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</row>
    <row r="191" spans="1:52" ht="15" customHeight="1">
      <c r="A191" s="4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100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"/>
      <c r="AC191" s="1"/>
      <c r="AD191" s="1"/>
      <c r="AE191" s="1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</row>
    <row r="192" spans="1:52" s="31" customFormat="1" ht="21" customHeight="1">
      <c r="A192" s="4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100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27"/>
      <c r="Y192" s="28"/>
      <c r="Z192" s="28"/>
      <c r="AA192" s="28"/>
      <c r="AB192" s="29"/>
      <c r="AC192" s="29"/>
      <c r="AD192" s="29"/>
      <c r="AE192" s="29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</row>
    <row r="193" spans="1:52" s="8" customFormat="1" ht="15" customHeight="1">
      <c r="A193" s="4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100"/>
      <c r="N193" s="393"/>
      <c r="O193" s="393"/>
      <c r="P193" s="309"/>
      <c r="Q193" s="309"/>
      <c r="R193" s="309"/>
      <c r="S193" s="309"/>
      <c r="T193" s="309"/>
      <c r="U193" s="309"/>
      <c r="V193" s="309"/>
      <c r="W193" s="309"/>
      <c r="X193" s="309"/>
      <c r="Y193" s="21"/>
      <c r="Z193" s="21"/>
      <c r="AA193" s="21"/>
      <c r="AB193" s="32"/>
      <c r="AC193" s="32"/>
      <c r="AD193" s="32"/>
      <c r="AE193" s="32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</row>
    <row r="194" spans="1:52" s="8" customFormat="1" ht="15" customHeight="1">
      <c r="A194" s="4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100"/>
      <c r="N194" s="393"/>
      <c r="O194" s="393"/>
      <c r="P194" s="309"/>
      <c r="Q194" s="309"/>
      <c r="R194" s="309"/>
      <c r="S194" s="309"/>
      <c r="T194" s="309"/>
      <c r="U194" s="309"/>
      <c r="V194" s="309"/>
      <c r="W194" s="309"/>
      <c r="X194" s="309"/>
      <c r="Y194" s="21"/>
      <c r="Z194" s="21"/>
      <c r="AA194" s="21"/>
      <c r="AB194" s="32"/>
      <c r="AC194" s="32"/>
      <c r="AD194" s="32"/>
      <c r="AE194" s="32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</row>
    <row r="195" spans="1:52" ht="15" customHeight="1">
      <c r="A195" s="4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100"/>
      <c r="N195" s="391"/>
      <c r="O195" s="391"/>
      <c r="P195" s="34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"/>
      <c r="AC195" s="1"/>
      <c r="AD195" s="1"/>
      <c r="AE195" s="1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</row>
    <row r="196" spans="1:52" ht="15" customHeight="1">
      <c r="A196" s="4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100"/>
      <c r="N196" s="392"/>
      <c r="O196" s="392"/>
      <c r="P196" s="35"/>
      <c r="Q196" s="35"/>
      <c r="R196" s="35"/>
      <c r="S196" s="35"/>
      <c r="T196" s="35"/>
      <c r="U196" s="35"/>
      <c r="V196" s="35"/>
      <c r="W196" s="35"/>
      <c r="X196" s="35"/>
      <c r="Y196" s="17"/>
      <c r="Z196" s="17"/>
      <c r="AA196" s="17"/>
      <c r="AB196" s="1"/>
      <c r="AC196" s="1"/>
      <c r="AD196" s="1"/>
      <c r="AE196" s="1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</row>
    <row r="197" spans="1:52" ht="15" customHeight="1">
      <c r="A197" s="4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100"/>
      <c r="N197" s="392"/>
      <c r="O197" s="392"/>
      <c r="P197" s="35"/>
      <c r="Q197" s="35"/>
      <c r="R197" s="35"/>
      <c r="S197" s="35"/>
      <c r="T197" s="35"/>
      <c r="U197" s="35"/>
      <c r="V197" s="35"/>
      <c r="W197" s="35"/>
      <c r="X197" s="35"/>
      <c r="Y197" s="17"/>
      <c r="Z197" s="17"/>
      <c r="AA197" s="17"/>
      <c r="AB197" s="1"/>
      <c r="AC197" s="1"/>
      <c r="AD197" s="1"/>
      <c r="AE197" s="1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</row>
    <row r="198" spans="1:52" ht="15" customHeight="1">
      <c r="A198" s="4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100"/>
      <c r="N198" s="392"/>
      <c r="O198" s="392"/>
      <c r="P198" s="35"/>
      <c r="Q198" s="35"/>
      <c r="R198" s="35"/>
      <c r="S198" s="35"/>
      <c r="T198" s="35"/>
      <c r="U198" s="35"/>
      <c r="V198" s="35"/>
      <c r="W198" s="35"/>
      <c r="X198" s="35"/>
      <c r="Y198" s="17"/>
      <c r="Z198" s="17"/>
      <c r="AA198" s="17"/>
      <c r="AB198" s="1"/>
      <c r="AC198" s="1"/>
      <c r="AD198" s="1"/>
      <c r="AE198" s="1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</row>
    <row r="199" spans="1:52" ht="15" customHeight="1">
      <c r="A199" s="4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100"/>
      <c r="N199" s="392"/>
      <c r="O199" s="392"/>
      <c r="P199" s="35"/>
      <c r="Q199" s="35"/>
      <c r="R199" s="35"/>
      <c r="S199" s="35"/>
      <c r="T199" s="35"/>
      <c r="U199" s="35"/>
      <c r="V199" s="35"/>
      <c r="W199" s="35"/>
      <c r="X199" s="35"/>
      <c r="Y199" s="17"/>
      <c r="Z199" s="17"/>
      <c r="AA199" s="17"/>
      <c r="AB199" s="1"/>
      <c r="AC199" s="1"/>
      <c r="AD199" s="1"/>
      <c r="AE199" s="1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</row>
    <row r="200" spans="1:52" ht="15" customHeight="1">
      <c r="A200" s="4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100"/>
      <c r="N200" s="392"/>
      <c r="O200" s="392"/>
      <c r="P200" s="35"/>
      <c r="Q200" s="35"/>
      <c r="R200" s="35"/>
      <c r="S200" s="35"/>
      <c r="T200" s="35"/>
      <c r="U200" s="35"/>
      <c r="V200" s="35"/>
      <c r="W200" s="35"/>
      <c r="X200" s="35"/>
      <c r="Y200" s="17"/>
      <c r="Z200" s="17"/>
      <c r="AA200" s="17"/>
      <c r="AB200" s="1"/>
      <c r="AC200" s="1"/>
      <c r="AD200" s="1"/>
      <c r="AE200" s="1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</row>
    <row r="201" spans="1:52" ht="15" customHeight="1">
      <c r="A201" s="4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100"/>
      <c r="N201" s="392"/>
      <c r="O201" s="392"/>
      <c r="P201" s="35"/>
      <c r="Q201" s="35"/>
      <c r="R201" s="35"/>
      <c r="S201" s="35"/>
      <c r="T201" s="35"/>
      <c r="U201" s="35"/>
      <c r="V201" s="35"/>
      <c r="W201" s="35"/>
      <c r="X201" s="35"/>
      <c r="Y201" s="17"/>
      <c r="Z201" s="17"/>
      <c r="AA201" s="17"/>
      <c r="AB201" s="1"/>
      <c r="AC201" s="1"/>
      <c r="AD201" s="1"/>
      <c r="AE201" s="1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</row>
    <row r="202" spans="1:52" ht="15" customHeight="1">
      <c r="A202" s="4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100"/>
      <c r="N202" s="392"/>
      <c r="O202" s="392"/>
      <c r="P202" s="35"/>
      <c r="Q202" s="35"/>
      <c r="R202" s="35"/>
      <c r="S202" s="35"/>
      <c r="T202" s="35"/>
      <c r="U202" s="35"/>
      <c r="V202" s="35"/>
      <c r="W202" s="35"/>
      <c r="X202" s="35"/>
      <c r="Y202" s="17"/>
      <c r="Z202" s="17"/>
      <c r="AA202" s="17"/>
      <c r="AB202" s="1"/>
      <c r="AC202" s="1"/>
      <c r="AD202" s="1"/>
      <c r="AE202" s="1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</row>
    <row r="203" spans="1:52" ht="15" customHeight="1">
      <c r="A203" s="4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100"/>
      <c r="N203" s="392"/>
      <c r="O203" s="392"/>
      <c r="P203" s="35"/>
      <c r="Q203" s="35"/>
      <c r="R203" s="35"/>
      <c r="S203" s="35"/>
      <c r="T203" s="35"/>
      <c r="U203" s="35"/>
      <c r="V203" s="35"/>
      <c r="W203" s="35"/>
      <c r="X203" s="35"/>
      <c r="Y203" s="17"/>
      <c r="Z203" s="17"/>
      <c r="AA203" s="17"/>
      <c r="AB203" s="1"/>
      <c r="AC203" s="1"/>
      <c r="AD203" s="1"/>
      <c r="AE203" s="1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</row>
    <row r="204" spans="1:52" ht="15" customHeight="1">
      <c r="A204" s="4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100"/>
      <c r="N204" s="392"/>
      <c r="O204" s="392"/>
      <c r="P204" s="35"/>
      <c r="Q204" s="35"/>
      <c r="R204" s="35"/>
      <c r="S204" s="35"/>
      <c r="T204" s="35"/>
      <c r="U204" s="35"/>
      <c r="V204" s="35"/>
      <c r="W204" s="35"/>
      <c r="X204" s="35"/>
      <c r="Y204" s="17"/>
      <c r="Z204" s="17"/>
      <c r="AA204" s="17"/>
      <c r="AB204" s="1"/>
      <c r="AC204" s="1"/>
      <c r="AD204" s="1"/>
      <c r="AE204" s="1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</row>
    <row r="205" spans="1:52" ht="15" customHeight="1">
      <c r="A205" s="4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100"/>
      <c r="N205" s="392"/>
      <c r="O205" s="392"/>
      <c r="P205" s="35"/>
      <c r="Q205" s="35"/>
      <c r="R205" s="35"/>
      <c r="S205" s="35"/>
      <c r="T205" s="35"/>
      <c r="U205" s="35"/>
      <c r="V205" s="35"/>
      <c r="W205" s="35"/>
      <c r="X205" s="35"/>
      <c r="Y205" s="17"/>
      <c r="Z205" s="17"/>
      <c r="AA205" s="17"/>
      <c r="AB205" s="1"/>
      <c r="AC205" s="1"/>
      <c r="AD205" s="1"/>
      <c r="AE205" s="1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</row>
    <row r="206" spans="1:52" ht="15" customHeight="1">
      <c r="A206" s="4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100"/>
      <c r="N206" s="392"/>
      <c r="O206" s="392"/>
      <c r="P206" s="35"/>
      <c r="Q206" s="35"/>
      <c r="R206" s="35"/>
      <c r="S206" s="35"/>
      <c r="T206" s="35"/>
      <c r="U206" s="35"/>
      <c r="V206" s="35"/>
      <c r="W206" s="35"/>
      <c r="X206" s="35"/>
      <c r="Y206" s="17"/>
      <c r="Z206" s="17"/>
      <c r="AA206" s="17"/>
      <c r="AB206" s="1"/>
      <c r="AC206" s="1"/>
      <c r="AD206" s="1"/>
      <c r="AE206" s="1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</row>
    <row r="207" spans="1:52" ht="15" customHeight="1">
      <c r="A207" s="4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100"/>
      <c r="N207" s="392"/>
      <c r="O207" s="392"/>
      <c r="P207" s="35"/>
      <c r="Q207" s="35"/>
      <c r="R207" s="35"/>
      <c r="S207" s="35"/>
      <c r="T207" s="35"/>
      <c r="U207" s="35"/>
      <c r="V207" s="35"/>
      <c r="W207" s="35"/>
      <c r="X207" s="35"/>
      <c r="Y207" s="17"/>
      <c r="Z207" s="17"/>
      <c r="AA207" s="17"/>
      <c r="AB207" s="1"/>
      <c r="AC207" s="1"/>
      <c r="AD207" s="1"/>
      <c r="AE207" s="1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</row>
    <row r="208" spans="1:52" ht="15" customHeight="1">
      <c r="A208" s="4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100"/>
      <c r="N208" s="392"/>
      <c r="O208" s="392"/>
      <c r="P208" s="36"/>
      <c r="Q208" s="36"/>
      <c r="R208" s="36"/>
      <c r="S208" s="36"/>
      <c r="T208" s="36"/>
      <c r="U208" s="17"/>
      <c r="V208" s="17"/>
      <c r="W208" s="17"/>
      <c r="X208" s="17"/>
      <c r="Y208" s="17"/>
      <c r="Z208" s="17"/>
      <c r="AA208" s="17"/>
      <c r="AB208" s="1"/>
      <c r="AC208" s="1"/>
      <c r="AD208" s="1"/>
      <c r="AE208" s="1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</row>
    <row r="209" spans="1:52" s="41" customFormat="1" ht="15" customHeight="1">
      <c r="A209" s="4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100"/>
      <c r="N209" s="393"/>
      <c r="O209" s="393"/>
      <c r="P209" s="37"/>
      <c r="Q209" s="37"/>
      <c r="R209" s="37"/>
      <c r="S209" s="37"/>
      <c r="T209" s="37"/>
      <c r="U209" s="37"/>
      <c r="V209" s="37"/>
      <c r="W209" s="37"/>
      <c r="X209" s="37"/>
      <c r="Y209" s="309"/>
      <c r="Z209" s="75"/>
      <c r="AA209" s="38"/>
      <c r="AB209" s="39"/>
      <c r="AC209" s="39"/>
      <c r="AD209" s="39"/>
      <c r="AE209" s="39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</row>
    <row r="210" spans="1:52" s="8" customFormat="1" ht="15" customHeight="1">
      <c r="A210" s="4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100"/>
      <c r="N210" s="394"/>
      <c r="O210" s="394"/>
      <c r="P210" s="22"/>
      <c r="Q210" s="22"/>
      <c r="R210" s="22"/>
      <c r="S210" s="22"/>
      <c r="T210" s="22"/>
      <c r="U210" s="22"/>
      <c r="V210" s="22"/>
      <c r="W210" s="22"/>
      <c r="X210" s="22"/>
      <c r="Y210" s="21"/>
      <c r="Z210" s="21"/>
      <c r="AA210" s="21"/>
      <c r="AB210" s="32"/>
      <c r="AC210" s="32"/>
      <c r="AD210" s="32"/>
      <c r="AE210" s="32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</row>
    <row r="211" spans="1:52" ht="15" customHeight="1">
      <c r="A211" s="4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100"/>
      <c r="N211" s="42"/>
      <c r="O211" s="42"/>
      <c r="P211" s="15"/>
      <c r="Q211" s="15"/>
      <c r="R211" s="15"/>
      <c r="S211" s="15"/>
      <c r="T211" s="15"/>
      <c r="U211" s="15"/>
      <c r="V211" s="15"/>
      <c r="W211" s="15"/>
      <c r="X211" s="17"/>
      <c r="Y211" s="17"/>
      <c r="Z211" s="17"/>
      <c r="AA211" s="17"/>
      <c r="AB211" s="17"/>
      <c r="AC211" s="17"/>
      <c r="AD211" s="17"/>
      <c r="AE211" s="17"/>
    </row>
    <row r="212" spans="1:52" ht="15" customHeight="1">
      <c r="A212" s="4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100"/>
      <c r="N212" s="42"/>
      <c r="O212" s="42"/>
      <c r="P212" s="15"/>
      <c r="Q212" s="15"/>
      <c r="R212" s="15"/>
      <c r="S212" s="15"/>
      <c r="T212" s="15"/>
      <c r="U212" s="15"/>
      <c r="V212" s="15"/>
      <c r="W212" s="15"/>
      <c r="X212" s="17"/>
      <c r="Y212" s="17"/>
      <c r="Z212" s="17"/>
      <c r="AA212" s="17"/>
      <c r="AB212" s="17"/>
      <c r="AC212" s="17"/>
      <c r="AD212" s="17"/>
      <c r="AE212" s="17"/>
    </row>
    <row r="213" spans="1:52" ht="15" customHeight="1">
      <c r="A213" s="4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100"/>
      <c r="N213" s="42"/>
      <c r="O213" s="42"/>
      <c r="P213" s="15"/>
      <c r="Q213" s="15"/>
      <c r="R213" s="15"/>
      <c r="S213" s="15"/>
      <c r="T213" s="15"/>
      <c r="U213" s="15"/>
      <c r="V213" s="15"/>
      <c r="W213" s="15"/>
      <c r="X213" s="17"/>
      <c r="Y213" s="17"/>
      <c r="Z213" s="17"/>
      <c r="AA213" s="17"/>
      <c r="AB213" s="17"/>
      <c r="AC213" s="17"/>
      <c r="AD213" s="17"/>
      <c r="AE213" s="17"/>
    </row>
    <row r="214" spans="1:52" ht="15" customHeight="1">
      <c r="A214" s="4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100"/>
      <c r="N214" s="42"/>
      <c r="O214" s="42"/>
      <c r="P214" s="15"/>
      <c r="Q214" s="15"/>
      <c r="R214" s="15"/>
      <c r="S214" s="15"/>
      <c r="T214" s="15"/>
      <c r="U214" s="15"/>
      <c r="V214" s="15"/>
      <c r="W214" s="15"/>
      <c r="X214" s="17"/>
      <c r="Y214" s="17"/>
      <c r="Z214" s="17"/>
      <c r="AA214" s="17"/>
      <c r="AB214" s="17"/>
      <c r="AC214" s="17"/>
      <c r="AD214" s="17"/>
      <c r="AE214" s="17"/>
    </row>
    <row r="215" spans="1:52" ht="15" customHeight="1">
      <c r="A215" s="44"/>
      <c r="B215" s="51"/>
      <c r="C215" s="51"/>
      <c r="D215" s="51"/>
      <c r="E215" s="51"/>
      <c r="F215" s="51"/>
      <c r="G215" s="133" t="s">
        <v>65</v>
      </c>
      <c r="H215" s="229" t="str">
        <f>D250</f>
        <v>0</v>
      </c>
      <c r="I215" s="51"/>
      <c r="J215" s="51"/>
      <c r="K215" s="51"/>
      <c r="L215" s="51"/>
      <c r="M215" s="100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52" ht="15" customHeight="1">
      <c r="A216" s="44"/>
      <c r="B216" s="51"/>
      <c r="C216" s="51"/>
      <c r="D216" s="51"/>
      <c r="E216" s="51"/>
      <c r="F216" s="51"/>
      <c r="G216" s="134" t="s">
        <v>66</v>
      </c>
      <c r="H216" s="230" t="str">
        <f>D251</f>
        <v>0</v>
      </c>
      <c r="I216" s="51"/>
      <c r="J216" s="51"/>
      <c r="K216" s="51"/>
      <c r="L216" s="51"/>
      <c r="M216" s="100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52" ht="15" customHeight="1">
      <c r="A217" s="107"/>
      <c r="B217" s="105"/>
      <c r="C217" s="105"/>
      <c r="D217" s="105"/>
      <c r="E217" s="51"/>
      <c r="F217" s="51"/>
      <c r="G217" s="51"/>
      <c r="H217" s="105"/>
      <c r="I217" s="105"/>
      <c r="J217" s="105"/>
      <c r="K217" s="105"/>
      <c r="L217" s="105"/>
      <c r="M217" s="106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52" ht="15" customHeight="1">
      <c r="A218" s="47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121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52" ht="15" customHeight="1">
      <c r="A219" s="47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121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52" ht="15" customHeight="1">
      <c r="A220" s="48"/>
      <c r="B220" s="49"/>
      <c r="C220" s="49"/>
      <c r="D220" s="61"/>
      <c r="E220" s="49"/>
      <c r="F220" s="49"/>
      <c r="G220" s="49"/>
      <c r="H220" s="49"/>
      <c r="I220" s="61"/>
      <c r="J220" s="49"/>
      <c r="K220" s="49"/>
      <c r="L220" s="49"/>
      <c r="M220" s="50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52" s="8" customFormat="1" ht="15" customHeight="1">
      <c r="A221" s="331" t="str">
        <f>A10</f>
        <v xml:space="preserve">                                                                                      Perfil de Dissolução Comparativo</v>
      </c>
      <c r="B221" s="332"/>
      <c r="C221" s="332"/>
      <c r="D221" s="332"/>
      <c r="E221" s="332"/>
      <c r="F221" s="332"/>
      <c r="G221" s="332"/>
      <c r="H221" s="332"/>
      <c r="I221" s="332"/>
      <c r="J221" s="332"/>
      <c r="K221" s="332"/>
      <c r="L221" s="332"/>
      <c r="M221" s="333"/>
      <c r="N221" s="21"/>
      <c r="O221" s="22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</row>
    <row r="222" spans="1:52" s="8" customFormat="1" ht="15" customHeight="1">
      <c r="A222" s="368" t="str">
        <f>A11</f>
        <v>Número</v>
      </c>
      <c r="B222" s="369"/>
      <c r="C222" s="365" t="str">
        <f>C11</f>
        <v>Nome do Estudo</v>
      </c>
      <c r="D222" s="366"/>
      <c r="E222" s="366"/>
      <c r="F222" s="366"/>
      <c r="G222" s="366"/>
      <c r="H222" s="366"/>
      <c r="I222" s="366"/>
      <c r="J222" s="366"/>
      <c r="K222" s="367"/>
      <c r="L222" s="334" t="str">
        <f>L11</f>
        <v>Período do Estudo</v>
      </c>
      <c r="M222" s="335"/>
      <c r="N222" s="21"/>
      <c r="O222" s="22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</row>
    <row r="223" spans="1:52" s="8" customFormat="1" ht="15" customHeight="1">
      <c r="A223" s="321">
        <f>A12</f>
        <v>0</v>
      </c>
      <c r="B223" s="322"/>
      <c r="C223" s="315">
        <f>C12</f>
        <v>0</v>
      </c>
      <c r="D223" s="316"/>
      <c r="E223" s="316"/>
      <c r="F223" s="316"/>
      <c r="G223" s="316"/>
      <c r="H223" s="316"/>
      <c r="I223" s="316"/>
      <c r="J223" s="316"/>
      <c r="K223" s="317"/>
      <c r="L223" s="483">
        <f xml:space="preserve"> L12</f>
        <v>0</v>
      </c>
      <c r="M223" s="484"/>
      <c r="N223" s="22"/>
      <c r="O223" s="22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</row>
    <row r="224" spans="1:52" s="8" customFormat="1" ht="15" customHeight="1">
      <c r="A224" s="323"/>
      <c r="B224" s="324"/>
      <c r="C224" s="318"/>
      <c r="D224" s="319"/>
      <c r="E224" s="319"/>
      <c r="F224" s="319"/>
      <c r="G224" s="319"/>
      <c r="H224" s="319"/>
      <c r="I224" s="319"/>
      <c r="J224" s="319"/>
      <c r="K224" s="320"/>
      <c r="L224" s="485"/>
      <c r="M224" s="486"/>
      <c r="N224" s="22"/>
      <c r="O224" s="2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</row>
    <row r="225" spans="1:52" s="8" customFormat="1" ht="15" customHeight="1">
      <c r="A225" s="44"/>
      <c r="B225" s="6"/>
      <c r="C225" s="62"/>
      <c r="D225" s="62"/>
      <c r="E225" s="51"/>
      <c r="F225" s="51"/>
      <c r="G225" s="51"/>
      <c r="H225" s="51"/>
      <c r="I225" s="51"/>
      <c r="J225" s="51"/>
      <c r="K225" s="51"/>
      <c r="L225" s="62"/>
      <c r="M225" s="112"/>
      <c r="N225" s="22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</row>
    <row r="226" spans="1:52" s="8" customFormat="1" ht="15" customHeight="1">
      <c r="A226" s="44"/>
      <c r="B226" s="306" t="s">
        <v>67</v>
      </c>
      <c r="C226" s="62"/>
      <c r="D226" s="62"/>
      <c r="E226" s="51"/>
      <c r="F226" s="51"/>
      <c r="G226" s="51"/>
      <c r="H226" s="51"/>
      <c r="I226" s="51"/>
      <c r="J226" s="51"/>
      <c r="K226" s="51"/>
      <c r="L226" s="62"/>
      <c r="M226" s="112"/>
      <c r="N226" s="22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</row>
    <row r="227" spans="1:52" s="8" customFormat="1" ht="15" customHeight="1">
      <c r="A227" s="44"/>
      <c r="B227" s="113"/>
      <c r="C227" s="62"/>
      <c r="D227" s="135"/>
      <c r="E227" s="51"/>
      <c r="F227" s="51"/>
      <c r="G227" s="51"/>
      <c r="H227" s="51"/>
      <c r="I227" s="51"/>
      <c r="J227" s="51"/>
      <c r="K227" s="51"/>
      <c r="L227" s="62"/>
      <c r="M227" s="112"/>
      <c r="N227" s="22"/>
      <c r="O227" s="2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</row>
    <row r="228" spans="1:52" s="12" customFormat="1" ht="15" customHeight="1">
      <c r="A228" s="44"/>
      <c r="B228" s="113"/>
      <c r="C228" s="62"/>
      <c r="D228" s="122"/>
      <c r="E228" s="51"/>
      <c r="F228" s="51"/>
      <c r="G228" s="51"/>
      <c r="H228" s="51"/>
      <c r="I228" s="123"/>
      <c r="J228" s="123"/>
      <c r="K228" s="51"/>
      <c r="L228" s="123"/>
      <c r="M228" s="114"/>
      <c r="N228" s="23"/>
      <c r="O228" s="23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</row>
    <row r="229" spans="1:52" s="12" customFormat="1" ht="15" customHeight="1">
      <c r="A229" s="115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16"/>
      <c r="N229" s="23"/>
      <c r="O229" s="23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5"/>
      <c r="AC229" s="25"/>
      <c r="AD229" s="25"/>
      <c r="AE229" s="25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</row>
    <row r="230" spans="1:52" ht="15" customHeight="1">
      <c r="A230" s="4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100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52" ht="15" customHeight="1">
      <c r="A231" s="44"/>
      <c r="B231" s="341" t="s">
        <v>68</v>
      </c>
      <c r="C231" s="342"/>
      <c r="D231" s="342"/>
      <c r="E231" s="342"/>
      <c r="F231" s="51"/>
      <c r="G231" s="51"/>
      <c r="H231" s="341" t="s">
        <v>69</v>
      </c>
      <c r="I231" s="341"/>
      <c r="J231" s="341"/>
      <c r="K231" s="341"/>
      <c r="L231" s="51"/>
      <c r="M231" s="100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52" ht="15" customHeight="1">
      <c r="A232" s="4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100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52" ht="15" customHeight="1">
      <c r="A233" s="264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265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52" ht="15" customHeight="1">
      <c r="A234" s="370" t="s">
        <v>70</v>
      </c>
      <c r="B234" s="371"/>
      <c r="C234" s="371"/>
      <c r="D234" s="371"/>
      <c r="E234" s="371"/>
      <c r="F234" s="371"/>
      <c r="G234" s="371"/>
      <c r="H234" s="372" t="str">
        <f>A237</f>
        <v>nome do ativo (Reg - Piloto)</v>
      </c>
      <c r="I234" s="372"/>
      <c r="J234" s="372"/>
      <c r="K234" s="372"/>
      <c r="L234" s="372"/>
      <c r="M234" s="373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52" ht="15" customHeight="1">
      <c r="A235" s="374" t="str">
        <f>N143</f>
        <v>Nome do medicamento referência</v>
      </c>
      <c r="B235" s="375"/>
      <c r="C235" s="375"/>
      <c r="D235" s="375"/>
      <c r="E235" s="375"/>
      <c r="F235" s="375"/>
      <c r="G235" s="375"/>
      <c r="H235" s="262" t="s">
        <v>71</v>
      </c>
      <c r="I235" s="376" t="str">
        <f>N109</f>
        <v>Nome do medicamento teste</v>
      </c>
      <c r="J235" s="376"/>
      <c r="K235" s="376"/>
      <c r="L235" s="376"/>
      <c r="M235" s="37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52" ht="15" customHeight="1">
      <c r="A236" s="325" t="s">
        <v>45</v>
      </c>
      <c r="B236" s="325"/>
      <c r="C236" s="219">
        <f t="shared" ref="C236:H236" si="14">C110</f>
        <v>2</v>
      </c>
      <c r="D236" s="219">
        <f t="shared" si="14"/>
        <v>6</v>
      </c>
      <c r="E236" s="219">
        <f t="shared" si="14"/>
        <v>10</v>
      </c>
      <c r="F236" s="219">
        <f t="shared" si="14"/>
        <v>15</v>
      </c>
      <c r="G236" s="219">
        <f t="shared" si="14"/>
        <v>25</v>
      </c>
      <c r="H236" s="219">
        <f t="shared" si="14"/>
        <v>45</v>
      </c>
      <c r="I236" s="220"/>
      <c r="J236" s="220"/>
      <c r="K236" s="220"/>
      <c r="L236" s="221"/>
      <c r="M236" s="222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52" ht="15" customHeight="1">
      <c r="A237" s="326" t="s">
        <v>72</v>
      </c>
      <c r="B237" s="326"/>
      <c r="C237" s="223">
        <f t="shared" ref="C237:H237" si="15">C160-C126</f>
        <v>0</v>
      </c>
      <c r="D237" s="223">
        <f t="shared" si="15"/>
        <v>0</v>
      </c>
      <c r="E237" s="223">
        <f t="shared" si="15"/>
        <v>0</v>
      </c>
      <c r="F237" s="223">
        <f t="shared" si="15"/>
        <v>0</v>
      </c>
      <c r="G237" s="223">
        <f t="shared" si="15"/>
        <v>0</v>
      </c>
      <c r="H237" s="223">
        <f t="shared" si="15"/>
        <v>0</v>
      </c>
      <c r="I237" s="223"/>
      <c r="J237" s="223"/>
      <c r="K237" s="223"/>
      <c r="L237" s="224"/>
      <c r="M237" s="225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52" ht="15" customHeight="1">
      <c r="A238" s="339" t="s">
        <v>73</v>
      </c>
      <c r="B238" s="340"/>
      <c r="C238" s="223">
        <f t="shared" ref="C238:H238" si="16">ABS(C237)</f>
        <v>0</v>
      </c>
      <c r="D238" s="223">
        <f>ABS(D237)</f>
        <v>0</v>
      </c>
      <c r="E238" s="223">
        <f>ABS(E237)</f>
        <v>0</v>
      </c>
      <c r="F238" s="223">
        <f t="shared" si="16"/>
        <v>0</v>
      </c>
      <c r="G238" s="223">
        <f t="shared" si="16"/>
        <v>0</v>
      </c>
      <c r="H238" s="223">
        <f t="shared" si="16"/>
        <v>0</v>
      </c>
      <c r="I238" s="223"/>
      <c r="J238" s="223"/>
      <c r="K238" s="223"/>
      <c r="L238" s="226" t="s">
        <v>60</v>
      </c>
      <c r="M238" s="227">
        <f>SUM(O241:T241)</f>
        <v>0</v>
      </c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52" ht="15" customHeight="1">
      <c r="A239" s="326" t="s">
        <v>74</v>
      </c>
      <c r="B239" s="326"/>
      <c r="C239" s="228">
        <f t="shared" ref="C239:H239" si="17">C238^2</f>
        <v>0</v>
      </c>
      <c r="D239" s="228">
        <f t="shared" si="17"/>
        <v>0</v>
      </c>
      <c r="E239" s="228">
        <f t="shared" si="17"/>
        <v>0</v>
      </c>
      <c r="F239" s="228">
        <f t="shared" si="17"/>
        <v>0</v>
      </c>
      <c r="G239" s="228">
        <f t="shared" si="17"/>
        <v>0</v>
      </c>
      <c r="H239" s="228">
        <f t="shared" si="17"/>
        <v>0</v>
      </c>
      <c r="I239" s="228"/>
      <c r="J239" s="228"/>
      <c r="K239" s="228"/>
      <c r="L239" s="226" t="s">
        <v>60</v>
      </c>
      <c r="M239" s="227">
        <f>SUM(O242:T242)</f>
        <v>0</v>
      </c>
      <c r="N239" s="17"/>
      <c r="O239" s="17"/>
      <c r="P239" s="17"/>
      <c r="Q239" s="358"/>
      <c r="R239" s="358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52" ht="15" customHeight="1">
      <c r="A240" s="258"/>
      <c r="B240" s="259"/>
      <c r="C240" s="136"/>
      <c r="D240" s="136"/>
      <c r="E240" s="136"/>
      <c r="F240" s="136"/>
      <c r="G240" s="136"/>
      <c r="H240" s="136"/>
      <c r="I240" s="136"/>
      <c r="J240" s="136"/>
      <c r="K240" s="53"/>
      <c r="L240" s="53"/>
      <c r="M240" s="260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ht="15" customHeight="1">
      <c r="A241" s="378" t="s">
        <v>75</v>
      </c>
      <c r="B241" s="379"/>
      <c r="C241" s="291">
        <f t="shared" ref="C241:H241" si="18">C110</f>
        <v>2</v>
      </c>
      <c r="D241" s="292">
        <f t="shared" si="18"/>
        <v>6</v>
      </c>
      <c r="E241" s="292">
        <f t="shared" si="18"/>
        <v>10</v>
      </c>
      <c r="F241" s="292">
        <f t="shared" si="18"/>
        <v>15</v>
      </c>
      <c r="G241" s="292">
        <f t="shared" si="18"/>
        <v>25</v>
      </c>
      <c r="H241" s="293">
        <f t="shared" si="18"/>
        <v>45</v>
      </c>
      <c r="I241" s="190"/>
      <c r="J241" s="190"/>
      <c r="K241" s="190"/>
      <c r="L241" s="7"/>
      <c r="M241" s="269"/>
      <c r="N241" s="17"/>
      <c r="O241" s="290" t="str">
        <f t="shared" ref="O241:T241" si="19">IF(C242="OK", C238, "")</f>
        <v/>
      </c>
      <c r="P241" s="290" t="str">
        <f t="shared" si="19"/>
        <v/>
      </c>
      <c r="Q241" s="290" t="str">
        <f t="shared" si="19"/>
        <v/>
      </c>
      <c r="R241" s="290" t="str">
        <f t="shared" si="19"/>
        <v/>
      </c>
      <c r="S241" s="290" t="str">
        <f t="shared" si="19"/>
        <v/>
      </c>
      <c r="T241" s="290" t="str">
        <f t="shared" si="19"/>
        <v/>
      </c>
      <c r="U241" s="290"/>
      <c r="V241" s="290"/>
      <c r="W241" s="290"/>
      <c r="X241" s="17"/>
      <c r="Y241" s="17"/>
      <c r="Z241" s="17"/>
      <c r="AA241" s="17"/>
      <c r="AB241" s="17"/>
      <c r="AC241" s="17"/>
      <c r="AD241" s="17"/>
      <c r="AE241" s="17"/>
    </row>
    <row r="242" spans="1:31" ht="15" customHeight="1">
      <c r="A242" s="378"/>
      <c r="B242" s="379"/>
      <c r="C242" s="296"/>
      <c r="D242" s="296"/>
      <c r="E242" s="296"/>
      <c r="F242" s="296"/>
      <c r="G242" s="296"/>
      <c r="H242" s="296"/>
      <c r="I242" s="314"/>
      <c r="J242" s="338"/>
      <c r="K242" s="338"/>
      <c r="L242" s="7"/>
      <c r="M242" s="269"/>
      <c r="N242" s="17"/>
      <c r="O242" s="290" t="str">
        <f t="shared" ref="O242:T242" si="20">IF(C242="OK", C239, "")</f>
        <v/>
      </c>
      <c r="P242" s="290" t="str">
        <f t="shared" si="20"/>
        <v/>
      </c>
      <c r="Q242" s="290" t="str">
        <f t="shared" si="20"/>
        <v/>
      </c>
      <c r="R242" s="290" t="str">
        <f t="shared" si="20"/>
        <v/>
      </c>
      <c r="S242" s="290" t="str">
        <f t="shared" si="20"/>
        <v/>
      </c>
      <c r="T242" s="290" t="str">
        <f t="shared" si="20"/>
        <v/>
      </c>
      <c r="U242" s="290"/>
      <c r="V242" s="290"/>
      <c r="W242" s="290"/>
      <c r="X242" s="17"/>
      <c r="Y242" s="17"/>
      <c r="Z242" s="17"/>
      <c r="AA242" s="17"/>
      <c r="AB242" s="17"/>
      <c r="AC242" s="17"/>
      <c r="AD242" s="17"/>
      <c r="AE242" s="17"/>
    </row>
    <row r="243" spans="1:31" ht="15" customHeight="1">
      <c r="A243" s="378"/>
      <c r="B243" s="379"/>
      <c r="C243" s="294"/>
      <c r="D243" s="294"/>
      <c r="E243" s="294"/>
      <c r="F243" s="294"/>
      <c r="G243" s="294"/>
      <c r="H243" s="294"/>
      <c r="I243" s="312"/>
      <c r="J243" s="313"/>
      <c r="K243" s="314"/>
      <c r="L243" s="7"/>
      <c r="M243" s="269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ht="15" customHeight="1">
      <c r="A244" s="378"/>
      <c r="B244" s="379"/>
      <c r="C244" s="190"/>
      <c r="D244" s="190"/>
      <c r="E244" s="190"/>
      <c r="F244" s="190"/>
      <c r="G244" s="190"/>
      <c r="H244" s="295"/>
      <c r="I244" s="136"/>
      <c r="J244" s="136"/>
      <c r="K244" s="53"/>
      <c r="L244" s="53"/>
      <c r="M244" s="96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ht="15" customHeight="1">
      <c r="A245" s="138"/>
      <c r="B245" s="51"/>
      <c r="C245" s="7"/>
      <c r="D245" s="7"/>
      <c r="E245" s="7"/>
      <c r="F245" s="7"/>
      <c r="G245" s="7"/>
      <c r="H245" s="51"/>
      <c r="I245" s="136"/>
      <c r="J245" s="136"/>
      <c r="K245" s="53"/>
      <c r="L245" s="53"/>
      <c r="M245" s="96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ht="15" customHeight="1">
      <c r="A246" s="119" t="s">
        <v>76</v>
      </c>
      <c r="B246" s="137" t="s">
        <v>77</v>
      </c>
      <c r="C246" s="136"/>
      <c r="D246" s="136"/>
      <c r="E246" s="51"/>
      <c r="F246" s="51"/>
      <c r="G246" s="310" t="s">
        <v>78</v>
      </c>
      <c r="H246" s="51" t="s">
        <v>79</v>
      </c>
      <c r="I246" s="136"/>
      <c r="J246" s="136"/>
      <c r="K246" s="136"/>
      <c r="L246" s="136"/>
      <c r="M246" s="96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ht="15" customHeight="1">
      <c r="A247" s="138"/>
      <c r="B247" s="51" t="s">
        <v>80</v>
      </c>
      <c r="C247" s="136"/>
      <c r="D247" s="136"/>
      <c r="E247" s="51"/>
      <c r="F247" s="51"/>
      <c r="G247" s="51"/>
      <c r="H247" s="136"/>
      <c r="I247" s="136"/>
      <c r="J247" s="136"/>
      <c r="K247" s="136"/>
      <c r="L247" s="136"/>
      <c r="M247" s="96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ht="15" customHeight="1">
      <c r="A248" s="303"/>
      <c r="B248" s="136"/>
      <c r="C248" s="136"/>
      <c r="D248" s="136"/>
      <c r="E248" s="136"/>
      <c r="F248" s="136"/>
      <c r="G248" s="136"/>
      <c r="H248" s="310" t="s">
        <v>81</v>
      </c>
      <c r="I248" s="289">
        <f>COUNTIF(C242:K242, "OK")</f>
        <v>0</v>
      </c>
      <c r="J248" s="139" t="s">
        <v>82</v>
      </c>
      <c r="K248" s="51"/>
      <c r="L248" s="51"/>
      <c r="M248" s="96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ht="15" customHeight="1">
      <c r="A249" s="140"/>
      <c r="C249" s="51"/>
      <c r="D249" s="51"/>
      <c r="E249" s="51"/>
      <c r="F249" s="51"/>
      <c r="G249" s="51"/>
      <c r="H249" s="51"/>
      <c r="I249" s="141"/>
      <c r="J249" s="141"/>
      <c r="K249" s="142"/>
      <c r="L249" s="142"/>
      <c r="M249" s="143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ht="15" customHeight="1">
      <c r="A250" s="140"/>
      <c r="B250" s="257"/>
      <c r="C250" s="124" t="s">
        <v>76</v>
      </c>
      <c r="D250" s="231" t="str">
        <f>IF(M238=0,"0",((M238)*100/M160))</f>
        <v>0</v>
      </c>
      <c r="E250" s="139" t="s">
        <v>83</v>
      </c>
      <c r="F250" s="139"/>
      <c r="G250" s="139"/>
      <c r="H250" s="257"/>
      <c r="I250" s="257"/>
      <c r="J250" s="257"/>
      <c r="K250" s="257"/>
      <c r="L250" s="257"/>
      <c r="M250" s="143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ht="15" customHeight="1">
      <c r="A251" s="140"/>
      <c r="B251" s="257"/>
      <c r="C251" s="124" t="s">
        <v>66</v>
      </c>
      <c r="D251" s="231" t="str">
        <f>IF(M239=0, "0", (50*LOG((1+(1/I248)*M239)^-0.5*100)))</f>
        <v>0</v>
      </c>
      <c r="E251" s="139" t="s">
        <v>84</v>
      </c>
      <c r="F251" s="139"/>
      <c r="G251" s="139"/>
      <c r="H251" s="266"/>
      <c r="I251" s="266"/>
      <c r="J251" s="266"/>
      <c r="K251" s="266"/>
      <c r="L251" s="266"/>
      <c r="M251" s="143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ht="15" customHeight="1">
      <c r="A252" s="140"/>
      <c r="B252" s="257"/>
      <c r="C252" s="266"/>
      <c r="D252" s="266"/>
      <c r="E252" s="266"/>
      <c r="F252" s="266"/>
      <c r="G252" s="266"/>
      <c r="H252" s="266"/>
      <c r="I252" s="266"/>
      <c r="J252" s="266"/>
      <c r="K252" s="266"/>
      <c r="L252" s="266"/>
      <c r="M252" s="143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ht="15" customHeight="1">
      <c r="A253" s="140"/>
      <c r="B253" s="306" t="s">
        <v>85</v>
      </c>
      <c r="C253" s="267"/>
      <c r="D253" s="267"/>
      <c r="E253" s="267"/>
      <c r="F253" s="267"/>
      <c r="G253" s="267"/>
      <c r="H253" s="267"/>
      <c r="I253" s="267"/>
      <c r="J253" s="267"/>
      <c r="K253" s="267"/>
      <c r="L253" s="267"/>
      <c r="M253" s="143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ht="15" customHeight="1">
      <c r="A254" s="138"/>
      <c r="B254" s="493"/>
      <c r="C254" s="508"/>
      <c r="D254" s="508"/>
      <c r="E254" s="508"/>
      <c r="F254" s="508"/>
      <c r="G254" s="508"/>
      <c r="H254" s="508"/>
      <c r="I254" s="508"/>
      <c r="J254" s="508"/>
      <c r="K254" s="508"/>
      <c r="L254" s="509"/>
      <c r="M254" s="96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ht="15" customHeight="1">
      <c r="A255" s="138"/>
      <c r="B255" s="355"/>
      <c r="C255" s="356"/>
      <c r="D255" s="356"/>
      <c r="E255" s="356"/>
      <c r="F255" s="356"/>
      <c r="G255" s="356"/>
      <c r="H255" s="356"/>
      <c r="I255" s="356"/>
      <c r="J255" s="356"/>
      <c r="K255" s="356"/>
      <c r="L255" s="357"/>
      <c r="M255" s="96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ht="15" customHeight="1">
      <c r="A256" s="66"/>
      <c r="B256" s="355"/>
      <c r="C256" s="356"/>
      <c r="D256" s="356"/>
      <c r="E256" s="356"/>
      <c r="F256" s="356"/>
      <c r="G256" s="356"/>
      <c r="H256" s="356"/>
      <c r="I256" s="356"/>
      <c r="J256" s="356"/>
      <c r="K256" s="356"/>
      <c r="L256" s="357"/>
      <c r="M256" s="71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52" ht="15" customHeight="1">
      <c r="A257" s="67"/>
      <c r="B257" s="355"/>
      <c r="C257" s="356"/>
      <c r="D257" s="356"/>
      <c r="E257" s="356"/>
      <c r="F257" s="356"/>
      <c r="G257" s="356"/>
      <c r="H257" s="356"/>
      <c r="I257" s="356"/>
      <c r="J257" s="356"/>
      <c r="K257" s="356"/>
      <c r="L257" s="357"/>
      <c r="M257" s="71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52" ht="15" customHeight="1">
      <c r="A258" s="67"/>
      <c r="B258" s="355"/>
      <c r="C258" s="356"/>
      <c r="D258" s="356"/>
      <c r="E258" s="356"/>
      <c r="F258" s="356"/>
      <c r="G258" s="356"/>
      <c r="H258" s="356"/>
      <c r="I258" s="356"/>
      <c r="J258" s="356"/>
      <c r="K258" s="356"/>
      <c r="L258" s="357"/>
      <c r="M258" s="71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52" ht="15" customHeight="1">
      <c r="A259" s="67"/>
      <c r="B259" s="355"/>
      <c r="C259" s="356"/>
      <c r="D259" s="356"/>
      <c r="E259" s="356"/>
      <c r="F259" s="356"/>
      <c r="G259" s="356"/>
      <c r="H259" s="356"/>
      <c r="I259" s="356"/>
      <c r="J259" s="356"/>
      <c r="K259" s="356"/>
      <c r="L259" s="357"/>
      <c r="M259" s="71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52" ht="15" customHeight="1">
      <c r="A260" s="67"/>
      <c r="B260" s="355"/>
      <c r="C260" s="356"/>
      <c r="D260" s="356"/>
      <c r="E260" s="356"/>
      <c r="F260" s="356"/>
      <c r="G260" s="356"/>
      <c r="H260" s="356"/>
      <c r="I260" s="356"/>
      <c r="J260" s="356"/>
      <c r="K260" s="356"/>
      <c r="L260" s="357"/>
      <c r="M260" s="71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52" s="8" customFormat="1" ht="15" customHeight="1">
      <c r="A261" s="268"/>
      <c r="B261" s="355"/>
      <c r="C261" s="356"/>
      <c r="D261" s="356"/>
      <c r="E261" s="356"/>
      <c r="F261" s="356"/>
      <c r="G261" s="356"/>
      <c r="H261" s="356"/>
      <c r="I261" s="356"/>
      <c r="J261" s="356"/>
      <c r="K261" s="356"/>
      <c r="L261" s="357"/>
      <c r="M261" s="164"/>
      <c r="N261" s="21"/>
      <c r="O261" s="2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</row>
    <row r="262" spans="1:52" s="8" customFormat="1" ht="15" customHeight="1">
      <c r="A262" s="268"/>
      <c r="B262" s="355"/>
      <c r="C262" s="356"/>
      <c r="D262" s="356"/>
      <c r="E262" s="356"/>
      <c r="F262" s="356"/>
      <c r="G262" s="356"/>
      <c r="H262" s="356"/>
      <c r="I262" s="356"/>
      <c r="J262" s="356"/>
      <c r="K262" s="356"/>
      <c r="L262" s="357"/>
      <c r="M262" s="164"/>
      <c r="N262" s="21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</row>
    <row r="263" spans="1:52" s="8" customFormat="1" ht="15" customHeight="1">
      <c r="A263" s="268"/>
      <c r="B263" s="355"/>
      <c r="C263" s="356"/>
      <c r="D263" s="356"/>
      <c r="E263" s="356"/>
      <c r="F263" s="356"/>
      <c r="G263" s="356"/>
      <c r="H263" s="356"/>
      <c r="I263" s="356"/>
      <c r="J263" s="356"/>
      <c r="K263" s="356"/>
      <c r="L263" s="357"/>
      <c r="M263" s="164"/>
      <c r="N263" s="22"/>
      <c r="O263" s="22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</row>
    <row r="264" spans="1:52" s="8" customFormat="1" ht="15" customHeight="1">
      <c r="A264" s="44"/>
      <c r="B264" s="559"/>
      <c r="C264" s="560"/>
      <c r="D264" s="560"/>
      <c r="E264" s="560"/>
      <c r="F264" s="560"/>
      <c r="G264" s="560"/>
      <c r="H264" s="560"/>
      <c r="I264" s="560"/>
      <c r="J264" s="560"/>
      <c r="K264" s="560"/>
      <c r="L264" s="561"/>
      <c r="M264" s="112"/>
      <c r="N264" s="22"/>
      <c r="O264" s="2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</row>
    <row r="265" spans="1:52" s="8" customFormat="1" ht="15" customHeight="1">
      <c r="A265" s="72"/>
      <c r="B265" s="145"/>
      <c r="C265" s="146"/>
      <c r="D265" s="146"/>
      <c r="E265" s="73"/>
      <c r="F265" s="73"/>
      <c r="G265" s="73"/>
      <c r="H265" s="73"/>
      <c r="I265" s="73"/>
      <c r="J265" s="73"/>
      <c r="K265" s="73"/>
      <c r="L265" s="146"/>
      <c r="M265" s="50"/>
      <c r="N265" s="22"/>
      <c r="O265" s="22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</row>
    <row r="266" spans="1:52" s="8" customFormat="1" ht="15" customHeight="1">
      <c r="A266" s="331" t="str">
        <f>A10</f>
        <v xml:space="preserve">                                                                                      Perfil de Dissolução Comparativo</v>
      </c>
      <c r="B266" s="332"/>
      <c r="C266" s="332"/>
      <c r="D266" s="332"/>
      <c r="E266" s="332"/>
      <c r="F266" s="332"/>
      <c r="G266" s="332"/>
      <c r="H266" s="332"/>
      <c r="I266" s="332"/>
      <c r="J266" s="332"/>
      <c r="K266" s="332"/>
      <c r="L266" s="332"/>
      <c r="M266" s="333"/>
      <c r="N266" s="22"/>
      <c r="O266" s="22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</row>
    <row r="267" spans="1:52" s="8" customFormat="1" ht="15" customHeight="1">
      <c r="A267" s="368" t="str">
        <f>A11</f>
        <v>Número</v>
      </c>
      <c r="B267" s="369"/>
      <c r="C267" s="365" t="str">
        <f>C11</f>
        <v>Nome do Estudo</v>
      </c>
      <c r="D267" s="366"/>
      <c r="E267" s="366"/>
      <c r="F267" s="366"/>
      <c r="G267" s="366"/>
      <c r="H267" s="366"/>
      <c r="I267" s="366"/>
      <c r="J267" s="366"/>
      <c r="K267" s="367"/>
      <c r="L267" s="334" t="str">
        <f>L11</f>
        <v>Período do Estudo</v>
      </c>
      <c r="M267" s="335"/>
      <c r="N267" s="22"/>
      <c r="O267" s="22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</row>
    <row r="268" spans="1:52" s="12" customFormat="1" ht="15" customHeight="1">
      <c r="A268" s="321">
        <f>A12</f>
        <v>0</v>
      </c>
      <c r="B268" s="322"/>
      <c r="C268" s="315">
        <f>C12</f>
        <v>0</v>
      </c>
      <c r="D268" s="316"/>
      <c r="E268" s="316"/>
      <c r="F268" s="316"/>
      <c r="G268" s="316"/>
      <c r="H268" s="316"/>
      <c r="I268" s="316"/>
      <c r="J268" s="316"/>
      <c r="K268" s="317"/>
      <c r="L268" s="483">
        <f xml:space="preserve"> L12</f>
        <v>0</v>
      </c>
      <c r="M268" s="484"/>
      <c r="N268" s="23"/>
      <c r="O268" s="23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</row>
    <row r="269" spans="1:52" s="12" customFormat="1" ht="15" customHeight="1">
      <c r="A269" s="323"/>
      <c r="B269" s="324"/>
      <c r="C269" s="318"/>
      <c r="D269" s="319"/>
      <c r="E269" s="319"/>
      <c r="F269" s="319"/>
      <c r="G269" s="319"/>
      <c r="H269" s="319"/>
      <c r="I269" s="319"/>
      <c r="J269" s="319"/>
      <c r="K269" s="320"/>
      <c r="L269" s="485"/>
      <c r="M269" s="486"/>
      <c r="N269" s="23"/>
      <c r="O269" s="23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5"/>
      <c r="AC269" s="25"/>
      <c r="AD269" s="25"/>
      <c r="AE269" s="25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</row>
    <row r="270" spans="1:52" ht="15" customHeight="1">
      <c r="A270" s="44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00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52" ht="15" customHeight="1">
      <c r="A271" s="44"/>
      <c r="B271" s="306" t="s">
        <v>86</v>
      </c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00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52" ht="15" customHeight="1">
      <c r="A272" s="44"/>
      <c r="B272" s="507"/>
      <c r="C272" s="508"/>
      <c r="D272" s="508"/>
      <c r="E272" s="508"/>
      <c r="F272" s="508"/>
      <c r="G272" s="508"/>
      <c r="H272" s="508"/>
      <c r="I272" s="508"/>
      <c r="J272" s="508"/>
      <c r="K272" s="508"/>
      <c r="L272" s="509"/>
      <c r="M272" s="100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ht="15" customHeight="1">
      <c r="A273" s="44"/>
      <c r="B273" s="510"/>
      <c r="C273" s="356"/>
      <c r="D273" s="356"/>
      <c r="E273" s="356"/>
      <c r="F273" s="356"/>
      <c r="G273" s="356"/>
      <c r="H273" s="356"/>
      <c r="I273" s="356"/>
      <c r="J273" s="356"/>
      <c r="K273" s="356"/>
      <c r="L273" s="357"/>
      <c r="M273" s="100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ht="15" customHeight="1">
      <c r="A274" s="44"/>
      <c r="B274" s="510"/>
      <c r="C274" s="356"/>
      <c r="D274" s="356"/>
      <c r="E274" s="356"/>
      <c r="F274" s="356"/>
      <c r="G274" s="356"/>
      <c r="H274" s="356"/>
      <c r="I274" s="356"/>
      <c r="J274" s="356"/>
      <c r="K274" s="356"/>
      <c r="L274" s="357"/>
      <c r="M274" s="100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ht="15" customHeight="1">
      <c r="A275" s="44"/>
      <c r="B275" s="510"/>
      <c r="C275" s="356"/>
      <c r="D275" s="356"/>
      <c r="E275" s="356"/>
      <c r="F275" s="356"/>
      <c r="G275" s="356"/>
      <c r="H275" s="356"/>
      <c r="I275" s="356"/>
      <c r="J275" s="356"/>
      <c r="K275" s="356"/>
      <c r="L275" s="357"/>
      <c r="M275" s="100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ht="15" customHeight="1">
      <c r="A276" s="44"/>
      <c r="B276" s="510"/>
      <c r="C276" s="356"/>
      <c r="D276" s="356"/>
      <c r="E276" s="356"/>
      <c r="F276" s="356"/>
      <c r="G276" s="356"/>
      <c r="H276" s="356"/>
      <c r="I276" s="356"/>
      <c r="J276" s="356"/>
      <c r="K276" s="356"/>
      <c r="L276" s="357"/>
      <c r="M276" s="100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ht="15" customHeight="1">
      <c r="A277" s="44"/>
      <c r="B277" s="510"/>
      <c r="C277" s="356"/>
      <c r="D277" s="356"/>
      <c r="E277" s="356"/>
      <c r="F277" s="356"/>
      <c r="G277" s="356"/>
      <c r="H277" s="356"/>
      <c r="I277" s="356"/>
      <c r="J277" s="356"/>
      <c r="K277" s="356"/>
      <c r="L277" s="357"/>
      <c r="M277" s="100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ht="15" customHeight="1">
      <c r="A278" s="44"/>
      <c r="B278" s="510"/>
      <c r="C278" s="356"/>
      <c r="D278" s="356"/>
      <c r="E278" s="356"/>
      <c r="F278" s="356"/>
      <c r="G278" s="356"/>
      <c r="H278" s="356"/>
      <c r="I278" s="356"/>
      <c r="J278" s="356"/>
      <c r="K278" s="356"/>
      <c r="L278" s="357"/>
      <c r="M278" s="100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ht="15" customHeight="1">
      <c r="A279" s="44"/>
      <c r="B279" s="510"/>
      <c r="C279" s="356"/>
      <c r="D279" s="356"/>
      <c r="E279" s="356"/>
      <c r="F279" s="356"/>
      <c r="G279" s="356"/>
      <c r="H279" s="356"/>
      <c r="I279" s="356"/>
      <c r="J279" s="356"/>
      <c r="K279" s="356"/>
      <c r="L279" s="357"/>
      <c r="M279" s="100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ht="15" customHeight="1">
      <c r="A280" s="44"/>
      <c r="B280" s="510"/>
      <c r="C280" s="356"/>
      <c r="D280" s="356"/>
      <c r="E280" s="356"/>
      <c r="F280" s="356"/>
      <c r="G280" s="356"/>
      <c r="H280" s="356"/>
      <c r="I280" s="356"/>
      <c r="J280" s="356"/>
      <c r="K280" s="356"/>
      <c r="L280" s="357"/>
      <c r="M280" s="100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ht="15" customHeight="1">
      <c r="A281" s="44"/>
      <c r="B281" s="510"/>
      <c r="C281" s="356"/>
      <c r="D281" s="356"/>
      <c r="E281" s="356"/>
      <c r="F281" s="356"/>
      <c r="G281" s="356"/>
      <c r="H281" s="356"/>
      <c r="I281" s="356"/>
      <c r="J281" s="356"/>
      <c r="K281" s="356"/>
      <c r="L281" s="357"/>
      <c r="M281" s="100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ht="15" customHeight="1">
      <c r="A282" s="44"/>
      <c r="B282" s="510"/>
      <c r="C282" s="356"/>
      <c r="D282" s="356"/>
      <c r="E282" s="356"/>
      <c r="F282" s="356"/>
      <c r="G282" s="356"/>
      <c r="H282" s="356"/>
      <c r="I282" s="356"/>
      <c r="J282" s="356"/>
      <c r="K282" s="356"/>
      <c r="L282" s="357"/>
      <c r="M282" s="100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ht="15" customHeight="1">
      <c r="A283" s="44"/>
      <c r="B283" s="510"/>
      <c r="C283" s="356"/>
      <c r="D283" s="356"/>
      <c r="E283" s="356"/>
      <c r="F283" s="356"/>
      <c r="G283" s="356"/>
      <c r="H283" s="356"/>
      <c r="I283" s="356"/>
      <c r="J283" s="356"/>
      <c r="K283" s="356"/>
      <c r="L283" s="357"/>
      <c r="M283" s="100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ht="15" customHeight="1">
      <c r="A284" s="44"/>
      <c r="B284" s="510"/>
      <c r="C284" s="356"/>
      <c r="D284" s="356"/>
      <c r="E284" s="356"/>
      <c r="F284" s="356"/>
      <c r="G284" s="356"/>
      <c r="H284" s="356"/>
      <c r="I284" s="356"/>
      <c r="J284" s="356"/>
      <c r="K284" s="356"/>
      <c r="L284" s="357"/>
      <c r="M284" s="100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ht="15" customHeight="1">
      <c r="A285" s="44"/>
      <c r="B285" s="510"/>
      <c r="C285" s="356"/>
      <c r="D285" s="356"/>
      <c r="E285" s="356"/>
      <c r="F285" s="356"/>
      <c r="G285" s="356"/>
      <c r="H285" s="356"/>
      <c r="I285" s="356"/>
      <c r="J285" s="356"/>
      <c r="K285" s="356"/>
      <c r="L285" s="357"/>
      <c r="M285" s="100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ht="15" customHeight="1">
      <c r="A286" s="44"/>
      <c r="B286" s="510"/>
      <c r="C286" s="356"/>
      <c r="D286" s="356"/>
      <c r="E286" s="356"/>
      <c r="F286" s="356"/>
      <c r="G286" s="356"/>
      <c r="H286" s="356"/>
      <c r="I286" s="356"/>
      <c r="J286" s="356"/>
      <c r="K286" s="356"/>
      <c r="L286" s="357"/>
      <c r="M286" s="100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ht="15" customHeight="1">
      <c r="A287" s="44"/>
      <c r="B287" s="510"/>
      <c r="C287" s="356"/>
      <c r="D287" s="356"/>
      <c r="E287" s="356"/>
      <c r="F287" s="356"/>
      <c r="G287" s="356"/>
      <c r="H287" s="356"/>
      <c r="I287" s="356"/>
      <c r="J287" s="356"/>
      <c r="K287" s="356"/>
      <c r="L287" s="357"/>
      <c r="M287" s="100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ht="15" customHeight="1">
      <c r="A288" s="44"/>
      <c r="B288" s="510"/>
      <c r="C288" s="356"/>
      <c r="D288" s="356"/>
      <c r="E288" s="356"/>
      <c r="F288" s="356"/>
      <c r="G288" s="356"/>
      <c r="H288" s="356"/>
      <c r="I288" s="356"/>
      <c r="J288" s="356"/>
      <c r="K288" s="356"/>
      <c r="L288" s="357"/>
      <c r="M288" s="100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ht="15" customHeight="1">
      <c r="A289" s="44"/>
      <c r="B289" s="510"/>
      <c r="C289" s="356"/>
      <c r="D289" s="356"/>
      <c r="E289" s="356"/>
      <c r="F289" s="356"/>
      <c r="G289" s="356"/>
      <c r="H289" s="356"/>
      <c r="I289" s="356"/>
      <c r="J289" s="356"/>
      <c r="K289" s="356"/>
      <c r="L289" s="357"/>
      <c r="M289" s="100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ht="15" customHeight="1">
      <c r="A290" s="44"/>
      <c r="B290" s="510"/>
      <c r="C290" s="356"/>
      <c r="D290" s="356"/>
      <c r="E290" s="356"/>
      <c r="F290" s="356"/>
      <c r="G290" s="356"/>
      <c r="H290" s="356"/>
      <c r="I290" s="356"/>
      <c r="J290" s="356"/>
      <c r="K290" s="356"/>
      <c r="L290" s="357"/>
      <c r="M290" s="100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ht="15" customHeight="1">
      <c r="A291" s="44"/>
      <c r="B291" s="510"/>
      <c r="C291" s="356"/>
      <c r="D291" s="356"/>
      <c r="E291" s="356"/>
      <c r="F291" s="356"/>
      <c r="G291" s="356"/>
      <c r="H291" s="356"/>
      <c r="I291" s="356"/>
      <c r="J291" s="356"/>
      <c r="K291" s="356"/>
      <c r="L291" s="357"/>
      <c r="M291" s="100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ht="15" customHeight="1">
      <c r="A292" s="44"/>
      <c r="B292" s="510"/>
      <c r="C292" s="356"/>
      <c r="D292" s="356"/>
      <c r="E292" s="356"/>
      <c r="F292" s="356"/>
      <c r="G292" s="356"/>
      <c r="H292" s="356"/>
      <c r="I292" s="356"/>
      <c r="J292" s="356"/>
      <c r="K292" s="356"/>
      <c r="L292" s="357"/>
      <c r="M292" s="100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ht="15" customHeight="1">
      <c r="A293" s="44"/>
      <c r="B293" s="510"/>
      <c r="C293" s="356"/>
      <c r="D293" s="356"/>
      <c r="E293" s="356"/>
      <c r="F293" s="356"/>
      <c r="G293" s="356"/>
      <c r="H293" s="356"/>
      <c r="I293" s="356"/>
      <c r="J293" s="356"/>
      <c r="K293" s="356"/>
      <c r="L293" s="357"/>
      <c r="M293" s="100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ht="15" customHeight="1">
      <c r="A294" s="44"/>
      <c r="B294" s="510"/>
      <c r="C294" s="356"/>
      <c r="D294" s="356"/>
      <c r="E294" s="356"/>
      <c r="F294" s="356"/>
      <c r="G294" s="356"/>
      <c r="H294" s="356"/>
      <c r="I294" s="356"/>
      <c r="J294" s="356"/>
      <c r="K294" s="356"/>
      <c r="L294" s="357"/>
      <c r="M294" s="100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ht="15" customHeight="1">
      <c r="A295" s="131"/>
      <c r="B295" s="544"/>
      <c r="C295" s="545"/>
      <c r="D295" s="545"/>
      <c r="E295" s="545"/>
      <c r="F295" s="545"/>
      <c r="G295" s="545"/>
      <c r="H295" s="545"/>
      <c r="I295" s="545"/>
      <c r="J295" s="545"/>
      <c r="K295" s="545"/>
      <c r="L295" s="546"/>
      <c r="M295" s="100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ht="15" customHeight="1">
      <c r="A296" s="44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100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ht="15" customHeight="1">
      <c r="A297" s="44"/>
      <c r="B297" s="306" t="s">
        <v>87</v>
      </c>
      <c r="C297" s="51"/>
      <c r="D297" s="81"/>
      <c r="E297" s="81"/>
      <c r="F297" s="81"/>
      <c r="G297" s="81"/>
      <c r="H297" s="81"/>
      <c r="I297" s="81"/>
      <c r="J297" s="81"/>
      <c r="K297" s="81"/>
      <c r="L297" s="81"/>
      <c r="M297" s="100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ht="15" customHeight="1">
      <c r="A298" s="44"/>
      <c r="B298" s="81"/>
      <c r="C298" s="81"/>
      <c r="D298" s="51"/>
      <c r="E298" s="51"/>
      <c r="F298" s="51"/>
      <c r="G298" s="51"/>
      <c r="H298" s="51"/>
      <c r="I298" s="51"/>
      <c r="J298" s="51"/>
      <c r="K298" s="51"/>
      <c r="L298" s="51"/>
      <c r="M298" s="100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ht="15" customHeight="1">
      <c r="A299" s="44"/>
      <c r="B299" s="129"/>
      <c r="C299" s="523" t="s">
        <v>88</v>
      </c>
      <c r="D299" s="524"/>
      <c r="E299" s="524"/>
      <c r="F299" s="524"/>
      <c r="G299" s="525"/>
      <c r="H299" s="526" t="s">
        <v>89</v>
      </c>
      <c r="I299" s="523"/>
      <c r="J299" s="523"/>
      <c r="K299" s="523"/>
      <c r="L299" s="527"/>
      <c r="M299" s="148" t="s">
        <v>90</v>
      </c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ht="6.95" customHeight="1">
      <c r="A300" s="44"/>
      <c r="B300" s="85"/>
      <c r="C300" s="51"/>
      <c r="D300" s="149"/>
      <c r="E300" s="149"/>
      <c r="F300" s="149"/>
      <c r="G300" s="149"/>
      <c r="H300" s="149"/>
      <c r="I300" s="51"/>
      <c r="J300" s="51"/>
      <c r="K300" s="51"/>
      <c r="L300" s="51"/>
      <c r="M300" s="100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ht="15" customHeight="1">
      <c r="A301" s="44"/>
      <c r="B301" s="129" t="s">
        <v>91</v>
      </c>
      <c r="C301" s="501"/>
      <c r="D301" s="502"/>
      <c r="E301" s="502"/>
      <c r="F301" s="502"/>
      <c r="G301" s="503"/>
      <c r="H301" s="514"/>
      <c r="I301" s="528"/>
      <c r="J301" s="528"/>
      <c r="K301" s="528"/>
      <c r="L301" s="529"/>
      <c r="M301" s="498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ht="15" customHeight="1">
      <c r="A302" s="107"/>
      <c r="B302" s="85"/>
      <c r="C302" s="504"/>
      <c r="D302" s="505"/>
      <c r="E302" s="505"/>
      <c r="F302" s="505"/>
      <c r="G302" s="506"/>
      <c r="H302" s="530"/>
      <c r="I302" s="531"/>
      <c r="J302" s="531"/>
      <c r="K302" s="531"/>
      <c r="L302" s="532"/>
      <c r="M302" s="539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ht="15" customHeight="1">
      <c r="A303" s="68"/>
      <c r="B303" s="150"/>
      <c r="C303" s="504"/>
      <c r="D303" s="505"/>
      <c r="E303" s="505"/>
      <c r="F303" s="505"/>
      <c r="G303" s="506"/>
      <c r="H303" s="530"/>
      <c r="I303" s="531"/>
      <c r="J303" s="531"/>
      <c r="K303" s="531"/>
      <c r="L303" s="532"/>
      <c r="M303" s="539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ht="15" customHeight="1">
      <c r="A304" s="69"/>
      <c r="B304" s="70"/>
      <c r="C304" s="504"/>
      <c r="D304" s="505"/>
      <c r="E304" s="505"/>
      <c r="F304" s="505"/>
      <c r="G304" s="506"/>
      <c r="H304" s="530"/>
      <c r="I304" s="531"/>
      <c r="J304" s="531"/>
      <c r="K304" s="531"/>
      <c r="L304" s="532"/>
      <c r="M304" s="539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ht="15" customHeight="1">
      <c r="A305" s="69"/>
      <c r="B305" s="70"/>
      <c r="C305" s="511"/>
      <c r="D305" s="512"/>
      <c r="E305" s="512"/>
      <c r="F305" s="512"/>
      <c r="G305" s="513"/>
      <c r="H305" s="533"/>
      <c r="I305" s="534"/>
      <c r="J305" s="534"/>
      <c r="K305" s="534"/>
      <c r="L305" s="535"/>
      <c r="M305" s="540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ht="6.95" customHeight="1">
      <c r="A306" s="69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4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ht="15" customHeight="1">
      <c r="A307" s="69"/>
      <c r="B307" s="151" t="s">
        <v>92</v>
      </c>
      <c r="C307" s="501"/>
      <c r="D307" s="502"/>
      <c r="E307" s="502"/>
      <c r="F307" s="502"/>
      <c r="G307" s="503"/>
      <c r="H307" s="514"/>
      <c r="I307" s="515"/>
      <c r="J307" s="515"/>
      <c r="K307" s="515"/>
      <c r="L307" s="516"/>
      <c r="M307" s="498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ht="15" hidden="1" customHeight="1">
      <c r="A308" s="152"/>
      <c r="B308" s="151"/>
      <c r="C308" s="255"/>
      <c r="D308" s="63"/>
      <c r="E308" s="63"/>
      <c r="F308" s="63"/>
      <c r="G308" s="64"/>
      <c r="H308" s="517"/>
      <c r="I308" s="518"/>
      <c r="J308" s="518"/>
      <c r="K308" s="518"/>
      <c r="L308" s="519"/>
      <c r="M308" s="499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ht="15" customHeight="1">
      <c r="A309" s="152"/>
      <c r="B309" s="153"/>
      <c r="C309" s="504"/>
      <c r="D309" s="505"/>
      <c r="E309" s="505"/>
      <c r="F309" s="505"/>
      <c r="G309" s="506"/>
      <c r="H309" s="517"/>
      <c r="I309" s="518"/>
      <c r="J309" s="518"/>
      <c r="K309" s="518"/>
      <c r="L309" s="519"/>
      <c r="M309" s="499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ht="15" customHeight="1">
      <c r="A310" s="152"/>
      <c r="B310" s="153"/>
      <c r="C310" s="504"/>
      <c r="D310" s="505"/>
      <c r="E310" s="505"/>
      <c r="F310" s="505"/>
      <c r="G310" s="506"/>
      <c r="H310" s="517"/>
      <c r="I310" s="518"/>
      <c r="J310" s="518"/>
      <c r="K310" s="518"/>
      <c r="L310" s="519"/>
      <c r="M310" s="499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ht="15" customHeight="1">
      <c r="A311" s="152"/>
      <c r="B311" s="153"/>
      <c r="C311" s="504"/>
      <c r="D311" s="505"/>
      <c r="E311" s="505"/>
      <c r="F311" s="505"/>
      <c r="G311" s="506"/>
      <c r="H311" s="517"/>
      <c r="I311" s="518"/>
      <c r="J311" s="518"/>
      <c r="K311" s="518"/>
      <c r="L311" s="519"/>
      <c r="M311" s="499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ht="15" customHeight="1">
      <c r="A312" s="152"/>
      <c r="B312" s="153"/>
      <c r="C312" s="536"/>
      <c r="D312" s="537"/>
      <c r="E312" s="537"/>
      <c r="F312" s="537"/>
      <c r="G312" s="538"/>
      <c r="H312" s="520"/>
      <c r="I312" s="521"/>
      <c r="J312" s="521"/>
      <c r="K312" s="521"/>
      <c r="L312" s="522"/>
      <c r="M312" s="500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ht="15" customHeight="1">
      <c r="A313" s="72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154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ht="1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ht="1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ht="15" customHeight="1">
      <c r="A316" s="177"/>
      <c r="B316" s="178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ht="1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ht="1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ht="1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ht="1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ht="1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ht="1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ht="1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ht="1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ht="1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ht="1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ht="1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ht="1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ht="1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ht="1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ht="1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ht="1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</sheetData>
  <mergeCells count="311">
    <mergeCell ref="S109:X109"/>
    <mergeCell ref="N109:R109"/>
    <mergeCell ref="F109:K109"/>
    <mergeCell ref="A109:E109"/>
    <mergeCell ref="A119:B119"/>
    <mergeCell ref="A123:B123"/>
    <mergeCell ref="N110:O110"/>
    <mergeCell ref="N115:O115"/>
    <mergeCell ref="N111:O111"/>
    <mergeCell ref="N112:O112"/>
    <mergeCell ref="N113:O113"/>
    <mergeCell ref="N116:O116"/>
    <mergeCell ref="N114:O114"/>
    <mergeCell ref="N117:O117"/>
    <mergeCell ref="N121:O121"/>
    <mergeCell ref="A118:B118"/>
    <mergeCell ref="N118:O118"/>
    <mergeCell ref="N119:O119"/>
    <mergeCell ref="A120:B120"/>
    <mergeCell ref="N120:O120"/>
    <mergeCell ref="A115:B115"/>
    <mergeCell ref="N210:O210"/>
    <mergeCell ref="N205:O205"/>
    <mergeCell ref="N206:O206"/>
    <mergeCell ref="D80:L80"/>
    <mergeCell ref="C94:K94"/>
    <mergeCell ref="A93:M93"/>
    <mergeCell ref="N203:O203"/>
    <mergeCell ref="N204:O204"/>
    <mergeCell ref="N200:O200"/>
    <mergeCell ref="N201:O201"/>
    <mergeCell ref="N199:O199"/>
    <mergeCell ref="N193:O193"/>
    <mergeCell ref="N192:W192"/>
    <mergeCell ref="N124:O124"/>
    <mergeCell ref="N122:O122"/>
    <mergeCell ref="N208:O208"/>
    <mergeCell ref="N209:O209"/>
    <mergeCell ref="N202:O202"/>
    <mergeCell ref="N198:O198"/>
    <mergeCell ref="N194:O194"/>
    <mergeCell ref="S143:X143"/>
    <mergeCell ref="N143:R143"/>
    <mergeCell ref="F143:K143"/>
    <mergeCell ref="A143:E143"/>
    <mergeCell ref="L94:M94"/>
    <mergeCell ref="D75:L75"/>
    <mergeCell ref="D88:L88"/>
    <mergeCell ref="D89:L89"/>
    <mergeCell ref="D81:L81"/>
    <mergeCell ref="N165:O165"/>
    <mergeCell ref="N166:O166"/>
    <mergeCell ref="A167:B167"/>
    <mergeCell ref="N167:O167"/>
    <mergeCell ref="D78:L78"/>
    <mergeCell ref="D85:L85"/>
    <mergeCell ref="D86:L86"/>
    <mergeCell ref="D77:L77"/>
    <mergeCell ref="D91:L91"/>
    <mergeCell ref="D84:L84"/>
    <mergeCell ref="B77:C78"/>
    <mergeCell ref="N160:O160"/>
    <mergeCell ref="N125:O125"/>
    <mergeCell ref="A126:B126"/>
    <mergeCell ref="N126:O126"/>
    <mergeCell ref="A122:B122"/>
    <mergeCell ref="N123:O123"/>
    <mergeCell ref="A127:B127"/>
    <mergeCell ref="N127:O127"/>
    <mergeCell ref="B279:L279"/>
    <mergeCell ref="B289:L289"/>
    <mergeCell ref="B281:L281"/>
    <mergeCell ref="J33:L36"/>
    <mergeCell ref="E33:I36"/>
    <mergeCell ref="B88:C88"/>
    <mergeCell ref="A94:B94"/>
    <mergeCell ref="B83:C86"/>
    <mergeCell ref="D83:L83"/>
    <mergeCell ref="D79:L79"/>
    <mergeCell ref="D90:L90"/>
    <mergeCell ref="B259:L259"/>
    <mergeCell ref="L139:M140"/>
    <mergeCell ref="L95:M96"/>
    <mergeCell ref="A137:M137"/>
    <mergeCell ref="A111:B111"/>
    <mergeCell ref="A124:B124"/>
    <mergeCell ref="A151:B151"/>
    <mergeCell ref="B264:L264"/>
    <mergeCell ref="B254:L254"/>
    <mergeCell ref="B260:L260"/>
    <mergeCell ref="J37:L37"/>
    <mergeCell ref="C95:K96"/>
    <mergeCell ref="J38:L38"/>
    <mergeCell ref="B294:L294"/>
    <mergeCell ref="B295:L295"/>
    <mergeCell ref="B292:L292"/>
    <mergeCell ref="B283:L283"/>
    <mergeCell ref="B284:L284"/>
    <mergeCell ref="B285:L285"/>
    <mergeCell ref="B286:L286"/>
    <mergeCell ref="B287:L287"/>
    <mergeCell ref="B293:L293"/>
    <mergeCell ref="B290:L290"/>
    <mergeCell ref="B276:L276"/>
    <mergeCell ref="B277:L277"/>
    <mergeCell ref="B278:L278"/>
    <mergeCell ref="B280:L280"/>
    <mergeCell ref="M301:M305"/>
    <mergeCell ref="B282:L282"/>
    <mergeCell ref="B291:L291"/>
    <mergeCell ref="C100:D100"/>
    <mergeCell ref="L181:M182"/>
    <mergeCell ref="L268:M269"/>
    <mergeCell ref="L223:M224"/>
    <mergeCell ref="B262:L262"/>
    <mergeCell ref="B263:L263"/>
    <mergeCell ref="B258:L258"/>
    <mergeCell ref="A266:M266"/>
    <mergeCell ref="L267:M267"/>
    <mergeCell ref="A144:B144"/>
    <mergeCell ref="A147:B147"/>
    <mergeCell ref="A148:B148"/>
    <mergeCell ref="A139:B140"/>
    <mergeCell ref="C138:K138"/>
    <mergeCell ref="A138:B138"/>
    <mergeCell ref="C102:D102"/>
    <mergeCell ref="A110:B110"/>
    <mergeCell ref="M307:M312"/>
    <mergeCell ref="C267:K267"/>
    <mergeCell ref="A267:B267"/>
    <mergeCell ref="C268:K269"/>
    <mergeCell ref="A268:B269"/>
    <mergeCell ref="C301:G301"/>
    <mergeCell ref="C302:G302"/>
    <mergeCell ref="B272:L272"/>
    <mergeCell ref="B288:L288"/>
    <mergeCell ref="C309:G309"/>
    <mergeCell ref="C305:G305"/>
    <mergeCell ref="C307:G307"/>
    <mergeCell ref="H307:L312"/>
    <mergeCell ref="C299:G299"/>
    <mergeCell ref="H299:L299"/>
    <mergeCell ref="H301:L305"/>
    <mergeCell ref="C310:G310"/>
    <mergeCell ref="C311:G311"/>
    <mergeCell ref="C312:G312"/>
    <mergeCell ref="C304:G304"/>
    <mergeCell ref="C303:G303"/>
    <mergeCell ref="B273:L273"/>
    <mergeCell ref="B274:L274"/>
    <mergeCell ref="B275:L275"/>
    <mergeCell ref="G63:H63"/>
    <mergeCell ref="B66:C68"/>
    <mergeCell ref="D73:L73"/>
    <mergeCell ref="D74:L74"/>
    <mergeCell ref="D66:L66"/>
    <mergeCell ref="D67:L67"/>
    <mergeCell ref="D68:L68"/>
    <mergeCell ref="D69:L69"/>
    <mergeCell ref="D70:L70"/>
    <mergeCell ref="D71:L71"/>
    <mergeCell ref="D72:L72"/>
    <mergeCell ref="I63:K63"/>
    <mergeCell ref="D63:F63"/>
    <mergeCell ref="D56:E56"/>
    <mergeCell ref="D61:E61"/>
    <mergeCell ref="I61:K61"/>
    <mergeCell ref="J42:L42"/>
    <mergeCell ref="E41:I41"/>
    <mergeCell ref="A48:M48"/>
    <mergeCell ref="D54:E54"/>
    <mergeCell ref="C49:K49"/>
    <mergeCell ref="A49:B49"/>
    <mergeCell ref="J41:L41"/>
    <mergeCell ref="B54:C56"/>
    <mergeCell ref="B41:D41"/>
    <mergeCell ref="B42:D42"/>
    <mergeCell ref="E42:I42"/>
    <mergeCell ref="G58:I59"/>
    <mergeCell ref="D58:F58"/>
    <mergeCell ref="J58:K58"/>
    <mergeCell ref="F56:J57"/>
    <mergeCell ref="L50:M51"/>
    <mergeCell ref="L49:M49"/>
    <mergeCell ref="C50:K51"/>
    <mergeCell ref="B17:C17"/>
    <mergeCell ref="B40:D40"/>
    <mergeCell ref="B37:D37"/>
    <mergeCell ref="B38:D38"/>
    <mergeCell ref="B39:D39"/>
    <mergeCell ref="B33:D36"/>
    <mergeCell ref="B29:D29"/>
    <mergeCell ref="B30:D30"/>
    <mergeCell ref="D17:L19"/>
    <mergeCell ref="E28:I28"/>
    <mergeCell ref="C22:L23"/>
    <mergeCell ref="J29:L29"/>
    <mergeCell ref="J30:L30"/>
    <mergeCell ref="B31:D32"/>
    <mergeCell ref="E31:I32"/>
    <mergeCell ref="J28:L28"/>
    <mergeCell ref="E30:I30"/>
    <mergeCell ref="B28:D28"/>
    <mergeCell ref="E29:I29"/>
    <mergeCell ref="J40:L40"/>
    <mergeCell ref="J31:L32"/>
    <mergeCell ref="N207:O207"/>
    <mergeCell ref="N163:O163"/>
    <mergeCell ref="A164:B164"/>
    <mergeCell ref="N164:O164"/>
    <mergeCell ref="N161:O161"/>
    <mergeCell ref="J1:M4"/>
    <mergeCell ref="G1:I1"/>
    <mergeCell ref="J6:M9"/>
    <mergeCell ref="G2:G9"/>
    <mergeCell ref="I2:I9"/>
    <mergeCell ref="A11:B11"/>
    <mergeCell ref="A12:B13"/>
    <mergeCell ref="C12:K13"/>
    <mergeCell ref="C11:K11"/>
    <mergeCell ref="A10:M10"/>
    <mergeCell ref="L12:M13"/>
    <mergeCell ref="L11:M11"/>
    <mergeCell ref="F54:L54"/>
    <mergeCell ref="E40:I40"/>
    <mergeCell ref="E37:I37"/>
    <mergeCell ref="J39:L39"/>
    <mergeCell ref="E38:I38"/>
    <mergeCell ref="A50:B51"/>
    <mergeCell ref="E39:I39"/>
    <mergeCell ref="N195:O195"/>
    <mergeCell ref="N196:O196"/>
    <mergeCell ref="N197:O197"/>
    <mergeCell ref="N168:O168"/>
    <mergeCell ref="A166:B166"/>
    <mergeCell ref="N169:O169"/>
    <mergeCell ref="A159:B159"/>
    <mergeCell ref="N162:O162"/>
    <mergeCell ref="A160:B160"/>
    <mergeCell ref="A125:B125"/>
    <mergeCell ref="N155:O155"/>
    <mergeCell ref="A154:B154"/>
    <mergeCell ref="N154:O154"/>
    <mergeCell ref="L138:M138"/>
    <mergeCell ref="B255:L255"/>
    <mergeCell ref="N144:O144"/>
    <mergeCell ref="N147:O147"/>
    <mergeCell ref="A145:B145"/>
    <mergeCell ref="N145:O145"/>
    <mergeCell ref="A146:B146"/>
    <mergeCell ref="N146:O146"/>
    <mergeCell ref="C139:K140"/>
    <mergeCell ref="N148:O148"/>
    <mergeCell ref="A158:B158"/>
    <mergeCell ref="N158:O158"/>
    <mergeCell ref="A152:B152"/>
    <mergeCell ref="A153:B153"/>
    <mergeCell ref="A155:B155"/>
    <mergeCell ref="A157:B157"/>
    <mergeCell ref="N152:O152"/>
    <mergeCell ref="N157:O157"/>
    <mergeCell ref="N151:O151"/>
    <mergeCell ref="A156:B156"/>
    <mergeCell ref="N156:O156"/>
    <mergeCell ref="A221:M221"/>
    <mergeCell ref="A161:B161"/>
    <mergeCell ref="A162:B162"/>
    <mergeCell ref="N159:O159"/>
    <mergeCell ref="B256:L256"/>
    <mergeCell ref="B261:L261"/>
    <mergeCell ref="Q239:R239"/>
    <mergeCell ref="A149:B149"/>
    <mergeCell ref="N149:O149"/>
    <mergeCell ref="A150:B150"/>
    <mergeCell ref="N150:O150"/>
    <mergeCell ref="N153:O153"/>
    <mergeCell ref="L222:M222"/>
    <mergeCell ref="C180:K180"/>
    <mergeCell ref="A180:B180"/>
    <mergeCell ref="C222:K222"/>
    <mergeCell ref="A234:G234"/>
    <mergeCell ref="H234:M234"/>
    <mergeCell ref="A235:G235"/>
    <mergeCell ref="I235:M235"/>
    <mergeCell ref="A222:B222"/>
    <mergeCell ref="A241:B244"/>
    <mergeCell ref="B257:L257"/>
    <mergeCell ref="I243:K243"/>
    <mergeCell ref="C223:K224"/>
    <mergeCell ref="A223:B224"/>
    <mergeCell ref="A236:B236"/>
    <mergeCell ref="A237:B237"/>
    <mergeCell ref="A95:B96"/>
    <mergeCell ref="A165:B165"/>
    <mergeCell ref="A168:B168"/>
    <mergeCell ref="C181:K182"/>
    <mergeCell ref="A181:B182"/>
    <mergeCell ref="A179:M179"/>
    <mergeCell ref="L180:M180"/>
    <mergeCell ref="A169:B169"/>
    <mergeCell ref="I242:K242"/>
    <mergeCell ref="A238:B238"/>
    <mergeCell ref="A239:B239"/>
    <mergeCell ref="B231:E231"/>
    <mergeCell ref="H231:K231"/>
    <mergeCell ref="A121:B121"/>
    <mergeCell ref="A117:B117"/>
    <mergeCell ref="A112:B112"/>
    <mergeCell ref="A113:B113"/>
    <mergeCell ref="A114:B114"/>
    <mergeCell ref="A116:B116"/>
  </mergeCells>
  <phoneticPr fontId="0" type="noConversion"/>
  <conditionalFormatting sqref="C113:H124 C126:H126 C147:H158 C160:H160 C237:H238">
    <cfRule type="cellIs" dxfId="3" priority="4" stopIfTrue="1" operator="greaterThan">
      <formula>85</formula>
    </cfRule>
  </conditionalFormatting>
  <conditionalFormatting sqref="C242:H243">
    <cfRule type="cellIs" dxfId="2" priority="2" stopIfTrue="1" operator="equal">
      <formula>"OK"</formula>
    </cfRule>
    <cfRule type="cellIs" dxfId="1" priority="3" stopIfTrue="1" operator="notEqual">
      <formula>"OK"</formula>
    </cfRule>
  </conditionalFormatting>
  <conditionalFormatting sqref="I113:K124 I126:K127 I147:K158 I160:K161 I237:K239">
    <cfRule type="cellIs" dxfId="0" priority="1" stopIfTrue="1" operator="greaterThanOrEqual">
      <formula>85</formula>
    </cfRule>
  </conditionalFormatting>
  <dataValidations count="3">
    <dataValidation type="decimal" allowBlank="1" showErrorMessage="1" errorTitle="Dados Inválidos" error="Está célula deve conter apenas números" prompt="Insira un número inteiro" sqref="L63" xr:uid="{94DEE9E5-60BD-4E2C-878D-80F9A6B72BE2}">
      <formula1>1</formula1>
      <formula2>99</formula2>
    </dataValidation>
    <dataValidation type="list" allowBlank="1" showInputMessage="1" prompt="Marcar a opção desejada" sqref="C242:H242" xr:uid="{C49DB561-C1F8-4ABF-97D8-0D3ADC3AB161}">
      <formula1>"OK, N/C"</formula1>
    </dataValidation>
    <dataValidation allowBlank="1" showInputMessage="1" prompt="Marcar a opção desejada" sqref="C243:H243" xr:uid="{CCAAF3EC-E15C-498F-AED9-B196111E1C11}"/>
  </dataValidations>
  <printOptions horizontalCentered="1"/>
  <pageMargins left="0.78740157480314965" right="0.78740157480314965" top="0.53" bottom="0.6" header="0.4" footer="0.39"/>
  <pageSetup paperSize="9" scale="70" orientation="landscape" horizontalDpi="300" verticalDpi="300" r:id="rId1"/>
  <headerFooter alignWithMargins="0">
    <oddFooter>&amp;C&amp;"Arial,Negrito"&amp;11&amp;P / &amp;N</oddFooter>
  </headerFooter>
  <rowBreaks count="6" manualBreakCount="6">
    <brk id="47" max="16383" man="1"/>
    <brk id="92" max="12" man="1"/>
    <brk id="136" max="12" man="1"/>
    <brk id="178" max="12" man="1"/>
    <brk id="220" max="12" man="1"/>
    <brk id="265" max="12" man="1"/>
  </rowBreaks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13</xdr:col>
                <xdr:colOff>161925</xdr:colOff>
                <xdr:row>0</xdr:row>
                <xdr:rowOff>0</xdr:rowOff>
              </from>
              <to>
                <xdr:col>14</xdr:col>
                <xdr:colOff>419100</xdr:colOff>
                <xdr:row>0</xdr:row>
                <xdr:rowOff>0</xdr:rowOff>
              </to>
            </anchor>
          </objectPr>
        </oleObject>
      </mc:Choice>
      <mc:Fallback>
        <oleObject progId="PBrush" shapeId="1026" r:id="rId4"/>
      </mc:Fallback>
    </mc:AlternateContent>
    <mc:AlternateContent xmlns:mc="http://schemas.openxmlformats.org/markup-compatibility/2006">
      <mc:Choice Requires="x14">
        <oleObject progId="Equation.3" shapeId="1224" r:id="rId6">
          <objectPr defaultSize="0" r:id="rId7">
            <anchor moveWithCells="1">
              <from>
                <xdr:col>1</xdr:col>
                <xdr:colOff>0</xdr:colOff>
                <xdr:row>226</xdr:row>
                <xdr:rowOff>152400</xdr:rowOff>
              </from>
              <to>
                <xdr:col>4</xdr:col>
                <xdr:colOff>523875</xdr:colOff>
                <xdr:row>229</xdr:row>
                <xdr:rowOff>9525</xdr:rowOff>
              </to>
            </anchor>
          </objectPr>
        </oleObject>
      </mc:Choice>
      <mc:Fallback>
        <oleObject progId="Equation.3" shapeId="1224" r:id="rId6"/>
      </mc:Fallback>
    </mc:AlternateContent>
    <mc:AlternateContent xmlns:mc="http://schemas.openxmlformats.org/markup-compatibility/2006">
      <mc:Choice Requires="x14">
        <oleObject progId="Equation.3" shapeId="1225" r:id="rId8">
          <objectPr defaultSize="0" r:id="rId9">
            <anchor moveWithCells="1">
              <from>
                <xdr:col>7</xdr:col>
                <xdr:colOff>133350</xdr:colOff>
                <xdr:row>225</xdr:row>
                <xdr:rowOff>133350</xdr:rowOff>
              </from>
              <to>
                <xdr:col>11</xdr:col>
                <xdr:colOff>0</xdr:colOff>
                <xdr:row>229</xdr:row>
                <xdr:rowOff>9525</xdr:rowOff>
              </to>
            </anchor>
          </objectPr>
        </oleObject>
      </mc:Choice>
      <mc:Fallback>
        <oleObject progId="Equation.3" shapeId="1225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6" r:id="rId10" name="Option Button 192">
              <controlPr defaultSize="0" autoFill="0" autoLine="0" autoPict="0">
                <anchor moveWithCells="1">
                  <from>
                    <xdr:col>3</xdr:col>
                    <xdr:colOff>676275</xdr:colOff>
                    <xdr:row>99</xdr:row>
                    <xdr:rowOff>9525</xdr:rowOff>
                  </from>
                  <to>
                    <xdr:col>4</xdr:col>
                    <xdr:colOff>276225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1" name="Option Button 193">
              <controlPr defaultSize="0" autoFill="0" autoLine="0" autoPict="0">
                <anchor moveWithCells="1">
                  <from>
                    <xdr:col>3</xdr:col>
                    <xdr:colOff>695325</xdr:colOff>
                    <xdr:row>101</xdr:row>
                    <xdr:rowOff>0</xdr:rowOff>
                  </from>
                  <to>
                    <xdr:col>4</xdr:col>
                    <xdr:colOff>314325</xdr:colOff>
                    <xdr:row>102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0FAE-743B-43C6-83AA-AF25679FB879}">
  <dimension ref="A1:S50"/>
  <sheetViews>
    <sheetView topLeftCell="A4" workbookViewId="0">
      <selection activeCell="D10" sqref="D10"/>
    </sheetView>
  </sheetViews>
  <sheetFormatPr defaultColWidth="9.140625" defaultRowHeight="12.4"/>
  <cols>
    <col min="1" max="2" width="9.140625" style="99"/>
    <col min="3" max="3" width="1" style="99" customWidth="1"/>
    <col min="4" max="16384" width="9.140625" style="99"/>
  </cols>
  <sheetData>
    <row r="1" spans="1:19">
      <c r="A1" s="235"/>
      <c r="B1" s="235"/>
      <c r="C1" s="51"/>
      <c r="D1" s="604" t="s">
        <v>93</v>
      </c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51"/>
      <c r="Q1" s="51"/>
      <c r="R1" s="51"/>
      <c r="S1" s="51"/>
    </row>
    <row r="2" spans="1:19">
      <c r="A2" s="235"/>
      <c r="B2" s="235"/>
      <c r="C2" s="51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51"/>
      <c r="Q2" s="51"/>
      <c r="R2" s="51"/>
      <c r="S2" s="51"/>
    </row>
    <row r="3" spans="1:19">
      <c r="A3" s="235"/>
      <c r="B3" s="235"/>
      <c r="C3" s="51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51"/>
      <c r="Q3" s="51"/>
      <c r="R3" s="51"/>
      <c r="S3" s="51"/>
    </row>
    <row r="4" spans="1:19">
      <c r="A4" s="235"/>
      <c r="B4" s="235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51"/>
      <c r="R4" s="51"/>
      <c r="S4" s="51"/>
    </row>
    <row r="5" spans="1:19">
      <c r="A5" s="236"/>
      <c r="B5" s="236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51"/>
      <c r="R5" s="51"/>
      <c r="S5" s="51"/>
    </row>
    <row r="6" spans="1:19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51"/>
      <c r="P6" s="51"/>
      <c r="Q6" s="51"/>
      <c r="R6" s="51"/>
      <c r="S6" s="51"/>
    </row>
    <row r="7" spans="1:19" ht="12.75" customHeight="1">
      <c r="A7" s="617" t="s">
        <v>94</v>
      </c>
      <c r="B7" s="617"/>
      <c r="D7" s="608" t="s">
        <v>95</v>
      </c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10"/>
      <c r="Q7" s="51"/>
      <c r="R7" s="51"/>
      <c r="S7" s="51"/>
    </row>
    <row r="8" spans="1:19">
      <c r="A8" s="617"/>
      <c r="B8" s="617"/>
      <c r="C8" s="245"/>
      <c r="D8" s="611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613"/>
      <c r="Q8" s="51"/>
      <c r="R8" s="51"/>
      <c r="S8" s="51"/>
    </row>
    <row r="9" spans="1:19" ht="12.75" customHeight="1">
      <c r="A9" s="617"/>
      <c r="B9" s="617"/>
      <c r="C9" s="248"/>
      <c r="D9" s="614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6"/>
      <c r="Q9" s="51"/>
      <c r="R9" s="51"/>
      <c r="S9" s="51"/>
    </row>
    <row r="10" spans="1:19" ht="8.1" customHeight="1">
      <c r="A10" s="241"/>
      <c r="B10" s="241"/>
      <c r="C10" s="242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51"/>
      <c r="P10" s="51"/>
      <c r="Q10" s="51"/>
      <c r="R10" s="51"/>
      <c r="S10" s="51"/>
    </row>
    <row r="11" spans="1:19">
      <c r="A11" s="589" t="s">
        <v>96</v>
      </c>
      <c r="B11" s="590"/>
      <c r="C11" s="243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51"/>
      <c r="P11" s="51"/>
      <c r="Q11" s="51"/>
      <c r="R11" s="51"/>
      <c r="S11" s="51"/>
    </row>
    <row r="12" spans="1:19" ht="21" customHeight="1">
      <c r="A12" s="600" t="s">
        <v>97</v>
      </c>
      <c r="B12" s="600"/>
      <c r="D12" s="608" t="s">
        <v>98</v>
      </c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10"/>
      <c r="Q12" s="51"/>
      <c r="R12" s="51"/>
      <c r="S12" s="51"/>
    </row>
    <row r="13" spans="1:19">
      <c r="A13" s="600"/>
      <c r="B13" s="600"/>
      <c r="C13" s="249"/>
      <c r="D13" s="614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6"/>
      <c r="Q13" s="51"/>
      <c r="R13" s="51"/>
      <c r="S13" s="51"/>
    </row>
    <row r="14" spans="1:19" ht="2.1" customHeight="1">
      <c r="A14" s="600"/>
      <c r="B14" s="600"/>
      <c r="C14" s="245"/>
      <c r="D14" s="247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51"/>
      <c r="R14" s="51"/>
      <c r="S14" s="51"/>
    </row>
    <row r="15" spans="1:19" ht="3.95" customHeight="1">
      <c r="A15" s="600"/>
      <c r="B15" s="600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51"/>
      <c r="P15" s="51"/>
      <c r="Q15" s="51"/>
      <c r="R15" s="51"/>
      <c r="S15" s="51"/>
    </row>
    <row r="16" spans="1:19">
      <c r="A16" s="586"/>
      <c r="B16" s="586"/>
      <c r="C16" s="250"/>
      <c r="D16" s="605" t="s">
        <v>99</v>
      </c>
      <c r="E16" s="606"/>
      <c r="F16" s="606"/>
      <c r="G16" s="606"/>
      <c r="H16" s="606"/>
      <c r="I16" s="606"/>
      <c r="J16" s="606"/>
      <c r="K16" s="606"/>
      <c r="L16" s="606"/>
      <c r="M16" s="606"/>
      <c r="N16" s="606"/>
      <c r="O16" s="606"/>
      <c r="P16" s="607"/>
      <c r="Q16" s="51"/>
      <c r="R16" s="51"/>
      <c r="S16" s="51"/>
    </row>
    <row r="17" spans="1:19" ht="3.95" customHeight="1">
      <c r="A17" s="244"/>
      <c r="B17" s="244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1"/>
      <c r="O17" s="51"/>
      <c r="P17" s="51"/>
      <c r="Q17" s="51"/>
      <c r="R17" s="51"/>
      <c r="S17" s="51"/>
    </row>
    <row r="18" spans="1:19" ht="15" customHeight="1">
      <c r="A18" s="586" t="s">
        <v>100</v>
      </c>
      <c r="B18" s="586"/>
      <c r="C18" s="250"/>
      <c r="D18" s="597" t="s">
        <v>101</v>
      </c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246"/>
      <c r="Q18" s="51"/>
      <c r="R18" s="51"/>
      <c r="S18" s="51"/>
    </row>
    <row r="19" spans="1:19" ht="5.0999999999999996" customHeight="1">
      <c r="A19" s="244"/>
      <c r="B19" s="244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51"/>
      <c r="P19" s="51"/>
      <c r="Q19" s="51"/>
      <c r="R19" s="51"/>
      <c r="S19" s="51"/>
    </row>
    <row r="20" spans="1:19">
      <c r="A20" s="589" t="s">
        <v>102</v>
      </c>
      <c r="B20" s="590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51"/>
      <c r="P20" s="51"/>
      <c r="Q20" s="51"/>
      <c r="R20" s="51"/>
      <c r="S20" s="51"/>
    </row>
    <row r="21" spans="1:19">
      <c r="A21" s="586" t="s">
        <v>103</v>
      </c>
      <c r="B21" s="586"/>
      <c r="C21" s="250"/>
      <c r="D21" s="597" t="s">
        <v>104</v>
      </c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9"/>
      <c r="Q21" s="51"/>
      <c r="R21" s="51"/>
      <c r="S21" s="51"/>
    </row>
    <row r="22" spans="1:19" ht="6.95" customHeight="1">
      <c r="C22" s="240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51"/>
      <c r="P22" s="51"/>
      <c r="Q22" s="51"/>
      <c r="R22" s="51"/>
      <c r="S22" s="51"/>
    </row>
    <row r="23" spans="1:19">
      <c r="A23" s="589" t="s">
        <v>105</v>
      </c>
      <c r="B23" s="590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51"/>
      <c r="P23" s="51"/>
      <c r="Q23" s="51"/>
      <c r="R23" s="51"/>
      <c r="S23" s="51"/>
    </row>
    <row r="24" spans="1:19">
      <c r="A24" s="586" t="s">
        <v>106</v>
      </c>
      <c r="B24" s="586"/>
      <c r="C24" s="250"/>
      <c r="D24" s="587" t="s">
        <v>107</v>
      </c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246"/>
      <c r="Q24" s="51"/>
      <c r="R24" s="51"/>
      <c r="S24" s="51"/>
    </row>
    <row r="25" spans="1:19" ht="3.95" customHeight="1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51"/>
      <c r="P25" s="51"/>
      <c r="Q25" s="51"/>
      <c r="R25" s="51"/>
      <c r="S25" s="51"/>
    </row>
    <row r="26" spans="1:19">
      <c r="A26" s="600" t="s">
        <v>108</v>
      </c>
      <c r="B26" s="600"/>
      <c r="D26" s="591" t="s">
        <v>109</v>
      </c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3"/>
      <c r="Q26" s="51"/>
      <c r="R26" s="51"/>
      <c r="S26" s="51"/>
    </row>
    <row r="27" spans="1:19">
      <c r="A27" s="586"/>
      <c r="B27" s="586"/>
      <c r="C27" s="251"/>
      <c r="D27" s="594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6"/>
      <c r="Q27" s="51"/>
      <c r="R27" s="51"/>
      <c r="S27" s="51"/>
    </row>
    <row r="28" spans="1:19" ht="6.9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51"/>
      <c r="P28" s="51"/>
      <c r="Q28" s="51"/>
      <c r="R28" s="51"/>
      <c r="S28" s="51"/>
    </row>
    <row r="29" spans="1:19">
      <c r="A29" s="589" t="s">
        <v>110</v>
      </c>
      <c r="B29" s="590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51"/>
      <c r="P29" s="51"/>
      <c r="Q29" s="51"/>
      <c r="R29" s="51"/>
      <c r="S29" s="51"/>
    </row>
    <row r="30" spans="1:19">
      <c r="A30" s="600" t="s">
        <v>111</v>
      </c>
      <c r="B30" s="600"/>
      <c r="D30" s="591" t="s">
        <v>109</v>
      </c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3"/>
      <c r="Q30" s="51"/>
      <c r="R30" s="51"/>
      <c r="S30" s="51"/>
    </row>
    <row r="31" spans="1:19">
      <c r="A31" s="586"/>
      <c r="B31" s="586"/>
      <c r="C31" s="251"/>
      <c r="D31" s="594"/>
      <c r="E31" s="595"/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6"/>
      <c r="Q31" s="51"/>
      <c r="R31" s="51"/>
      <c r="S31" s="51"/>
    </row>
    <row r="32" spans="1:19" ht="6.95" customHeight="1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51"/>
      <c r="P32" s="51"/>
      <c r="Q32" s="51"/>
      <c r="R32" s="51"/>
      <c r="S32" s="51"/>
    </row>
    <row r="33" spans="1:19">
      <c r="A33" s="589" t="s">
        <v>112</v>
      </c>
      <c r="B33" s="590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51"/>
      <c r="P33" s="51"/>
      <c r="Q33" s="51"/>
      <c r="R33" s="51"/>
      <c r="S33" s="51"/>
    </row>
    <row r="34" spans="1:19">
      <c r="A34" s="586" t="s">
        <v>113</v>
      </c>
      <c r="B34" s="586"/>
      <c r="C34" s="252"/>
      <c r="D34" s="597" t="s">
        <v>114</v>
      </c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9"/>
      <c r="Q34" s="51"/>
      <c r="R34" s="51"/>
      <c r="S34" s="51"/>
    </row>
    <row r="35" spans="1:19" ht="6.95" customHeigh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51"/>
      <c r="P35" s="51"/>
      <c r="Q35" s="51"/>
      <c r="R35" s="51"/>
      <c r="S35" s="51"/>
    </row>
    <row r="36" spans="1:19">
      <c r="A36" s="589" t="s">
        <v>115</v>
      </c>
      <c r="B36" s="590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51"/>
      <c r="P36" s="51"/>
      <c r="Q36" s="51"/>
      <c r="R36" s="51"/>
      <c r="S36" s="51"/>
    </row>
    <row r="37" spans="1:19" ht="12.75" customHeight="1">
      <c r="A37" s="586" t="s">
        <v>116</v>
      </c>
      <c r="B37" s="586"/>
      <c r="C37" s="241"/>
      <c r="D37" s="591" t="s">
        <v>117</v>
      </c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3"/>
      <c r="Q37" s="51"/>
      <c r="R37" s="51"/>
      <c r="S37" s="51"/>
    </row>
    <row r="38" spans="1:19">
      <c r="A38" s="586"/>
      <c r="B38" s="586"/>
      <c r="C38" s="297"/>
      <c r="D38" s="601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3"/>
      <c r="Q38" s="51"/>
      <c r="R38" s="51"/>
      <c r="S38" s="51"/>
    </row>
    <row r="39" spans="1:19">
      <c r="A39" s="586"/>
      <c r="B39" s="586"/>
      <c r="C39" s="252"/>
      <c r="D39" s="594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6"/>
      <c r="Q39" s="51"/>
      <c r="R39" s="51"/>
      <c r="S39" s="51"/>
    </row>
    <row r="40" spans="1:19" ht="12.75" customHeight="1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51"/>
      <c r="P40" s="51"/>
      <c r="Q40" s="51"/>
      <c r="R40" s="51"/>
      <c r="S40" s="51"/>
    </row>
    <row r="41" spans="1:19">
      <c r="A41" s="586" t="s">
        <v>118</v>
      </c>
      <c r="B41" s="586"/>
      <c r="C41" s="252"/>
      <c r="D41" s="597" t="s">
        <v>119</v>
      </c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9"/>
      <c r="Q41" s="51"/>
      <c r="R41" s="51"/>
      <c r="S41" s="51"/>
    </row>
    <row r="42" spans="1:19" ht="8.1" customHeight="1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51"/>
      <c r="P42" s="51"/>
      <c r="Q42" s="51"/>
      <c r="R42" s="51"/>
      <c r="S42" s="51"/>
    </row>
    <row r="43" spans="1:19">
      <c r="A43" s="589" t="s">
        <v>120</v>
      </c>
      <c r="B43" s="590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51"/>
      <c r="P43" s="51"/>
      <c r="Q43" s="51"/>
      <c r="R43" s="51"/>
      <c r="S43" s="51"/>
    </row>
    <row r="44" spans="1:19">
      <c r="A44" s="586" t="s">
        <v>121</v>
      </c>
      <c r="B44" s="586"/>
      <c r="C44" s="252"/>
      <c r="D44" s="597" t="s">
        <v>122</v>
      </c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9"/>
      <c r="Q44" s="51"/>
      <c r="R44" s="51"/>
      <c r="S44" s="51"/>
    </row>
    <row r="45" spans="1:19" ht="3.95" customHeight="1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51"/>
      <c r="P45" s="51"/>
      <c r="Q45" s="51"/>
      <c r="R45" s="51"/>
      <c r="S45" s="51"/>
    </row>
    <row r="46" spans="1:19">
      <c r="A46" s="586" t="s">
        <v>123</v>
      </c>
      <c r="B46" s="586"/>
      <c r="C46" s="252"/>
      <c r="D46" s="597" t="s">
        <v>124</v>
      </c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9"/>
      <c r="Q46" s="51"/>
      <c r="R46" s="51"/>
      <c r="S46" s="51"/>
    </row>
    <row r="47" spans="1:19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51"/>
      <c r="P47" s="51"/>
      <c r="Q47" s="51"/>
      <c r="R47" s="51"/>
      <c r="S47" s="51"/>
    </row>
    <row r="48" spans="1:19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51"/>
      <c r="P48" s="51"/>
      <c r="Q48" s="51"/>
      <c r="R48" s="51"/>
      <c r="S48" s="51"/>
    </row>
    <row r="49" spans="1:19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51"/>
      <c r="P49" s="51"/>
      <c r="Q49" s="51"/>
      <c r="R49" s="51"/>
      <c r="S49" s="51"/>
    </row>
    <row r="50" spans="1:19">
      <c r="Q50" s="51"/>
      <c r="R50" s="51"/>
      <c r="S50" s="51"/>
    </row>
  </sheetData>
  <mergeCells count="33">
    <mergeCell ref="A24:B24"/>
    <mergeCell ref="D1:O3"/>
    <mergeCell ref="A11:B11"/>
    <mergeCell ref="D16:P16"/>
    <mergeCell ref="D21:P21"/>
    <mergeCell ref="A37:B39"/>
    <mergeCell ref="D7:P9"/>
    <mergeCell ref="D12:P13"/>
    <mergeCell ref="A7:B9"/>
    <mergeCell ref="A23:B23"/>
    <mergeCell ref="A12:B16"/>
    <mergeCell ref="A18:B18"/>
    <mergeCell ref="D18:O18"/>
    <mergeCell ref="A20:B20"/>
    <mergeCell ref="A21:B21"/>
    <mergeCell ref="A30:B31"/>
    <mergeCell ref="A33:B33"/>
    <mergeCell ref="A46:B46"/>
    <mergeCell ref="D24:O24"/>
    <mergeCell ref="A34:B34"/>
    <mergeCell ref="A41:B41"/>
    <mergeCell ref="A36:B36"/>
    <mergeCell ref="A29:B29"/>
    <mergeCell ref="A43:B43"/>
    <mergeCell ref="D30:P31"/>
    <mergeCell ref="D26:P27"/>
    <mergeCell ref="D34:P34"/>
    <mergeCell ref="A26:B27"/>
    <mergeCell ref="D41:P41"/>
    <mergeCell ref="D37:P39"/>
    <mergeCell ref="D44:P44"/>
    <mergeCell ref="D46:P46"/>
    <mergeCell ref="A44:B44"/>
  </mergeCells>
  <phoneticPr fontId="29" type="noConversion"/>
  <pageMargins left="0.47244094488188981" right="0.47244094488188981" top="0.55118110236220474" bottom="0.71" header="0.35433070866141736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48a5d3-8625-4d4e-9bd1-7672fc3a646d" xsi:nil="true"/>
    <lcf76f155ced4ddcb4097134ff3c332f xmlns="35788071-6c2b-4d2e-b006-b13c4fdf8d5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80A96B0C412449B77BAF487D44E1F7" ma:contentTypeVersion="16" ma:contentTypeDescription="Crie um novo documento." ma:contentTypeScope="" ma:versionID="75bdc58c87c98879c02bc1039bebe927">
  <xsd:schema xmlns:xsd="http://www.w3.org/2001/XMLSchema" xmlns:xs="http://www.w3.org/2001/XMLSchema" xmlns:p="http://schemas.microsoft.com/office/2006/metadata/properties" xmlns:ns2="35788071-6c2b-4d2e-b006-b13c4fdf8d59" xmlns:ns3="b148a5d3-8625-4d4e-9bd1-7672fc3a646d" targetNamespace="http://schemas.microsoft.com/office/2006/metadata/properties" ma:root="true" ma:fieldsID="e777b8c0de5da19ec7320e161dec9894" ns2:_="" ns3:_="">
    <xsd:import namespace="35788071-6c2b-4d2e-b006-b13c4fdf8d59"/>
    <xsd:import namespace="b148a5d3-8625-4d4e-9bd1-7672fc3a64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88071-6c2b-4d2e-b006-b13c4fdf8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8a5d3-8625-4d4e-9bd1-7672fc3a64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54439-679b-4d6f-ae41-6d0224bcbb90}" ma:internalName="TaxCatchAll" ma:showField="CatchAllData" ma:web="b148a5d3-8625-4d4e-9bd1-7672fc3a6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B55751-E89C-48AF-AB2E-6D5C46D6B5AE}"/>
</file>

<file path=customXml/itemProps2.xml><?xml version="1.0" encoding="utf-8"?>
<ds:datastoreItem xmlns:ds="http://schemas.openxmlformats.org/officeDocument/2006/customXml" ds:itemID="{D0EC385B-3F8F-4505-9D06-D7A5AD322A09}"/>
</file>

<file path=customXml/itemProps3.xml><?xml version="1.0" encoding="utf-8"?>
<ds:datastoreItem xmlns:ds="http://schemas.openxmlformats.org/officeDocument/2006/customXml" ds:itemID="{1FA95034-ED31-4F9A-8151-DD8890C94C73}"/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EMS</dc:creator>
  <cp:keywords/>
  <dc:description/>
  <cp:lastModifiedBy/>
  <cp:revision/>
  <dcterms:created xsi:type="dcterms:W3CDTF">2001-08-03T14:11:35Z</dcterms:created>
  <dcterms:modified xsi:type="dcterms:W3CDTF">2026-06-08T23:49:52Z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0x0101000280A96B0C412449B77BAF487D44E1F7</vt:lpwstr>
  </property>
  <property fmtid="{D5CDD505-2E9C-101B-9397-08002B2CF9AE}" pid="3" name="MediaServiceImageTags">
    <vt:lpwstr/>
  </property>
</Properties>
</file>