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ANVISA - Agencia Nacional de Vigilancia Sanitaria\CCOTI - Documentos\Gestão\Contratos\2016.21 - Infraestrutura\Fator-k - Ajuste Catalogo\"/>
    </mc:Choice>
  </mc:AlternateContent>
  <xr:revisionPtr revIDLastSave="0" documentId="8_{E2BBC976-87EB-452B-82E8-CABAE6174D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atalogo de Serviços V12" sheetId="3" r:id="rId1"/>
    <sheet name="Planilha1" sheetId="1" r:id="rId2"/>
  </sheets>
  <definedNames>
    <definedName name="_xlnm._FilterDatabase" localSheetId="0" hidden="1">'Catalogo de Serviços V12'!$L$395:$L$395</definedName>
    <definedName name="Complexidades" localSheetId="0">#REF!</definedName>
    <definedName name="Complexidades">#REF!</definedName>
    <definedName name="nov">#REF!</definedName>
    <definedName name="Peso" localSheetId="0">#REF!</definedName>
    <definedName name="Peso">#REF!</definedName>
    <definedName name="Servicos" localSheetId="0">#REF!</definedName>
    <definedName name="Servicos">#REF!</definedName>
    <definedName name="Tipo" localSheetId="0">#REF!</definedName>
    <definedName name="Tipo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9" i="3" l="1"/>
  <c r="M259" i="3"/>
  <c r="N259" i="3" s="1"/>
  <c r="O259" i="3"/>
  <c r="Q259" i="3"/>
  <c r="R259" i="3" l="1"/>
  <c r="O243" i="3"/>
  <c r="Q203" i="3"/>
  <c r="Q214" i="3"/>
  <c r="Q266" i="3"/>
  <c r="L173" i="3" l="1"/>
  <c r="M173" i="3"/>
  <c r="N173" i="3" s="1"/>
  <c r="O173" i="3"/>
  <c r="Q173" i="3"/>
  <c r="L174" i="3"/>
  <c r="M174" i="3"/>
  <c r="N174" i="3" s="1"/>
  <c r="O174" i="3"/>
  <c r="Q174" i="3"/>
  <c r="L175" i="3"/>
  <c r="M175" i="3"/>
  <c r="N175" i="3" s="1"/>
  <c r="O175" i="3"/>
  <c r="Q175" i="3"/>
  <c r="L176" i="3"/>
  <c r="M176" i="3"/>
  <c r="N176" i="3" s="1"/>
  <c r="O176" i="3"/>
  <c r="Q176" i="3"/>
  <c r="L177" i="3"/>
  <c r="M177" i="3"/>
  <c r="N177" i="3" s="1"/>
  <c r="O177" i="3"/>
  <c r="Q177" i="3"/>
  <c r="L178" i="3"/>
  <c r="M178" i="3"/>
  <c r="N178" i="3" s="1"/>
  <c r="O178" i="3"/>
  <c r="Q178" i="3"/>
  <c r="L179" i="3"/>
  <c r="M179" i="3"/>
  <c r="N179" i="3" s="1"/>
  <c r="O179" i="3"/>
  <c r="Q179" i="3"/>
  <c r="L180" i="3"/>
  <c r="M180" i="3"/>
  <c r="N180" i="3" s="1"/>
  <c r="O180" i="3"/>
  <c r="Q180" i="3"/>
  <c r="L181" i="3"/>
  <c r="M181" i="3"/>
  <c r="N181" i="3" s="1"/>
  <c r="O181" i="3"/>
  <c r="Q181" i="3"/>
  <c r="L182" i="3"/>
  <c r="M182" i="3"/>
  <c r="N182" i="3" s="1"/>
  <c r="O182" i="3"/>
  <c r="Q182" i="3"/>
  <c r="L183" i="3"/>
  <c r="M183" i="3"/>
  <c r="N183" i="3" s="1"/>
  <c r="O183" i="3"/>
  <c r="Q183" i="3"/>
  <c r="L184" i="3"/>
  <c r="M184" i="3"/>
  <c r="N184" i="3" s="1"/>
  <c r="O184" i="3"/>
  <c r="Q184" i="3"/>
  <c r="L185" i="3"/>
  <c r="M185" i="3"/>
  <c r="N185" i="3" s="1"/>
  <c r="O185" i="3"/>
  <c r="Q185" i="3"/>
  <c r="L186" i="3"/>
  <c r="M186" i="3"/>
  <c r="N186" i="3" s="1"/>
  <c r="O186" i="3"/>
  <c r="Q186" i="3"/>
  <c r="L187" i="3"/>
  <c r="M187" i="3"/>
  <c r="N187" i="3" s="1"/>
  <c r="O187" i="3"/>
  <c r="Q187" i="3"/>
  <c r="L188" i="3"/>
  <c r="M188" i="3"/>
  <c r="N188" i="3" s="1"/>
  <c r="O188" i="3"/>
  <c r="Q188" i="3"/>
  <c r="L189" i="3"/>
  <c r="M189" i="3"/>
  <c r="N189" i="3" s="1"/>
  <c r="O189" i="3"/>
  <c r="Q189" i="3"/>
  <c r="L190" i="3"/>
  <c r="M190" i="3"/>
  <c r="N190" i="3" s="1"/>
  <c r="O190" i="3"/>
  <c r="Q190" i="3"/>
  <c r="L191" i="3"/>
  <c r="M191" i="3"/>
  <c r="N191" i="3" s="1"/>
  <c r="O191" i="3"/>
  <c r="Q191" i="3"/>
  <c r="L192" i="3"/>
  <c r="M192" i="3"/>
  <c r="N192" i="3" s="1"/>
  <c r="O192" i="3"/>
  <c r="Q192" i="3"/>
  <c r="L193" i="3"/>
  <c r="M193" i="3"/>
  <c r="N193" i="3" s="1"/>
  <c r="O193" i="3"/>
  <c r="Q193" i="3"/>
  <c r="L194" i="3"/>
  <c r="M194" i="3"/>
  <c r="N194" i="3" s="1"/>
  <c r="O194" i="3"/>
  <c r="Q194" i="3"/>
  <c r="L195" i="3"/>
  <c r="M195" i="3"/>
  <c r="N195" i="3" s="1"/>
  <c r="O195" i="3"/>
  <c r="Q195" i="3"/>
  <c r="L161" i="3"/>
  <c r="M161" i="3"/>
  <c r="N161" i="3" s="1"/>
  <c r="O161" i="3"/>
  <c r="Q161" i="3"/>
  <c r="L162" i="3"/>
  <c r="M162" i="3"/>
  <c r="N162" i="3" s="1"/>
  <c r="O162" i="3"/>
  <c r="Q162" i="3"/>
  <c r="L163" i="3"/>
  <c r="M163" i="3"/>
  <c r="N163" i="3" s="1"/>
  <c r="O163" i="3"/>
  <c r="Q163" i="3"/>
  <c r="L164" i="3"/>
  <c r="M164" i="3"/>
  <c r="N164" i="3" s="1"/>
  <c r="O164" i="3"/>
  <c r="Q164" i="3"/>
  <c r="L165" i="3"/>
  <c r="M165" i="3"/>
  <c r="N165" i="3" s="1"/>
  <c r="O165" i="3"/>
  <c r="Q165" i="3"/>
  <c r="L166" i="3"/>
  <c r="M166" i="3"/>
  <c r="N166" i="3" s="1"/>
  <c r="O166" i="3"/>
  <c r="Q166" i="3"/>
  <c r="L167" i="3"/>
  <c r="M167" i="3"/>
  <c r="N167" i="3" s="1"/>
  <c r="O167" i="3"/>
  <c r="Q167" i="3"/>
  <c r="L168" i="3"/>
  <c r="M168" i="3"/>
  <c r="N168" i="3" s="1"/>
  <c r="O168" i="3"/>
  <c r="Q168" i="3"/>
  <c r="L169" i="3"/>
  <c r="M169" i="3"/>
  <c r="N169" i="3" s="1"/>
  <c r="O169" i="3"/>
  <c r="Q169" i="3"/>
  <c r="L170" i="3"/>
  <c r="M170" i="3"/>
  <c r="N170" i="3" s="1"/>
  <c r="O170" i="3"/>
  <c r="Q170" i="3"/>
  <c r="L171" i="3"/>
  <c r="M171" i="3"/>
  <c r="N171" i="3" s="1"/>
  <c r="O171" i="3"/>
  <c r="Q171" i="3"/>
  <c r="L172" i="3"/>
  <c r="M172" i="3"/>
  <c r="N172" i="3" s="1"/>
  <c r="O172" i="3"/>
  <c r="Q172" i="3"/>
  <c r="L143" i="3"/>
  <c r="M143" i="3"/>
  <c r="N143" i="3" s="1"/>
  <c r="O143" i="3"/>
  <c r="Q143" i="3"/>
  <c r="L144" i="3"/>
  <c r="M144" i="3"/>
  <c r="N144" i="3" s="1"/>
  <c r="O144" i="3"/>
  <c r="Q144" i="3"/>
  <c r="L145" i="3"/>
  <c r="M145" i="3"/>
  <c r="N145" i="3" s="1"/>
  <c r="O145" i="3"/>
  <c r="Q145" i="3"/>
  <c r="L146" i="3"/>
  <c r="M146" i="3"/>
  <c r="N146" i="3" s="1"/>
  <c r="O146" i="3"/>
  <c r="Q146" i="3"/>
  <c r="L147" i="3"/>
  <c r="M147" i="3"/>
  <c r="N147" i="3" s="1"/>
  <c r="O147" i="3"/>
  <c r="Q147" i="3"/>
  <c r="L148" i="3"/>
  <c r="M148" i="3"/>
  <c r="N148" i="3" s="1"/>
  <c r="O148" i="3"/>
  <c r="Q148" i="3"/>
  <c r="L149" i="3"/>
  <c r="M149" i="3"/>
  <c r="N149" i="3" s="1"/>
  <c r="O149" i="3"/>
  <c r="Q149" i="3"/>
  <c r="L150" i="3"/>
  <c r="M150" i="3"/>
  <c r="N150" i="3" s="1"/>
  <c r="O150" i="3"/>
  <c r="Q150" i="3"/>
  <c r="L151" i="3"/>
  <c r="M151" i="3"/>
  <c r="N151" i="3" s="1"/>
  <c r="O151" i="3"/>
  <c r="Q151" i="3"/>
  <c r="L152" i="3"/>
  <c r="M152" i="3"/>
  <c r="N152" i="3" s="1"/>
  <c r="O152" i="3"/>
  <c r="Q152" i="3"/>
  <c r="L153" i="3"/>
  <c r="M153" i="3"/>
  <c r="N153" i="3" s="1"/>
  <c r="O153" i="3"/>
  <c r="Q153" i="3"/>
  <c r="L154" i="3"/>
  <c r="M154" i="3"/>
  <c r="N154" i="3" s="1"/>
  <c r="O154" i="3"/>
  <c r="Q154" i="3"/>
  <c r="L155" i="3"/>
  <c r="M155" i="3"/>
  <c r="N155" i="3" s="1"/>
  <c r="O155" i="3"/>
  <c r="Q155" i="3"/>
  <c r="L156" i="3"/>
  <c r="M156" i="3"/>
  <c r="N156" i="3" s="1"/>
  <c r="O156" i="3"/>
  <c r="Q156" i="3"/>
  <c r="L157" i="3"/>
  <c r="M157" i="3"/>
  <c r="N157" i="3" s="1"/>
  <c r="O157" i="3"/>
  <c r="Q157" i="3"/>
  <c r="L158" i="3"/>
  <c r="M158" i="3"/>
  <c r="N158" i="3" s="1"/>
  <c r="O158" i="3"/>
  <c r="Q158" i="3"/>
  <c r="L159" i="3"/>
  <c r="M159" i="3"/>
  <c r="N159" i="3" s="1"/>
  <c r="O159" i="3"/>
  <c r="Q159" i="3"/>
  <c r="L160" i="3"/>
  <c r="M160" i="3"/>
  <c r="N160" i="3" s="1"/>
  <c r="O160" i="3"/>
  <c r="Q160" i="3"/>
  <c r="L132" i="3"/>
  <c r="M132" i="3"/>
  <c r="N132" i="3" s="1"/>
  <c r="O132" i="3"/>
  <c r="Q132" i="3"/>
  <c r="L133" i="3"/>
  <c r="M133" i="3"/>
  <c r="N133" i="3" s="1"/>
  <c r="O133" i="3"/>
  <c r="Q133" i="3"/>
  <c r="L134" i="3"/>
  <c r="M134" i="3"/>
  <c r="N134" i="3" s="1"/>
  <c r="O134" i="3"/>
  <c r="Q134" i="3"/>
  <c r="L135" i="3"/>
  <c r="M135" i="3"/>
  <c r="N135" i="3" s="1"/>
  <c r="O135" i="3"/>
  <c r="Q135" i="3"/>
  <c r="L136" i="3"/>
  <c r="M136" i="3"/>
  <c r="R136" i="3" s="1"/>
  <c r="O136" i="3"/>
  <c r="Q136" i="3"/>
  <c r="L137" i="3"/>
  <c r="M137" i="3"/>
  <c r="N137" i="3" s="1"/>
  <c r="O137" i="3"/>
  <c r="Q137" i="3"/>
  <c r="L138" i="3"/>
  <c r="M138" i="3"/>
  <c r="N138" i="3" s="1"/>
  <c r="O138" i="3"/>
  <c r="Q138" i="3"/>
  <c r="L139" i="3"/>
  <c r="M139" i="3"/>
  <c r="N139" i="3" s="1"/>
  <c r="O139" i="3"/>
  <c r="Q139" i="3"/>
  <c r="L140" i="3"/>
  <c r="M140" i="3"/>
  <c r="N140" i="3" s="1"/>
  <c r="O140" i="3"/>
  <c r="Q140" i="3"/>
  <c r="L141" i="3"/>
  <c r="M141" i="3"/>
  <c r="N141" i="3" s="1"/>
  <c r="O141" i="3"/>
  <c r="Q141" i="3"/>
  <c r="L142" i="3"/>
  <c r="M142" i="3"/>
  <c r="N142" i="3" s="1"/>
  <c r="O142" i="3"/>
  <c r="Q142" i="3"/>
  <c r="R173" i="3" l="1"/>
  <c r="R182" i="3"/>
  <c r="R178" i="3"/>
  <c r="R174" i="3"/>
  <c r="R175" i="3"/>
  <c r="R176" i="3"/>
  <c r="R177" i="3"/>
  <c r="R179" i="3"/>
  <c r="R180" i="3"/>
  <c r="R181" i="3"/>
  <c r="R186" i="3"/>
  <c r="R183" i="3"/>
  <c r="R184" i="3"/>
  <c r="R185" i="3"/>
  <c r="R187" i="3"/>
  <c r="R188" i="3"/>
  <c r="R192" i="3"/>
  <c r="R189" i="3"/>
  <c r="R190" i="3"/>
  <c r="R191" i="3"/>
  <c r="R193" i="3"/>
  <c r="R194" i="3"/>
  <c r="R195" i="3"/>
  <c r="R168" i="3"/>
  <c r="R165" i="3"/>
  <c r="R162" i="3"/>
  <c r="R161" i="3"/>
  <c r="R163" i="3"/>
  <c r="R164" i="3"/>
  <c r="R166" i="3"/>
  <c r="R167" i="3"/>
  <c r="R172" i="3"/>
  <c r="R170" i="3"/>
  <c r="R169" i="3"/>
  <c r="R171" i="3"/>
  <c r="R143" i="3"/>
  <c r="R148" i="3"/>
  <c r="R144" i="3"/>
  <c r="R145" i="3"/>
  <c r="R146" i="3"/>
  <c r="R147" i="3"/>
  <c r="R149" i="3"/>
  <c r="R151" i="3"/>
  <c r="R150" i="3"/>
  <c r="R152" i="3"/>
  <c r="R158" i="3"/>
  <c r="R153" i="3"/>
  <c r="R154" i="3"/>
  <c r="R155" i="3"/>
  <c r="R156" i="3"/>
  <c r="R157" i="3"/>
  <c r="R159" i="3"/>
  <c r="R160" i="3"/>
  <c r="R141" i="3"/>
  <c r="R138" i="3"/>
  <c r="R132" i="3"/>
  <c r="R133" i="3"/>
  <c r="R134" i="3"/>
  <c r="R135" i="3"/>
  <c r="N136" i="3"/>
  <c r="R137" i="3"/>
  <c r="R142" i="3"/>
  <c r="R139" i="3"/>
  <c r="R140" i="3"/>
  <c r="L125" i="3" l="1"/>
  <c r="M125" i="3"/>
  <c r="N125" i="3" s="1"/>
  <c r="O125" i="3"/>
  <c r="Q125" i="3"/>
  <c r="L126" i="3"/>
  <c r="M126" i="3"/>
  <c r="N126" i="3" s="1"/>
  <c r="O126" i="3"/>
  <c r="Q126" i="3"/>
  <c r="L127" i="3"/>
  <c r="M127" i="3"/>
  <c r="N127" i="3" s="1"/>
  <c r="O127" i="3"/>
  <c r="Q127" i="3"/>
  <c r="L128" i="3"/>
  <c r="M128" i="3"/>
  <c r="N128" i="3" s="1"/>
  <c r="O128" i="3"/>
  <c r="Q128" i="3"/>
  <c r="L129" i="3"/>
  <c r="M129" i="3"/>
  <c r="N129" i="3" s="1"/>
  <c r="O129" i="3"/>
  <c r="Q129" i="3"/>
  <c r="L130" i="3"/>
  <c r="M130" i="3"/>
  <c r="N130" i="3" s="1"/>
  <c r="O130" i="3"/>
  <c r="Q130" i="3"/>
  <c r="L131" i="3"/>
  <c r="M131" i="3"/>
  <c r="N131" i="3" s="1"/>
  <c r="O131" i="3"/>
  <c r="Q131" i="3"/>
  <c r="L371" i="3"/>
  <c r="M371" i="3"/>
  <c r="R371" i="3" s="1"/>
  <c r="O371" i="3"/>
  <c r="Q371" i="3"/>
  <c r="L372" i="3"/>
  <c r="M372" i="3"/>
  <c r="N372" i="3" s="1"/>
  <c r="O372" i="3"/>
  <c r="Q372" i="3"/>
  <c r="L373" i="3"/>
  <c r="M373" i="3"/>
  <c r="N373" i="3" s="1"/>
  <c r="O373" i="3"/>
  <c r="Q373" i="3"/>
  <c r="L374" i="3"/>
  <c r="M374" i="3"/>
  <c r="N374" i="3" s="1"/>
  <c r="O374" i="3"/>
  <c r="Q374" i="3"/>
  <c r="L375" i="3"/>
  <c r="M375" i="3"/>
  <c r="N375" i="3" s="1"/>
  <c r="O375" i="3"/>
  <c r="Q375" i="3"/>
  <c r="L376" i="3"/>
  <c r="M376" i="3"/>
  <c r="N376" i="3" s="1"/>
  <c r="O376" i="3"/>
  <c r="Q376" i="3"/>
  <c r="L377" i="3"/>
  <c r="M377" i="3"/>
  <c r="N377" i="3" s="1"/>
  <c r="O377" i="3"/>
  <c r="Q377" i="3"/>
  <c r="L378" i="3"/>
  <c r="M378" i="3"/>
  <c r="N378" i="3" s="1"/>
  <c r="O378" i="3"/>
  <c r="Q378" i="3"/>
  <c r="L379" i="3"/>
  <c r="M379" i="3"/>
  <c r="N379" i="3" s="1"/>
  <c r="O379" i="3"/>
  <c r="Q379" i="3"/>
  <c r="L380" i="3"/>
  <c r="M380" i="3"/>
  <c r="N380" i="3" s="1"/>
  <c r="O380" i="3"/>
  <c r="Q380" i="3"/>
  <c r="L381" i="3"/>
  <c r="M381" i="3"/>
  <c r="N381" i="3" s="1"/>
  <c r="O381" i="3"/>
  <c r="Q381" i="3"/>
  <c r="L382" i="3"/>
  <c r="M382" i="3"/>
  <c r="N382" i="3" s="1"/>
  <c r="O382" i="3"/>
  <c r="Q382" i="3"/>
  <c r="L383" i="3"/>
  <c r="M383" i="3"/>
  <c r="N383" i="3" s="1"/>
  <c r="O383" i="3"/>
  <c r="Q383" i="3"/>
  <c r="L384" i="3"/>
  <c r="M384" i="3"/>
  <c r="N384" i="3" s="1"/>
  <c r="O384" i="3"/>
  <c r="Q384" i="3"/>
  <c r="L385" i="3"/>
  <c r="M385" i="3"/>
  <c r="N385" i="3" s="1"/>
  <c r="O385" i="3"/>
  <c r="Q385" i="3"/>
  <c r="L386" i="3"/>
  <c r="M386" i="3"/>
  <c r="N386" i="3" s="1"/>
  <c r="O386" i="3"/>
  <c r="Q386" i="3"/>
  <c r="L387" i="3"/>
  <c r="M387" i="3"/>
  <c r="N387" i="3" s="1"/>
  <c r="O387" i="3"/>
  <c r="Q387" i="3"/>
  <c r="L388" i="3"/>
  <c r="M388" i="3"/>
  <c r="N388" i="3" s="1"/>
  <c r="O388" i="3"/>
  <c r="Q388" i="3"/>
  <c r="L389" i="3"/>
  <c r="M389" i="3"/>
  <c r="N389" i="3" s="1"/>
  <c r="O389" i="3"/>
  <c r="Q389" i="3"/>
  <c r="L390" i="3"/>
  <c r="M390" i="3"/>
  <c r="N390" i="3" s="1"/>
  <c r="O390" i="3"/>
  <c r="Q390" i="3"/>
  <c r="L391" i="3"/>
  <c r="M391" i="3"/>
  <c r="N391" i="3" s="1"/>
  <c r="O391" i="3"/>
  <c r="Q391" i="3"/>
  <c r="L392" i="3"/>
  <c r="M392" i="3"/>
  <c r="N392" i="3" s="1"/>
  <c r="O392" i="3"/>
  <c r="Q392" i="3"/>
  <c r="L124" i="3"/>
  <c r="M124" i="3"/>
  <c r="R124" i="3" s="1"/>
  <c r="O124" i="3"/>
  <c r="Q124" i="3"/>
  <c r="L116" i="3"/>
  <c r="M116" i="3"/>
  <c r="R116" i="3" s="1"/>
  <c r="O116" i="3"/>
  <c r="Q116" i="3"/>
  <c r="L117" i="3"/>
  <c r="M117" i="3"/>
  <c r="N117" i="3" s="1"/>
  <c r="O117" i="3"/>
  <c r="Q117" i="3"/>
  <c r="L118" i="3"/>
  <c r="M118" i="3"/>
  <c r="N118" i="3" s="1"/>
  <c r="O118" i="3"/>
  <c r="Q118" i="3"/>
  <c r="L119" i="3"/>
  <c r="M119" i="3"/>
  <c r="N119" i="3" s="1"/>
  <c r="O119" i="3"/>
  <c r="Q119" i="3"/>
  <c r="L120" i="3"/>
  <c r="M120" i="3"/>
  <c r="N120" i="3" s="1"/>
  <c r="O120" i="3"/>
  <c r="Q120" i="3"/>
  <c r="L121" i="3"/>
  <c r="M121" i="3"/>
  <c r="N121" i="3" s="1"/>
  <c r="O121" i="3"/>
  <c r="Q121" i="3"/>
  <c r="L122" i="3"/>
  <c r="M122" i="3"/>
  <c r="R122" i="3" s="1"/>
  <c r="O122" i="3"/>
  <c r="Q122" i="3"/>
  <c r="L123" i="3"/>
  <c r="M123" i="3"/>
  <c r="N123" i="3" s="1"/>
  <c r="O123" i="3"/>
  <c r="Q123" i="3"/>
  <c r="R125" i="3" l="1"/>
  <c r="R126" i="3"/>
  <c r="R127" i="3"/>
  <c r="R130" i="3"/>
  <c r="R131" i="3"/>
  <c r="R128" i="3"/>
  <c r="R129" i="3"/>
  <c r="R373" i="3"/>
  <c r="N371" i="3"/>
  <c r="R375" i="3"/>
  <c r="R372" i="3"/>
  <c r="R374" i="3"/>
  <c r="R377" i="3"/>
  <c r="R376" i="3"/>
  <c r="R378" i="3"/>
  <c r="R380" i="3"/>
  <c r="R379" i="3"/>
  <c r="R382" i="3"/>
  <c r="R381" i="3"/>
  <c r="R383" i="3"/>
  <c r="R385" i="3"/>
  <c r="R384" i="3"/>
  <c r="R386" i="3"/>
  <c r="R387" i="3"/>
  <c r="R388" i="3"/>
  <c r="R389" i="3"/>
  <c r="R390" i="3"/>
  <c r="R391" i="3"/>
  <c r="R392" i="3"/>
  <c r="N124" i="3"/>
  <c r="R117" i="3"/>
  <c r="N116" i="3"/>
  <c r="R118" i="3"/>
  <c r="R121" i="3"/>
  <c r="R119" i="3"/>
  <c r="R120" i="3"/>
  <c r="R123" i="3"/>
  <c r="N122" i="3"/>
  <c r="L33" i="3"/>
  <c r="M33" i="3"/>
  <c r="N33" i="3" s="1"/>
  <c r="O33" i="3"/>
  <c r="Q33" i="3"/>
  <c r="L34" i="3"/>
  <c r="M34" i="3"/>
  <c r="N34" i="3" s="1"/>
  <c r="O34" i="3"/>
  <c r="Q34" i="3"/>
  <c r="L35" i="3"/>
  <c r="M35" i="3"/>
  <c r="N35" i="3" s="1"/>
  <c r="O35" i="3"/>
  <c r="Q35" i="3"/>
  <c r="L36" i="3"/>
  <c r="M36" i="3"/>
  <c r="N36" i="3" s="1"/>
  <c r="O36" i="3"/>
  <c r="Q36" i="3"/>
  <c r="L37" i="3"/>
  <c r="M37" i="3"/>
  <c r="N37" i="3" s="1"/>
  <c r="O37" i="3"/>
  <c r="Q37" i="3"/>
  <c r="L38" i="3"/>
  <c r="M38" i="3"/>
  <c r="N38" i="3" s="1"/>
  <c r="O38" i="3"/>
  <c r="Q38" i="3"/>
  <c r="L39" i="3"/>
  <c r="M39" i="3"/>
  <c r="N39" i="3" s="1"/>
  <c r="O39" i="3"/>
  <c r="Q39" i="3"/>
  <c r="L40" i="3"/>
  <c r="M40" i="3"/>
  <c r="N40" i="3" s="1"/>
  <c r="O40" i="3"/>
  <c r="Q40" i="3"/>
  <c r="L41" i="3"/>
  <c r="M41" i="3"/>
  <c r="R41" i="3" s="1"/>
  <c r="L42" i="3"/>
  <c r="M42" i="3"/>
  <c r="R42" i="3" s="1"/>
  <c r="L43" i="3"/>
  <c r="M43" i="3"/>
  <c r="R43" i="3" s="1"/>
  <c r="L44" i="3"/>
  <c r="M44" i="3"/>
  <c r="R44" i="3" s="1"/>
  <c r="L45" i="3"/>
  <c r="M45" i="3"/>
  <c r="R45" i="3" s="1"/>
  <c r="L46" i="3"/>
  <c r="M46" i="3"/>
  <c r="R46" i="3" s="1"/>
  <c r="L47" i="3"/>
  <c r="M47" i="3"/>
  <c r="R47" i="3" s="1"/>
  <c r="L48" i="3"/>
  <c r="M48" i="3"/>
  <c r="N48" i="3" s="1"/>
  <c r="L49" i="3"/>
  <c r="M49" i="3"/>
  <c r="N49" i="3" s="1"/>
  <c r="L50" i="3"/>
  <c r="M50" i="3"/>
  <c r="N50" i="3" s="1"/>
  <c r="L51" i="3"/>
  <c r="M51" i="3"/>
  <c r="N51" i="3" s="1"/>
  <c r="L52" i="3"/>
  <c r="M52" i="3"/>
  <c r="N52" i="3" s="1"/>
  <c r="L53" i="3"/>
  <c r="M53" i="3"/>
  <c r="N53" i="3" s="1"/>
  <c r="L54" i="3"/>
  <c r="M54" i="3"/>
  <c r="N54" i="3" s="1"/>
  <c r="L55" i="3"/>
  <c r="M55" i="3"/>
  <c r="N55" i="3" s="1"/>
  <c r="L56" i="3"/>
  <c r="M56" i="3"/>
  <c r="N56" i="3" s="1"/>
  <c r="L57" i="3"/>
  <c r="M57" i="3"/>
  <c r="N57" i="3" s="1"/>
  <c r="L58" i="3"/>
  <c r="M58" i="3"/>
  <c r="N58" i="3" s="1"/>
  <c r="L59" i="3"/>
  <c r="M59" i="3"/>
  <c r="N59" i="3" s="1"/>
  <c r="L60" i="3"/>
  <c r="M60" i="3"/>
  <c r="N60" i="3" s="1"/>
  <c r="L61" i="3"/>
  <c r="M61" i="3"/>
  <c r="N61" i="3" s="1"/>
  <c r="L62" i="3"/>
  <c r="M62" i="3"/>
  <c r="N62" i="3" s="1"/>
  <c r="L63" i="3"/>
  <c r="M63" i="3"/>
  <c r="N63" i="3" s="1"/>
  <c r="L64" i="3"/>
  <c r="M64" i="3"/>
  <c r="N64" i="3" s="1"/>
  <c r="L65" i="3"/>
  <c r="M65" i="3"/>
  <c r="N65" i="3" s="1"/>
  <c r="L66" i="3"/>
  <c r="M66" i="3"/>
  <c r="N66" i="3" s="1"/>
  <c r="L67" i="3"/>
  <c r="M67" i="3"/>
  <c r="N67" i="3" s="1"/>
  <c r="L68" i="3"/>
  <c r="M68" i="3"/>
  <c r="N68" i="3" s="1"/>
  <c r="L69" i="3"/>
  <c r="M69" i="3"/>
  <c r="N69" i="3" s="1"/>
  <c r="L70" i="3"/>
  <c r="M70" i="3"/>
  <c r="N70" i="3" s="1"/>
  <c r="L71" i="3"/>
  <c r="M71" i="3"/>
  <c r="N71" i="3" s="1"/>
  <c r="L72" i="3"/>
  <c r="M72" i="3"/>
  <c r="N72" i="3" s="1"/>
  <c r="L73" i="3"/>
  <c r="M73" i="3"/>
  <c r="N73" i="3" s="1"/>
  <c r="L74" i="3"/>
  <c r="M74" i="3"/>
  <c r="N74" i="3" s="1"/>
  <c r="L75" i="3"/>
  <c r="M75" i="3"/>
  <c r="N75" i="3" s="1"/>
  <c r="L76" i="3"/>
  <c r="M76" i="3"/>
  <c r="N76" i="3" s="1"/>
  <c r="L77" i="3"/>
  <c r="M77" i="3"/>
  <c r="N77" i="3" s="1"/>
  <c r="L78" i="3"/>
  <c r="M78" i="3"/>
  <c r="N78" i="3" s="1"/>
  <c r="L79" i="3"/>
  <c r="M79" i="3"/>
  <c r="N79" i="3" s="1"/>
  <c r="L80" i="3"/>
  <c r="M80" i="3"/>
  <c r="N80" i="3" s="1"/>
  <c r="L81" i="3"/>
  <c r="M81" i="3"/>
  <c r="N81" i="3" s="1"/>
  <c r="L82" i="3"/>
  <c r="M82" i="3"/>
  <c r="N82" i="3" s="1"/>
  <c r="L83" i="3"/>
  <c r="M83" i="3"/>
  <c r="N83" i="3" s="1"/>
  <c r="L84" i="3"/>
  <c r="M84" i="3"/>
  <c r="N84" i="3" s="1"/>
  <c r="L85" i="3"/>
  <c r="M85" i="3"/>
  <c r="N85" i="3" s="1"/>
  <c r="L86" i="3"/>
  <c r="M86" i="3"/>
  <c r="N86" i="3" s="1"/>
  <c r="L87" i="3"/>
  <c r="M87" i="3"/>
  <c r="N87" i="3" s="1"/>
  <c r="L88" i="3"/>
  <c r="M88" i="3"/>
  <c r="N88" i="3" s="1"/>
  <c r="O88" i="3"/>
  <c r="Q88" i="3"/>
  <c r="L89" i="3"/>
  <c r="M89" i="3"/>
  <c r="N89" i="3" s="1"/>
  <c r="O89" i="3"/>
  <c r="Q89" i="3"/>
  <c r="L90" i="3"/>
  <c r="M90" i="3"/>
  <c r="N90" i="3" s="1"/>
  <c r="O90" i="3"/>
  <c r="Q90" i="3"/>
  <c r="L91" i="3"/>
  <c r="M91" i="3"/>
  <c r="N91" i="3" s="1"/>
  <c r="O91" i="3"/>
  <c r="Q91" i="3"/>
  <c r="L92" i="3"/>
  <c r="M92" i="3"/>
  <c r="N92" i="3" s="1"/>
  <c r="O92" i="3"/>
  <c r="Q92" i="3"/>
  <c r="L93" i="3"/>
  <c r="M93" i="3"/>
  <c r="N93" i="3" s="1"/>
  <c r="O93" i="3"/>
  <c r="Q93" i="3"/>
  <c r="L94" i="3"/>
  <c r="M94" i="3"/>
  <c r="N94" i="3" s="1"/>
  <c r="O94" i="3"/>
  <c r="Q94" i="3"/>
  <c r="L95" i="3"/>
  <c r="M95" i="3"/>
  <c r="N95" i="3" s="1"/>
  <c r="O95" i="3"/>
  <c r="Q95" i="3"/>
  <c r="L96" i="3"/>
  <c r="M96" i="3"/>
  <c r="N96" i="3" s="1"/>
  <c r="O96" i="3"/>
  <c r="Q96" i="3"/>
  <c r="L97" i="3"/>
  <c r="M97" i="3"/>
  <c r="N97" i="3" s="1"/>
  <c r="O97" i="3"/>
  <c r="Q97" i="3"/>
  <c r="L98" i="3"/>
  <c r="M98" i="3"/>
  <c r="N98" i="3" s="1"/>
  <c r="O98" i="3"/>
  <c r="Q98" i="3"/>
  <c r="L99" i="3"/>
  <c r="M99" i="3"/>
  <c r="N99" i="3" s="1"/>
  <c r="O99" i="3"/>
  <c r="Q99" i="3"/>
  <c r="L100" i="3"/>
  <c r="M100" i="3"/>
  <c r="N100" i="3" s="1"/>
  <c r="O100" i="3"/>
  <c r="Q100" i="3"/>
  <c r="L101" i="3"/>
  <c r="M101" i="3"/>
  <c r="N101" i="3" s="1"/>
  <c r="O101" i="3"/>
  <c r="Q101" i="3"/>
  <c r="L102" i="3"/>
  <c r="M102" i="3"/>
  <c r="N102" i="3" s="1"/>
  <c r="O102" i="3"/>
  <c r="Q102" i="3"/>
  <c r="L103" i="3"/>
  <c r="M103" i="3"/>
  <c r="N103" i="3" s="1"/>
  <c r="O103" i="3"/>
  <c r="Q103" i="3"/>
  <c r="L104" i="3"/>
  <c r="M104" i="3"/>
  <c r="N104" i="3" s="1"/>
  <c r="O104" i="3"/>
  <c r="Q104" i="3"/>
  <c r="L105" i="3"/>
  <c r="M105" i="3"/>
  <c r="N105" i="3" s="1"/>
  <c r="O105" i="3"/>
  <c r="Q105" i="3"/>
  <c r="L106" i="3"/>
  <c r="M106" i="3"/>
  <c r="N106" i="3" s="1"/>
  <c r="O106" i="3"/>
  <c r="Q106" i="3"/>
  <c r="L107" i="3"/>
  <c r="M107" i="3"/>
  <c r="N107" i="3" s="1"/>
  <c r="O107" i="3"/>
  <c r="Q107" i="3"/>
  <c r="L108" i="3"/>
  <c r="M108" i="3"/>
  <c r="N108" i="3" s="1"/>
  <c r="O108" i="3"/>
  <c r="Q108" i="3"/>
  <c r="L109" i="3"/>
  <c r="M109" i="3"/>
  <c r="N109" i="3" s="1"/>
  <c r="O109" i="3"/>
  <c r="Q109" i="3"/>
  <c r="L110" i="3"/>
  <c r="M110" i="3"/>
  <c r="N110" i="3" s="1"/>
  <c r="O110" i="3"/>
  <c r="Q110" i="3"/>
  <c r="L111" i="3"/>
  <c r="M111" i="3"/>
  <c r="N111" i="3" s="1"/>
  <c r="O111" i="3"/>
  <c r="Q111" i="3"/>
  <c r="L112" i="3"/>
  <c r="M112" i="3"/>
  <c r="N112" i="3" s="1"/>
  <c r="O112" i="3"/>
  <c r="Q112" i="3"/>
  <c r="L113" i="3"/>
  <c r="M113" i="3"/>
  <c r="N113" i="3" s="1"/>
  <c r="O113" i="3"/>
  <c r="Q113" i="3"/>
  <c r="L114" i="3"/>
  <c r="M114" i="3"/>
  <c r="N114" i="3" s="1"/>
  <c r="O114" i="3"/>
  <c r="Q114" i="3"/>
  <c r="L115" i="3"/>
  <c r="M115" i="3"/>
  <c r="N115" i="3" s="1"/>
  <c r="O115" i="3"/>
  <c r="Q115" i="3"/>
  <c r="L196" i="3"/>
  <c r="M196" i="3"/>
  <c r="N196" i="3" s="1"/>
  <c r="O196" i="3"/>
  <c r="Q196" i="3"/>
  <c r="L197" i="3"/>
  <c r="M197" i="3"/>
  <c r="N197" i="3" s="1"/>
  <c r="O197" i="3"/>
  <c r="Q197" i="3"/>
  <c r="L198" i="3"/>
  <c r="M198" i="3"/>
  <c r="R198" i="3" s="1"/>
  <c r="O198" i="3"/>
  <c r="Q198" i="3"/>
  <c r="L199" i="3"/>
  <c r="M199" i="3"/>
  <c r="N199" i="3" s="1"/>
  <c r="O199" i="3"/>
  <c r="Q199" i="3"/>
  <c r="L200" i="3"/>
  <c r="M200" i="3"/>
  <c r="N200" i="3" s="1"/>
  <c r="O200" i="3"/>
  <c r="Q200" i="3"/>
  <c r="L201" i="3"/>
  <c r="M201" i="3"/>
  <c r="N201" i="3" s="1"/>
  <c r="O201" i="3"/>
  <c r="Q201" i="3"/>
  <c r="L202" i="3"/>
  <c r="M202" i="3"/>
  <c r="N202" i="3" s="1"/>
  <c r="O202" i="3"/>
  <c r="Q202" i="3"/>
  <c r="L203" i="3"/>
  <c r="M203" i="3"/>
  <c r="N203" i="3" s="1"/>
  <c r="O203" i="3"/>
  <c r="L204" i="3"/>
  <c r="M204" i="3"/>
  <c r="N204" i="3" s="1"/>
  <c r="O204" i="3"/>
  <c r="Q204" i="3"/>
  <c r="L205" i="3"/>
  <c r="M205" i="3"/>
  <c r="N205" i="3" s="1"/>
  <c r="O205" i="3"/>
  <c r="Q205" i="3"/>
  <c r="L206" i="3"/>
  <c r="M206" i="3"/>
  <c r="N206" i="3" s="1"/>
  <c r="O206" i="3"/>
  <c r="Q206" i="3"/>
  <c r="L207" i="3"/>
  <c r="M207" i="3"/>
  <c r="N207" i="3" s="1"/>
  <c r="O207" i="3"/>
  <c r="Q207" i="3"/>
  <c r="L208" i="3"/>
  <c r="M208" i="3"/>
  <c r="N208" i="3" s="1"/>
  <c r="O208" i="3"/>
  <c r="Q208" i="3"/>
  <c r="L209" i="3"/>
  <c r="M209" i="3"/>
  <c r="N209" i="3" s="1"/>
  <c r="O209" i="3"/>
  <c r="Q209" i="3"/>
  <c r="L210" i="3"/>
  <c r="M210" i="3"/>
  <c r="N210" i="3" s="1"/>
  <c r="O210" i="3"/>
  <c r="Q210" i="3"/>
  <c r="L211" i="3"/>
  <c r="M211" i="3"/>
  <c r="N211" i="3" s="1"/>
  <c r="O211" i="3"/>
  <c r="Q211" i="3"/>
  <c r="L212" i="3"/>
  <c r="M212" i="3"/>
  <c r="N212" i="3" s="1"/>
  <c r="O212" i="3"/>
  <c r="Q212" i="3"/>
  <c r="L213" i="3"/>
  <c r="M213" i="3"/>
  <c r="N213" i="3" s="1"/>
  <c r="O213" i="3"/>
  <c r="Q213" i="3"/>
  <c r="L214" i="3"/>
  <c r="M214" i="3"/>
  <c r="N214" i="3" s="1"/>
  <c r="O214" i="3"/>
  <c r="L215" i="3"/>
  <c r="M215" i="3"/>
  <c r="N215" i="3" s="1"/>
  <c r="O215" i="3"/>
  <c r="Q215" i="3"/>
  <c r="L216" i="3"/>
  <c r="M216" i="3"/>
  <c r="N216" i="3" s="1"/>
  <c r="O216" i="3"/>
  <c r="Q216" i="3"/>
  <c r="L217" i="3"/>
  <c r="M217" i="3"/>
  <c r="N217" i="3" s="1"/>
  <c r="O217" i="3"/>
  <c r="Q217" i="3"/>
  <c r="L218" i="3"/>
  <c r="M218" i="3"/>
  <c r="N218" i="3" s="1"/>
  <c r="O218" i="3"/>
  <c r="Q218" i="3"/>
  <c r="L219" i="3"/>
  <c r="M219" i="3"/>
  <c r="N219" i="3" s="1"/>
  <c r="O219" i="3"/>
  <c r="Q219" i="3"/>
  <c r="L220" i="3"/>
  <c r="M220" i="3"/>
  <c r="N220" i="3" s="1"/>
  <c r="O220" i="3"/>
  <c r="Q220" i="3"/>
  <c r="L221" i="3"/>
  <c r="M221" i="3"/>
  <c r="N221" i="3" s="1"/>
  <c r="O221" i="3"/>
  <c r="Q221" i="3"/>
  <c r="L222" i="3"/>
  <c r="M222" i="3"/>
  <c r="N222" i="3" s="1"/>
  <c r="O222" i="3"/>
  <c r="Q222" i="3"/>
  <c r="L223" i="3"/>
  <c r="M223" i="3"/>
  <c r="N223" i="3" s="1"/>
  <c r="O223" i="3"/>
  <c r="Q223" i="3"/>
  <c r="L224" i="3"/>
  <c r="M224" i="3"/>
  <c r="N224" i="3" s="1"/>
  <c r="O224" i="3"/>
  <c r="Q224" i="3"/>
  <c r="L225" i="3"/>
  <c r="M225" i="3"/>
  <c r="N225" i="3" s="1"/>
  <c r="O225" i="3"/>
  <c r="Q225" i="3"/>
  <c r="L226" i="3"/>
  <c r="M226" i="3"/>
  <c r="R226" i="3" s="1"/>
  <c r="O226" i="3"/>
  <c r="Q226" i="3"/>
  <c r="L227" i="3"/>
  <c r="M227" i="3"/>
  <c r="N227" i="3" s="1"/>
  <c r="O227" i="3"/>
  <c r="Q227" i="3"/>
  <c r="L228" i="3"/>
  <c r="M228" i="3"/>
  <c r="N228" i="3" s="1"/>
  <c r="O228" i="3"/>
  <c r="Q228" i="3"/>
  <c r="L229" i="3"/>
  <c r="M229" i="3"/>
  <c r="R229" i="3" s="1"/>
  <c r="O229" i="3"/>
  <c r="Q229" i="3"/>
  <c r="L230" i="3"/>
  <c r="M230" i="3"/>
  <c r="N230" i="3" s="1"/>
  <c r="O230" i="3"/>
  <c r="Q230" i="3"/>
  <c r="L231" i="3"/>
  <c r="M231" i="3"/>
  <c r="N231" i="3" s="1"/>
  <c r="O231" i="3"/>
  <c r="Q231" i="3"/>
  <c r="L232" i="3"/>
  <c r="M232" i="3"/>
  <c r="R232" i="3" s="1"/>
  <c r="O232" i="3"/>
  <c r="Q232" i="3"/>
  <c r="L233" i="3"/>
  <c r="M233" i="3"/>
  <c r="N233" i="3" s="1"/>
  <c r="O233" i="3"/>
  <c r="Q233" i="3"/>
  <c r="L234" i="3"/>
  <c r="M234" i="3"/>
  <c r="N234" i="3" s="1"/>
  <c r="O234" i="3"/>
  <c r="Q234" i="3"/>
  <c r="L235" i="3"/>
  <c r="M235" i="3"/>
  <c r="N235" i="3" s="1"/>
  <c r="O235" i="3"/>
  <c r="Q235" i="3"/>
  <c r="L236" i="3"/>
  <c r="M236" i="3"/>
  <c r="N236" i="3" s="1"/>
  <c r="O236" i="3"/>
  <c r="Q236" i="3"/>
  <c r="L237" i="3"/>
  <c r="M237" i="3"/>
  <c r="N237" i="3" s="1"/>
  <c r="O237" i="3"/>
  <c r="Q237" i="3"/>
  <c r="L238" i="3"/>
  <c r="M238" i="3"/>
  <c r="R238" i="3" s="1"/>
  <c r="Q238" i="3"/>
  <c r="L239" i="3"/>
  <c r="M239" i="3"/>
  <c r="N239" i="3" s="1"/>
  <c r="Q239" i="3"/>
  <c r="L240" i="3"/>
  <c r="M240" i="3"/>
  <c r="N240" i="3" s="1"/>
  <c r="Q240" i="3"/>
  <c r="L241" i="3"/>
  <c r="M241" i="3"/>
  <c r="N241" i="3" s="1"/>
  <c r="O241" i="3"/>
  <c r="Q241" i="3"/>
  <c r="L242" i="3"/>
  <c r="M242" i="3"/>
  <c r="N242" i="3" s="1"/>
  <c r="O242" i="3"/>
  <c r="Q242" i="3"/>
  <c r="L243" i="3"/>
  <c r="M243" i="3"/>
  <c r="N243" i="3" s="1"/>
  <c r="Q243" i="3"/>
  <c r="L244" i="3"/>
  <c r="M244" i="3"/>
  <c r="R244" i="3" s="1"/>
  <c r="Q244" i="3"/>
  <c r="L245" i="3"/>
  <c r="M245" i="3"/>
  <c r="N245" i="3" s="1"/>
  <c r="O245" i="3"/>
  <c r="Q245" i="3"/>
  <c r="L246" i="3"/>
  <c r="M246" i="3"/>
  <c r="N246" i="3" s="1"/>
  <c r="Q246" i="3"/>
  <c r="L247" i="3"/>
  <c r="M247" i="3"/>
  <c r="N247" i="3" s="1"/>
  <c r="Q247" i="3"/>
  <c r="L248" i="3"/>
  <c r="M248" i="3"/>
  <c r="R248" i="3" s="1"/>
  <c r="Q248" i="3"/>
  <c r="L249" i="3"/>
  <c r="M249" i="3"/>
  <c r="N249" i="3" s="1"/>
  <c r="Q249" i="3"/>
  <c r="L250" i="3"/>
  <c r="M250" i="3"/>
  <c r="N250" i="3" s="1"/>
  <c r="O250" i="3"/>
  <c r="Q250" i="3"/>
  <c r="L251" i="3"/>
  <c r="M251" i="3"/>
  <c r="R251" i="3" s="1"/>
  <c r="Q251" i="3"/>
  <c r="L252" i="3"/>
  <c r="M252" i="3"/>
  <c r="N252" i="3" s="1"/>
  <c r="O252" i="3"/>
  <c r="Q252" i="3"/>
  <c r="L253" i="3"/>
  <c r="M253" i="3"/>
  <c r="N253" i="3" s="1"/>
  <c r="O253" i="3"/>
  <c r="Q253" i="3"/>
  <c r="L254" i="3"/>
  <c r="M254" i="3"/>
  <c r="N254" i="3" s="1"/>
  <c r="O254" i="3"/>
  <c r="Q254" i="3"/>
  <c r="L255" i="3"/>
  <c r="M255" i="3"/>
  <c r="N255" i="3" s="1"/>
  <c r="O255" i="3"/>
  <c r="Q255" i="3"/>
  <c r="L256" i="3"/>
  <c r="M256" i="3"/>
  <c r="N256" i="3" s="1"/>
  <c r="O256" i="3"/>
  <c r="Q256" i="3"/>
  <c r="L257" i="3"/>
  <c r="M257" i="3"/>
  <c r="N257" i="3" s="1"/>
  <c r="O257" i="3"/>
  <c r="Q257" i="3"/>
  <c r="L258" i="3"/>
  <c r="M258" i="3"/>
  <c r="N258" i="3" s="1"/>
  <c r="O258" i="3"/>
  <c r="Q258" i="3"/>
  <c r="L260" i="3"/>
  <c r="M260" i="3"/>
  <c r="N260" i="3" s="1"/>
  <c r="O260" i="3"/>
  <c r="Q260" i="3"/>
  <c r="L261" i="3"/>
  <c r="M261" i="3"/>
  <c r="N261" i="3" s="1"/>
  <c r="O261" i="3"/>
  <c r="Q261" i="3"/>
  <c r="L262" i="3"/>
  <c r="M262" i="3"/>
  <c r="N262" i="3" s="1"/>
  <c r="O262" i="3"/>
  <c r="Q262" i="3"/>
  <c r="L263" i="3"/>
  <c r="M263" i="3"/>
  <c r="N263" i="3" s="1"/>
  <c r="O263" i="3"/>
  <c r="Q263" i="3"/>
  <c r="L264" i="3"/>
  <c r="M264" i="3"/>
  <c r="N264" i="3" s="1"/>
  <c r="O264" i="3"/>
  <c r="Q264" i="3"/>
  <c r="L265" i="3"/>
  <c r="M265" i="3"/>
  <c r="N265" i="3" s="1"/>
  <c r="O265" i="3"/>
  <c r="Q265" i="3"/>
  <c r="L266" i="3"/>
  <c r="M266" i="3"/>
  <c r="N266" i="3" s="1"/>
  <c r="O266" i="3"/>
  <c r="L267" i="3"/>
  <c r="M267" i="3"/>
  <c r="N267" i="3" s="1"/>
  <c r="O267" i="3"/>
  <c r="Q267" i="3"/>
  <c r="L268" i="3"/>
  <c r="M268" i="3"/>
  <c r="N268" i="3" s="1"/>
  <c r="O268" i="3"/>
  <c r="Q268" i="3"/>
  <c r="L269" i="3"/>
  <c r="M269" i="3"/>
  <c r="N269" i="3" s="1"/>
  <c r="O269" i="3"/>
  <c r="Q269" i="3"/>
  <c r="L270" i="3"/>
  <c r="M270" i="3"/>
  <c r="N270" i="3" s="1"/>
  <c r="O270" i="3"/>
  <c r="Q270" i="3"/>
  <c r="L271" i="3"/>
  <c r="M271" i="3"/>
  <c r="N271" i="3" s="1"/>
  <c r="O271" i="3"/>
  <c r="Q271" i="3"/>
  <c r="L272" i="3"/>
  <c r="M272" i="3"/>
  <c r="N272" i="3" s="1"/>
  <c r="O272" i="3"/>
  <c r="Q272" i="3"/>
  <c r="L273" i="3"/>
  <c r="M273" i="3"/>
  <c r="N273" i="3" s="1"/>
  <c r="O273" i="3"/>
  <c r="Q273" i="3"/>
  <c r="L274" i="3"/>
  <c r="M274" i="3"/>
  <c r="N274" i="3" s="1"/>
  <c r="O274" i="3"/>
  <c r="Q274" i="3"/>
  <c r="L275" i="3"/>
  <c r="M275" i="3"/>
  <c r="N275" i="3" s="1"/>
  <c r="O275" i="3"/>
  <c r="Q275" i="3"/>
  <c r="L276" i="3"/>
  <c r="M276" i="3"/>
  <c r="N276" i="3" s="1"/>
  <c r="O276" i="3"/>
  <c r="Q276" i="3"/>
  <c r="L277" i="3"/>
  <c r="M277" i="3"/>
  <c r="N277" i="3" s="1"/>
  <c r="O277" i="3"/>
  <c r="Q277" i="3"/>
  <c r="L278" i="3"/>
  <c r="M278" i="3"/>
  <c r="R278" i="3" s="1"/>
  <c r="O278" i="3"/>
  <c r="Q278" i="3"/>
  <c r="L279" i="3"/>
  <c r="M279" i="3"/>
  <c r="N279" i="3" s="1"/>
  <c r="O279" i="3"/>
  <c r="Q279" i="3"/>
  <c r="L280" i="3"/>
  <c r="M280" i="3"/>
  <c r="N280" i="3" s="1"/>
  <c r="O280" i="3"/>
  <c r="Q280" i="3"/>
  <c r="L281" i="3"/>
  <c r="M281" i="3"/>
  <c r="N281" i="3" s="1"/>
  <c r="O281" i="3"/>
  <c r="Q281" i="3"/>
  <c r="L282" i="3"/>
  <c r="M282" i="3"/>
  <c r="N282" i="3" s="1"/>
  <c r="O282" i="3"/>
  <c r="Q282" i="3"/>
  <c r="L283" i="3"/>
  <c r="M283" i="3"/>
  <c r="N283" i="3" s="1"/>
  <c r="O283" i="3"/>
  <c r="Q283" i="3"/>
  <c r="L284" i="3"/>
  <c r="M284" i="3"/>
  <c r="N284" i="3" s="1"/>
  <c r="O284" i="3"/>
  <c r="Q284" i="3"/>
  <c r="L285" i="3"/>
  <c r="M285" i="3"/>
  <c r="R285" i="3" s="1"/>
  <c r="O285" i="3"/>
  <c r="Q285" i="3"/>
  <c r="L286" i="3"/>
  <c r="M286" i="3"/>
  <c r="N286" i="3" s="1"/>
  <c r="O286" i="3"/>
  <c r="Q286" i="3"/>
  <c r="L287" i="3"/>
  <c r="M287" i="3"/>
  <c r="N287" i="3" s="1"/>
  <c r="O287" i="3"/>
  <c r="Q287" i="3"/>
  <c r="L288" i="3"/>
  <c r="M288" i="3"/>
  <c r="N288" i="3" s="1"/>
  <c r="O288" i="3"/>
  <c r="Q288" i="3"/>
  <c r="L289" i="3"/>
  <c r="M289" i="3"/>
  <c r="N289" i="3" s="1"/>
  <c r="O289" i="3"/>
  <c r="Q289" i="3"/>
  <c r="L290" i="3"/>
  <c r="M290" i="3"/>
  <c r="N290" i="3" s="1"/>
  <c r="O290" i="3"/>
  <c r="Q290" i="3"/>
  <c r="L291" i="3"/>
  <c r="M291" i="3"/>
  <c r="N291" i="3" s="1"/>
  <c r="O291" i="3"/>
  <c r="Q291" i="3"/>
  <c r="L292" i="3"/>
  <c r="M292" i="3"/>
  <c r="R292" i="3" s="1"/>
  <c r="O292" i="3"/>
  <c r="Q292" i="3"/>
  <c r="L293" i="3"/>
  <c r="M293" i="3"/>
  <c r="N293" i="3" s="1"/>
  <c r="O293" i="3"/>
  <c r="Q293" i="3"/>
  <c r="L294" i="3"/>
  <c r="M294" i="3"/>
  <c r="N294" i="3" s="1"/>
  <c r="O294" i="3"/>
  <c r="Q294" i="3"/>
  <c r="L295" i="3"/>
  <c r="M295" i="3"/>
  <c r="R295" i="3" s="1"/>
  <c r="O295" i="3"/>
  <c r="Q295" i="3"/>
  <c r="L296" i="3"/>
  <c r="M296" i="3"/>
  <c r="N296" i="3" s="1"/>
  <c r="O296" i="3"/>
  <c r="Q296" i="3"/>
  <c r="L297" i="3"/>
  <c r="M297" i="3"/>
  <c r="N297" i="3" s="1"/>
  <c r="O297" i="3"/>
  <c r="Q297" i="3"/>
  <c r="L298" i="3"/>
  <c r="M298" i="3"/>
  <c r="N298" i="3" s="1"/>
  <c r="O298" i="3"/>
  <c r="Q298" i="3"/>
  <c r="L299" i="3"/>
  <c r="M299" i="3"/>
  <c r="N299" i="3" s="1"/>
  <c r="O299" i="3"/>
  <c r="Q299" i="3"/>
  <c r="L300" i="3"/>
  <c r="M300" i="3"/>
  <c r="N300" i="3" s="1"/>
  <c r="O300" i="3"/>
  <c r="Q300" i="3"/>
  <c r="L301" i="3"/>
  <c r="M301" i="3"/>
  <c r="N301" i="3" s="1"/>
  <c r="O301" i="3"/>
  <c r="Q301" i="3"/>
  <c r="L302" i="3"/>
  <c r="M302" i="3"/>
  <c r="N302" i="3" s="1"/>
  <c r="O302" i="3"/>
  <c r="Q302" i="3"/>
  <c r="L303" i="3"/>
  <c r="M303" i="3"/>
  <c r="N303" i="3" s="1"/>
  <c r="O303" i="3"/>
  <c r="Q303" i="3"/>
  <c r="L304" i="3"/>
  <c r="M304" i="3"/>
  <c r="N304" i="3" s="1"/>
  <c r="O304" i="3"/>
  <c r="Q304" i="3"/>
  <c r="L305" i="3"/>
  <c r="M305" i="3"/>
  <c r="N305" i="3" s="1"/>
  <c r="O305" i="3"/>
  <c r="Q305" i="3"/>
  <c r="L306" i="3"/>
  <c r="M306" i="3"/>
  <c r="N306" i="3" s="1"/>
  <c r="O306" i="3"/>
  <c r="Q306" i="3"/>
  <c r="L307" i="3"/>
  <c r="M307" i="3"/>
  <c r="N307" i="3" s="1"/>
  <c r="O307" i="3"/>
  <c r="Q307" i="3"/>
  <c r="L308" i="3"/>
  <c r="M308" i="3"/>
  <c r="N308" i="3" s="1"/>
  <c r="O308" i="3"/>
  <c r="Q308" i="3"/>
  <c r="L309" i="3"/>
  <c r="M309" i="3"/>
  <c r="N309" i="3" s="1"/>
  <c r="O309" i="3"/>
  <c r="Q309" i="3"/>
  <c r="L310" i="3"/>
  <c r="M310" i="3"/>
  <c r="N310" i="3" s="1"/>
  <c r="O310" i="3"/>
  <c r="Q310" i="3"/>
  <c r="L311" i="3"/>
  <c r="M311" i="3"/>
  <c r="N311" i="3" s="1"/>
  <c r="O311" i="3"/>
  <c r="Q311" i="3"/>
  <c r="L312" i="3"/>
  <c r="M312" i="3"/>
  <c r="N312" i="3" s="1"/>
  <c r="O312" i="3"/>
  <c r="Q312" i="3"/>
  <c r="L313" i="3"/>
  <c r="M313" i="3"/>
  <c r="N313" i="3" s="1"/>
  <c r="O313" i="3"/>
  <c r="Q313" i="3"/>
  <c r="L314" i="3"/>
  <c r="M314" i="3"/>
  <c r="N314" i="3" s="1"/>
  <c r="O314" i="3"/>
  <c r="Q314" i="3"/>
  <c r="L315" i="3"/>
  <c r="M315" i="3"/>
  <c r="N315" i="3" s="1"/>
  <c r="O315" i="3"/>
  <c r="Q315" i="3"/>
  <c r="L316" i="3"/>
  <c r="M316" i="3"/>
  <c r="N316" i="3" s="1"/>
  <c r="O316" i="3"/>
  <c r="Q316" i="3"/>
  <c r="L317" i="3"/>
  <c r="M317" i="3"/>
  <c r="N317" i="3" s="1"/>
  <c r="O317" i="3"/>
  <c r="Q317" i="3"/>
  <c r="L318" i="3"/>
  <c r="M318" i="3"/>
  <c r="N318" i="3" s="1"/>
  <c r="O318" i="3"/>
  <c r="Q318" i="3"/>
  <c r="L319" i="3"/>
  <c r="M319" i="3"/>
  <c r="N319" i="3" s="1"/>
  <c r="O319" i="3"/>
  <c r="Q319" i="3"/>
  <c r="L320" i="3"/>
  <c r="M320" i="3"/>
  <c r="N320" i="3" s="1"/>
  <c r="O320" i="3"/>
  <c r="Q320" i="3"/>
  <c r="L321" i="3"/>
  <c r="M321" i="3"/>
  <c r="N321" i="3" s="1"/>
  <c r="O321" i="3"/>
  <c r="Q321" i="3"/>
  <c r="L322" i="3"/>
  <c r="M322" i="3"/>
  <c r="R322" i="3" s="1"/>
  <c r="O322" i="3"/>
  <c r="Q322" i="3"/>
  <c r="L323" i="3"/>
  <c r="M323" i="3"/>
  <c r="N323" i="3" s="1"/>
  <c r="L324" i="3"/>
  <c r="M324" i="3"/>
  <c r="N324" i="3" s="1"/>
  <c r="L325" i="3"/>
  <c r="M325" i="3"/>
  <c r="N325" i="3" s="1"/>
  <c r="L326" i="3"/>
  <c r="M326" i="3"/>
  <c r="N326" i="3" s="1"/>
  <c r="L327" i="3"/>
  <c r="M327" i="3"/>
  <c r="N327" i="3" s="1"/>
  <c r="L328" i="3"/>
  <c r="M328" i="3"/>
  <c r="N328" i="3" s="1"/>
  <c r="L329" i="3"/>
  <c r="M329" i="3"/>
  <c r="N329" i="3" s="1"/>
  <c r="L330" i="3"/>
  <c r="M330" i="3"/>
  <c r="N330" i="3" s="1"/>
  <c r="L331" i="3"/>
  <c r="M331" i="3"/>
  <c r="N331" i="3" s="1"/>
  <c r="L332" i="3"/>
  <c r="M332" i="3"/>
  <c r="N332" i="3" s="1"/>
  <c r="L333" i="3"/>
  <c r="M333" i="3"/>
  <c r="N333" i="3" s="1"/>
  <c r="L334" i="3"/>
  <c r="M334" i="3"/>
  <c r="N334" i="3" s="1"/>
  <c r="L335" i="3"/>
  <c r="M335" i="3"/>
  <c r="N335" i="3" s="1"/>
  <c r="R302" i="3" l="1"/>
  <c r="R225" i="3"/>
  <c r="R200" i="3"/>
  <c r="R110" i="3"/>
  <c r="R316" i="3"/>
  <c r="R216" i="3"/>
  <c r="R217" i="3"/>
  <c r="R284" i="3"/>
  <c r="R308" i="3"/>
  <c r="R263" i="3"/>
  <c r="R236" i="3"/>
  <c r="R312" i="3"/>
  <c r="R288" i="3"/>
  <c r="R275" i="3"/>
  <c r="R98" i="3"/>
  <c r="R298" i="3"/>
  <c r="R258" i="3"/>
  <c r="R319" i="3"/>
  <c r="R309" i="3"/>
  <c r="R294" i="3"/>
  <c r="R271" i="3"/>
  <c r="R220" i="3"/>
  <c r="R212" i="3"/>
  <c r="R112" i="3"/>
  <c r="R88" i="3"/>
  <c r="R224" i="3"/>
  <c r="R267" i="3"/>
  <c r="R254" i="3"/>
  <c r="R234" i="3"/>
  <c r="R202" i="3"/>
  <c r="N322" i="3"/>
  <c r="R280" i="3"/>
  <c r="R320" i="3"/>
  <c r="R304" i="3"/>
  <c r="R296" i="3"/>
  <c r="R290" i="3"/>
  <c r="R269" i="3"/>
  <c r="R261" i="3"/>
  <c r="R256" i="3"/>
  <c r="R227" i="3"/>
  <c r="R221" i="3"/>
  <c r="R92" i="3"/>
  <c r="R313" i="3"/>
  <c r="R300" i="3"/>
  <c r="R287" i="3"/>
  <c r="R281" i="3"/>
  <c r="R273" i="3"/>
  <c r="R265" i="3"/>
  <c r="R252" i="3"/>
  <c r="R213" i="3"/>
  <c r="R206" i="3"/>
  <c r="R114" i="3"/>
  <c r="R102" i="3"/>
  <c r="R61" i="3"/>
  <c r="R40" i="3"/>
  <c r="R321" i="3"/>
  <c r="R317" i="3"/>
  <c r="R314" i="3"/>
  <c r="R310" i="3"/>
  <c r="R305" i="3"/>
  <c r="R301" i="3"/>
  <c r="R297" i="3"/>
  <c r="N292" i="3"/>
  <c r="R289" i="3"/>
  <c r="R286" i="3"/>
  <c r="R282" i="3"/>
  <c r="R276" i="3"/>
  <c r="R272" i="3"/>
  <c r="R268" i="3"/>
  <c r="R264" i="3"/>
  <c r="R260" i="3"/>
  <c r="R255" i="3"/>
  <c r="R230" i="3"/>
  <c r="R222" i="3"/>
  <c r="R218" i="3"/>
  <c r="R214" i="3"/>
  <c r="R208" i="3"/>
  <c r="R196" i="3"/>
  <c r="R237" i="3"/>
  <c r="R228" i="3"/>
  <c r="R104" i="3"/>
  <c r="R94" i="3"/>
  <c r="R39" i="3"/>
  <c r="R306" i="3"/>
  <c r="R318" i="3"/>
  <c r="R311" i="3"/>
  <c r="R303" i="3"/>
  <c r="R293" i="3"/>
  <c r="R283" i="3"/>
  <c r="R274" i="3"/>
  <c r="R266" i="3"/>
  <c r="R253" i="3"/>
  <c r="N244" i="3"/>
  <c r="R235" i="3"/>
  <c r="R231" i="3"/>
  <c r="R223" i="3"/>
  <c r="R215" i="3"/>
  <c r="R113" i="3"/>
  <c r="R108" i="3"/>
  <c r="R100" i="3"/>
  <c r="R277" i="3"/>
  <c r="R203" i="3"/>
  <c r="R315" i="3"/>
  <c r="R307" i="3"/>
  <c r="R299" i="3"/>
  <c r="N295" i="3"/>
  <c r="R291" i="3"/>
  <c r="N285" i="3"/>
  <c r="R279" i="3"/>
  <c r="R270" i="3"/>
  <c r="R262" i="3"/>
  <c r="R257" i="3"/>
  <c r="R250" i="3"/>
  <c r="R241" i="3"/>
  <c r="N238" i="3"/>
  <c r="R233" i="3"/>
  <c r="N226" i="3"/>
  <c r="R219" i="3"/>
  <c r="R210" i="3"/>
  <c r="R207" i="3"/>
  <c r="R205" i="3"/>
  <c r="N198" i="3"/>
  <c r="R96" i="3"/>
  <c r="R58" i="3"/>
  <c r="R36" i="3"/>
  <c r="R90" i="3"/>
  <c r="N229" i="3"/>
  <c r="R106" i="3"/>
  <c r="R97" i="3"/>
  <c r="R35" i="3"/>
  <c r="N278" i="3"/>
  <c r="N232" i="3"/>
  <c r="R70" i="3"/>
  <c r="R55" i="3"/>
  <c r="N46" i="3"/>
  <c r="R34" i="3"/>
  <c r="R247" i="3"/>
  <c r="R240" i="3"/>
  <c r="R204" i="3"/>
  <c r="R242" i="3"/>
  <c r="R239" i="3"/>
  <c r="R209" i="3"/>
  <c r="R201" i="3"/>
  <c r="R105" i="3"/>
  <c r="R89" i="3"/>
  <c r="R68" i="3"/>
  <c r="R62" i="3"/>
  <c r="R59" i="3"/>
  <c r="R56" i="3"/>
  <c r="N44" i="3"/>
  <c r="R37" i="3"/>
  <c r="R249" i="3"/>
  <c r="R245" i="3"/>
  <c r="R109" i="3"/>
  <c r="R93" i="3"/>
  <c r="R211" i="3"/>
  <c r="R197" i="3"/>
  <c r="R101" i="3"/>
  <c r="R79" i="3"/>
  <c r="R73" i="3"/>
  <c r="R63" i="3"/>
  <c r="R76" i="3"/>
  <c r="R72" i="3"/>
  <c r="R65" i="3"/>
  <c r="R64" i="3"/>
  <c r="R60" i="3"/>
  <c r="R57" i="3"/>
  <c r="N47" i="3"/>
  <c r="R115" i="3"/>
  <c r="R107" i="3"/>
  <c r="R99" i="3"/>
  <c r="R91" i="3"/>
  <c r="N251" i="3"/>
  <c r="N248" i="3"/>
  <c r="R246" i="3"/>
  <c r="R243" i="3"/>
  <c r="R334" i="3"/>
  <c r="R331" i="3"/>
  <c r="R327" i="3"/>
  <c r="R324" i="3"/>
  <c r="R199" i="3"/>
  <c r="R111" i="3"/>
  <c r="R103" i="3"/>
  <c r="R95" i="3"/>
  <c r="R335" i="3"/>
  <c r="R333" i="3"/>
  <c r="R332" i="3"/>
  <c r="R330" i="3"/>
  <c r="R329" i="3"/>
  <c r="R328" i="3"/>
  <c r="R326" i="3"/>
  <c r="R325" i="3"/>
  <c r="R323" i="3"/>
  <c r="R69" i="3"/>
  <c r="R66" i="3"/>
  <c r="R87" i="3"/>
  <c r="R86" i="3"/>
  <c r="R85" i="3"/>
  <c r="R84" i="3"/>
  <c r="R83" i="3"/>
  <c r="R82" i="3"/>
  <c r="R81" i="3"/>
  <c r="R77" i="3"/>
  <c r="R78" i="3"/>
  <c r="R74" i="3"/>
  <c r="R71" i="3"/>
  <c r="R67" i="3"/>
  <c r="R80" i="3"/>
  <c r="R75" i="3"/>
  <c r="N43" i="3"/>
  <c r="N41" i="3"/>
  <c r="R38" i="3"/>
  <c r="R33" i="3"/>
  <c r="R54" i="3"/>
  <c r="R53" i="3"/>
  <c r="R52" i="3"/>
  <c r="R51" i="3"/>
  <c r="R50" i="3"/>
  <c r="R49" i="3"/>
  <c r="R48" i="3"/>
  <c r="N45" i="3"/>
  <c r="N42" i="3"/>
  <c r="Q368" i="3" l="1"/>
  <c r="L370" i="3"/>
  <c r="M370" i="3"/>
  <c r="O370" i="3"/>
  <c r="Q370" i="3"/>
  <c r="R370" i="3" l="1"/>
  <c r="N370" i="3"/>
  <c r="Q32" i="3"/>
  <c r="O32" i="3"/>
  <c r="Q366" i="3"/>
  <c r="Q361" i="3"/>
  <c r="O361" i="3"/>
  <c r="L361" i="3" l="1"/>
  <c r="M361" i="3"/>
  <c r="L362" i="3"/>
  <c r="M362" i="3"/>
  <c r="O362" i="3"/>
  <c r="Q362" i="3"/>
  <c r="L363" i="3"/>
  <c r="M363" i="3"/>
  <c r="O363" i="3"/>
  <c r="Q363" i="3"/>
  <c r="L364" i="3"/>
  <c r="M364" i="3"/>
  <c r="O364" i="3"/>
  <c r="Q364" i="3"/>
  <c r="L365" i="3"/>
  <c r="M365" i="3"/>
  <c r="O365" i="3"/>
  <c r="Q365" i="3"/>
  <c r="L366" i="3"/>
  <c r="M366" i="3"/>
  <c r="O366" i="3"/>
  <c r="L367" i="3"/>
  <c r="M367" i="3"/>
  <c r="O367" i="3"/>
  <c r="Q367" i="3"/>
  <c r="L368" i="3"/>
  <c r="M368" i="3"/>
  <c r="O368" i="3"/>
  <c r="L369" i="3"/>
  <c r="M369" i="3"/>
  <c r="O369" i="3"/>
  <c r="Q369" i="3"/>
  <c r="R361" i="3" l="1"/>
  <c r="N361" i="3"/>
  <c r="R366" i="3"/>
  <c r="N366" i="3"/>
  <c r="R365" i="3"/>
  <c r="N365" i="3"/>
  <c r="R364" i="3"/>
  <c r="N364" i="3"/>
  <c r="R363" i="3"/>
  <c r="N363" i="3"/>
  <c r="R362" i="3"/>
  <c r="N362" i="3"/>
  <c r="R368" i="3"/>
  <c r="N368" i="3"/>
  <c r="R367" i="3"/>
  <c r="N367" i="3"/>
  <c r="R369" i="3"/>
  <c r="N369" i="3"/>
  <c r="L395" i="3"/>
  <c r="Q350" i="3" l="1"/>
  <c r="Q355" i="3"/>
  <c r="Q352" i="3" l="1"/>
  <c r="O356" i="3"/>
  <c r="O360" i="3"/>
  <c r="Q351" i="3"/>
  <c r="L3" i="3"/>
  <c r="M3" i="3"/>
  <c r="O3" i="3"/>
  <c r="Q3" i="3"/>
  <c r="L4" i="3"/>
  <c r="M4" i="3"/>
  <c r="O4" i="3"/>
  <c r="Q4" i="3"/>
  <c r="L5" i="3"/>
  <c r="M5" i="3"/>
  <c r="O5" i="3"/>
  <c r="Q5" i="3"/>
  <c r="L6" i="3"/>
  <c r="M6" i="3"/>
  <c r="O6" i="3"/>
  <c r="Q6" i="3"/>
  <c r="L7" i="3"/>
  <c r="M7" i="3"/>
  <c r="O7" i="3"/>
  <c r="Q7" i="3"/>
  <c r="L8" i="3"/>
  <c r="M8" i="3"/>
  <c r="O8" i="3"/>
  <c r="Q8" i="3"/>
  <c r="L9" i="3"/>
  <c r="M9" i="3"/>
  <c r="O9" i="3"/>
  <c r="Q9" i="3"/>
  <c r="L10" i="3"/>
  <c r="M10" i="3"/>
  <c r="O10" i="3"/>
  <c r="Q10" i="3"/>
  <c r="L11" i="3"/>
  <c r="M11" i="3"/>
  <c r="O11" i="3"/>
  <c r="Q11" i="3"/>
  <c r="L12" i="3"/>
  <c r="M12" i="3"/>
  <c r="O12" i="3"/>
  <c r="Q12" i="3"/>
  <c r="L13" i="3"/>
  <c r="M13" i="3"/>
  <c r="O13" i="3"/>
  <c r="Q13" i="3"/>
  <c r="L14" i="3"/>
  <c r="M14" i="3"/>
  <c r="O14" i="3"/>
  <c r="Q14" i="3"/>
  <c r="L15" i="3"/>
  <c r="M15" i="3"/>
  <c r="O15" i="3"/>
  <c r="Q15" i="3"/>
  <c r="L16" i="3"/>
  <c r="M16" i="3"/>
  <c r="O16" i="3"/>
  <c r="Q16" i="3"/>
  <c r="L17" i="3"/>
  <c r="M17" i="3"/>
  <c r="O17" i="3"/>
  <c r="Q17" i="3"/>
  <c r="L18" i="3"/>
  <c r="M18" i="3"/>
  <c r="O18" i="3"/>
  <c r="Q18" i="3"/>
  <c r="L19" i="3"/>
  <c r="M19" i="3"/>
  <c r="O19" i="3"/>
  <c r="Q19" i="3"/>
  <c r="L20" i="3"/>
  <c r="M20" i="3"/>
  <c r="O20" i="3"/>
  <c r="Q20" i="3"/>
  <c r="L21" i="3"/>
  <c r="M21" i="3"/>
  <c r="O21" i="3"/>
  <c r="Q21" i="3"/>
  <c r="L22" i="3"/>
  <c r="M22" i="3"/>
  <c r="O22" i="3"/>
  <c r="Q22" i="3"/>
  <c r="L23" i="3"/>
  <c r="M23" i="3"/>
  <c r="O23" i="3"/>
  <c r="Q23" i="3"/>
  <c r="L24" i="3"/>
  <c r="M24" i="3"/>
  <c r="O24" i="3"/>
  <c r="Q24" i="3"/>
  <c r="L25" i="3"/>
  <c r="M25" i="3"/>
  <c r="O25" i="3"/>
  <c r="Q25" i="3"/>
  <c r="L26" i="3"/>
  <c r="M26" i="3"/>
  <c r="O26" i="3"/>
  <c r="Q26" i="3"/>
  <c r="L27" i="3"/>
  <c r="M27" i="3"/>
  <c r="O27" i="3"/>
  <c r="Q27" i="3"/>
  <c r="L28" i="3"/>
  <c r="M28" i="3"/>
  <c r="O28" i="3"/>
  <c r="Q28" i="3"/>
  <c r="L29" i="3"/>
  <c r="M29" i="3"/>
  <c r="O29" i="3"/>
  <c r="Q29" i="3"/>
  <c r="L30" i="3"/>
  <c r="M30" i="3"/>
  <c r="O30" i="3"/>
  <c r="Q30" i="3"/>
  <c r="L31" i="3"/>
  <c r="M31" i="3"/>
  <c r="O31" i="3"/>
  <c r="Q31" i="3"/>
  <c r="L32" i="3"/>
  <c r="M32" i="3"/>
  <c r="L336" i="3"/>
  <c r="M336" i="3"/>
  <c r="L337" i="3"/>
  <c r="M337" i="3"/>
  <c r="O337" i="3"/>
  <c r="Q337" i="3"/>
  <c r="L338" i="3"/>
  <c r="M338" i="3"/>
  <c r="O338" i="3"/>
  <c r="Q338" i="3"/>
  <c r="L339" i="3"/>
  <c r="M339" i="3"/>
  <c r="O339" i="3"/>
  <c r="Q339" i="3"/>
  <c r="L340" i="3"/>
  <c r="M340" i="3"/>
  <c r="O340" i="3"/>
  <c r="Q340" i="3"/>
  <c r="L341" i="3"/>
  <c r="M341" i="3"/>
  <c r="O341" i="3"/>
  <c r="Q341" i="3"/>
  <c r="L342" i="3"/>
  <c r="M342" i="3"/>
  <c r="O342" i="3"/>
  <c r="Q342" i="3"/>
  <c r="L343" i="3"/>
  <c r="M343" i="3"/>
  <c r="O343" i="3"/>
  <c r="Q343" i="3"/>
  <c r="L344" i="3"/>
  <c r="M344" i="3"/>
  <c r="O344" i="3"/>
  <c r="Q344" i="3"/>
  <c r="L345" i="3"/>
  <c r="M345" i="3"/>
  <c r="O345" i="3"/>
  <c r="Q345" i="3"/>
  <c r="L346" i="3"/>
  <c r="M346" i="3"/>
  <c r="O346" i="3"/>
  <c r="Q346" i="3"/>
  <c r="L347" i="3"/>
  <c r="M347" i="3"/>
  <c r="O347" i="3"/>
  <c r="Q347" i="3"/>
  <c r="L348" i="3"/>
  <c r="M348" i="3"/>
  <c r="O348" i="3"/>
  <c r="Q348" i="3"/>
  <c r="L349" i="3"/>
  <c r="M349" i="3"/>
  <c r="O349" i="3"/>
  <c r="Q349" i="3"/>
  <c r="L350" i="3"/>
  <c r="M350" i="3"/>
  <c r="O350" i="3"/>
  <c r="L351" i="3"/>
  <c r="M351" i="3"/>
  <c r="O351" i="3"/>
  <c r="L352" i="3"/>
  <c r="M352" i="3"/>
  <c r="O352" i="3"/>
  <c r="L353" i="3"/>
  <c r="M353" i="3"/>
  <c r="O353" i="3"/>
  <c r="Q353" i="3"/>
  <c r="L354" i="3"/>
  <c r="M354" i="3"/>
  <c r="O354" i="3"/>
  <c r="Q354" i="3"/>
  <c r="L355" i="3"/>
  <c r="M355" i="3"/>
  <c r="O355" i="3"/>
  <c r="L356" i="3"/>
  <c r="M356" i="3"/>
  <c r="Q356" i="3"/>
  <c r="L357" i="3"/>
  <c r="M357" i="3"/>
  <c r="O357" i="3"/>
  <c r="Q357" i="3"/>
  <c r="L358" i="3"/>
  <c r="M358" i="3"/>
  <c r="O358" i="3"/>
  <c r="Q358" i="3"/>
  <c r="L359" i="3"/>
  <c r="M359" i="3"/>
  <c r="O359" i="3"/>
  <c r="Q359" i="3"/>
  <c r="L360" i="3"/>
  <c r="M360" i="3"/>
  <c r="Q360" i="3"/>
  <c r="R352" i="3" l="1"/>
  <c r="N352" i="3"/>
  <c r="R336" i="3"/>
  <c r="N336" i="3"/>
  <c r="R32" i="3"/>
  <c r="N32" i="3"/>
  <c r="R359" i="3"/>
  <c r="N359" i="3"/>
  <c r="R357" i="3"/>
  <c r="N357" i="3"/>
  <c r="R355" i="3"/>
  <c r="N355" i="3"/>
  <c r="R354" i="3"/>
  <c r="N354" i="3"/>
  <c r="R353" i="3"/>
  <c r="N353" i="3"/>
  <c r="R31" i="3"/>
  <c r="N31" i="3"/>
  <c r="R30" i="3"/>
  <c r="N30" i="3"/>
  <c r="R29" i="3"/>
  <c r="N29" i="3"/>
  <c r="R28" i="3"/>
  <c r="N28" i="3"/>
  <c r="R27" i="3"/>
  <c r="N27" i="3"/>
  <c r="R26" i="3"/>
  <c r="N26" i="3"/>
  <c r="R25" i="3"/>
  <c r="N25" i="3"/>
  <c r="R24" i="3"/>
  <c r="N24" i="3"/>
  <c r="R23" i="3"/>
  <c r="N23" i="3"/>
  <c r="R22" i="3"/>
  <c r="N22" i="3"/>
  <c r="R21" i="3"/>
  <c r="N21" i="3"/>
  <c r="R20" i="3"/>
  <c r="N20" i="3"/>
  <c r="R19" i="3"/>
  <c r="N19" i="3"/>
  <c r="R18" i="3"/>
  <c r="N18" i="3"/>
  <c r="R17" i="3"/>
  <c r="N17" i="3"/>
  <c r="R16" i="3"/>
  <c r="N16" i="3"/>
  <c r="R15" i="3"/>
  <c r="N15" i="3"/>
  <c r="R14" i="3"/>
  <c r="N14" i="3"/>
  <c r="R13" i="3"/>
  <c r="N13" i="3"/>
  <c r="R12" i="3"/>
  <c r="N12" i="3"/>
  <c r="R11" i="3"/>
  <c r="N11" i="3"/>
  <c r="R10" i="3"/>
  <c r="N10" i="3"/>
  <c r="R9" i="3"/>
  <c r="N9" i="3"/>
  <c r="R8" i="3"/>
  <c r="N8" i="3"/>
  <c r="R7" i="3"/>
  <c r="N7" i="3"/>
  <c r="R6" i="3"/>
  <c r="N6" i="3"/>
  <c r="R5" i="3"/>
  <c r="N5" i="3"/>
  <c r="R4" i="3"/>
  <c r="N4" i="3"/>
  <c r="R3" i="3"/>
  <c r="N3" i="3"/>
  <c r="R360" i="3"/>
  <c r="N360" i="3"/>
  <c r="R358" i="3"/>
  <c r="N358" i="3"/>
  <c r="R351" i="3"/>
  <c r="N351" i="3"/>
  <c r="R356" i="3"/>
  <c r="N356" i="3"/>
  <c r="R350" i="3"/>
  <c r="N350" i="3"/>
  <c r="R349" i="3"/>
  <c r="N349" i="3"/>
  <c r="R348" i="3"/>
  <c r="N348" i="3"/>
  <c r="R347" i="3"/>
  <c r="N347" i="3"/>
  <c r="R346" i="3"/>
  <c r="N346" i="3"/>
  <c r="R345" i="3"/>
  <c r="N345" i="3"/>
  <c r="R344" i="3"/>
  <c r="N344" i="3"/>
  <c r="R343" i="3"/>
  <c r="N343" i="3"/>
  <c r="R342" i="3"/>
  <c r="N342" i="3"/>
  <c r="R341" i="3"/>
  <c r="N341" i="3"/>
  <c r="R340" i="3"/>
  <c r="N340" i="3"/>
  <c r="R339" i="3"/>
  <c r="N339" i="3"/>
  <c r="R338" i="3"/>
  <c r="N338" i="3"/>
  <c r="R337" i="3"/>
  <c r="N337" i="3"/>
  <c r="R39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Peso  é fixo é vinculado a complexidade conforme aba complexidade
</t>
        </r>
      </text>
    </comment>
    <comment ref="K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É o tempo em que se espera que a atividade deverá ser realizada de forma eficiente
</t>
        </r>
      </text>
    </comment>
    <comment ref="M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Custo é a multiplicação do peso x duração
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É a divisão  da frequencia total por 18 meses que é a duração do contrato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É a estimativa de realização ao longo dos 12 meses do contrato
</t>
        </r>
      </text>
    </comment>
    <comment ref="Q2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É amultiplicação da Frerquencia Total pela Duração em horas</t>
        </r>
      </text>
    </comment>
    <comment ref="R2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É a multiplicação da Duração Total pelo Custo em UST
</t>
        </r>
      </text>
    </comment>
  </commentList>
</comments>
</file>

<file path=xl/sharedStrings.xml><?xml version="1.0" encoding="utf-8"?>
<sst xmlns="http://schemas.openxmlformats.org/spreadsheetml/2006/main" count="2938" uniqueCount="894">
  <si>
    <t>Catálogo de serviços completo</t>
  </si>
  <si>
    <t>Linha</t>
  </si>
  <si>
    <t>Item</t>
  </si>
  <si>
    <t>Tipo</t>
  </si>
  <si>
    <t>Serviço</t>
  </si>
  <si>
    <t>Atividade</t>
  </si>
  <si>
    <t>Descrição da tarefa</t>
  </si>
  <si>
    <t>Produtos Esperados</t>
  </si>
  <si>
    <t>Cargo Profissional Habilitado</t>
  </si>
  <si>
    <t>Complexidade</t>
  </si>
  <si>
    <t>Peso</t>
  </si>
  <si>
    <t xml:space="preserve"> Duração</t>
  </si>
  <si>
    <t>Tempo</t>
  </si>
  <si>
    <t>Custo da UST</t>
  </si>
  <si>
    <t>Custo em Reais</t>
  </si>
  <si>
    <t>Frequência Mensal</t>
  </si>
  <si>
    <t>Frequência Total</t>
  </si>
  <si>
    <t>Duração Total</t>
  </si>
  <si>
    <t>Custo Total Previsto em UST</t>
  </si>
  <si>
    <t>D001</t>
  </si>
  <si>
    <t>Demanda</t>
  </si>
  <si>
    <t>Apoio a Disponibilidade de Dados</t>
  </si>
  <si>
    <t>Analisar dados afetados na manutenção da base corporativa da Agência</t>
  </si>
  <si>
    <t>Validar se os dados foram recebidos de uma fonte oficial e se os de destino estão concisos</t>
  </si>
  <si>
    <t>Cargos:
- Analista de Infraestrutura Sênior
- Especialista</t>
  </si>
  <si>
    <t>Alta</t>
  </si>
  <si>
    <t>D003</t>
  </si>
  <si>
    <t>Analisar viabilidade do modelo</t>
  </si>
  <si>
    <t>Analisar viabilidade do modelo a ser implantado</t>
  </si>
  <si>
    <t>D005</t>
  </si>
  <si>
    <t>Efetuar Manutenção dos dados da base corporativa da Agência</t>
  </si>
  <si>
    <t>Efetuar manipulação de dados</t>
  </si>
  <si>
    <t>D007</t>
  </si>
  <si>
    <t>Gerar ou corrigir script e executá-lo</t>
  </si>
  <si>
    <t>Gerar ou corrigir script e executá-lo, acompanhando seu resultado.</t>
  </si>
  <si>
    <t>D008</t>
  </si>
  <si>
    <t>Apoio a Disponibilidade de Infraestrutura</t>
  </si>
  <si>
    <t>Gestão de Serviços Áudio Visual.</t>
  </si>
  <si>
    <t>Acompanhamento de transmissão e coleta  de  informações  sobre a infraestrutura do evento</t>
  </si>
  <si>
    <t>Cargos:
- Analista de Infraestrutura Pleno
- Analista de Infraestrutura Sênior
- Especialista</t>
  </si>
  <si>
    <t>Mediana</t>
  </si>
  <si>
    <t>D036</t>
  </si>
  <si>
    <t>Apoio a Gestão de Infraestrutura</t>
  </si>
  <si>
    <t>Acompanhar aquisição</t>
  </si>
  <si>
    <t>Acompanhamento de aquisições de bens e serviços</t>
  </si>
  <si>
    <t>D039</t>
  </si>
  <si>
    <t>Apoiar gestores na adminitração e dimensionamento de recursos financeiros</t>
  </si>
  <si>
    <t>Apoiar os Gestores na administração e dimensionamento de recursos financeiros de TIC.</t>
  </si>
  <si>
    <t>D040</t>
  </si>
  <si>
    <t>Apoiar no levantamento de necessidades do PDTI</t>
  </si>
  <si>
    <t>Apoio técnico no levantamento de necessidades da área de infraestrutura para atualização do PDTI</t>
  </si>
  <si>
    <t>D045</t>
  </si>
  <si>
    <t>Apoio na análise de soluções do mercado</t>
  </si>
  <si>
    <t>Apoio técnico  na análises comparativas das empresas fornecedoras de bens e serviços nos diversos segmentos de mercado em TI e SIC.</t>
  </si>
  <si>
    <t>D046</t>
  </si>
  <si>
    <t>Apoio na construção da forma dos questionários de avaliação de maturidade da TI</t>
  </si>
  <si>
    <t>Proposição da forma e conteúdo dos questionários de avaliação de maturidade.</t>
  </si>
  <si>
    <t>D047</t>
  </si>
  <si>
    <t>Apoio técnico na atualização e implementação do PDTI</t>
  </si>
  <si>
    <t>Apoio na atualização e implementação do Plano Diretor de Tecnologia da Informação da área de infraestrutura</t>
  </si>
  <si>
    <t>D050</t>
  </si>
  <si>
    <t>Apoio Técnico na implantação de Controles, Ferramentas, Processos, Projetos e Politica de Segurança da Informação.</t>
  </si>
  <si>
    <t>Apoio técnico na elaboração dos processos de implementações.</t>
  </si>
  <si>
    <t>D051</t>
  </si>
  <si>
    <t>Apoio Técnico no Desenvolvimento material para treinamentos.</t>
  </si>
  <si>
    <t xml:space="preserve">Preparar material para treinamentos e apresentações </t>
  </si>
  <si>
    <t>D052</t>
  </si>
  <si>
    <t>Apoio Técnico no Processo de Divulgação da Politica Interna de Segurança.</t>
  </si>
  <si>
    <t>Apoio técnico no processo de divulgação da Política de Segurança da Informação nas localidades da Agência.</t>
  </si>
  <si>
    <t>D054</t>
  </si>
  <si>
    <t>Apoio Técnico no Processo de Governança de TI</t>
  </si>
  <si>
    <t>Apoio técnico na elaboração de relatório executivo semestral, para acompanhamento da execução do Plano Diretor de Tecnologia da Informação na área de infraestrutura</t>
  </si>
  <si>
    <t>D055</t>
  </si>
  <si>
    <t>Atualizar a companhar catálogo de serviços em Apoio Técnico em Gestão de Infraestrutura de TIC</t>
  </si>
  <si>
    <t>Atualização e acompanhamento do catálogo de serviços de infraestrutura</t>
  </si>
  <si>
    <t>Cargos:
- Operador de Infraestrutura Júnior
- Operador de Infraestrutura Pleno
- Operador de Infraestrutura Sênior
- Analista de Infraestrutura Júnior
- Analista de Infraestrutura Pleno
- Analista de Infraestrutura Sênior
- Especialista</t>
  </si>
  <si>
    <t>Baixa</t>
  </si>
  <si>
    <t>D059</t>
  </si>
  <si>
    <t>Gestão de riscos relacionados à TI</t>
  </si>
  <si>
    <t>Criação de documento Mapa de Gerenciamento de Riscos com os seguintes itens:
- Levantamento dos Riscos
- Classificação probabilidade x impacto
- Causas
- Ações Preventivas
- Consequências
- Ações de contingência</t>
  </si>
  <si>
    <t>Artefatos:
- Documento de Mapa de Gerenciamento de Risco
- Memória de Calculo
- Outras Evidências</t>
  </si>
  <si>
    <t>D061</t>
  </si>
  <si>
    <t>Diagnosticar e propor melhorias a Infraestrutura</t>
  </si>
  <si>
    <t>Diagnosticar e propor melhorias na arquitetura da infraestrutura da Agência</t>
  </si>
  <si>
    <t>D062</t>
  </si>
  <si>
    <t>Elaboração de relatórios técnicos, pareceres e analise de memorandos e documentos da Agência.</t>
  </si>
  <si>
    <t>D064</t>
  </si>
  <si>
    <t>Elaborar cronograma</t>
  </si>
  <si>
    <t>Elaborar cronograma detalhado de execução do projeto conforme padrão Agência</t>
  </si>
  <si>
    <t>D067</t>
  </si>
  <si>
    <t>Elaborar ou Alterar normas de SIC</t>
  </si>
  <si>
    <t>Elaborar ou Alterar documentos “padronizados” (Normas, Procedimentos, Instruções de Trabalho) que compõem a Política de Segurança da Informação.</t>
  </si>
  <si>
    <t>D068</t>
  </si>
  <si>
    <t>Elaborar plano de melhorias</t>
  </si>
  <si>
    <t>Elaborar Plano de Implementação de Melhorias (5W2H).</t>
  </si>
  <si>
    <t>D069</t>
  </si>
  <si>
    <t>Elaborar relatório de maturidade da TI</t>
  </si>
  <si>
    <t>Elaborar relatório do grau de maturidade atual relativo a todos os processos do modelo COBIT.</t>
  </si>
  <si>
    <t>D070</t>
  </si>
  <si>
    <t>Elaborar relatórios comparativos</t>
  </si>
  <si>
    <t>Apoio técnico na construção do relatório e/ou quadro comparativo dos valores dos contratos de outros órgãos públicos.</t>
  </si>
  <si>
    <t>Cargos:
- Analista de Infraestrutura Júnior
- Analista de Infraestrutura Pleno
- Analista de Infraestrutura Sênior
- Especialista</t>
  </si>
  <si>
    <t>Intermediária</t>
  </si>
  <si>
    <t>D073</t>
  </si>
  <si>
    <t>Gerenciar incidentes de serviços de TI</t>
  </si>
  <si>
    <t>Gerenciamento de incidentes relacionados aos serviços de TI</t>
  </si>
  <si>
    <t>D074</t>
  </si>
  <si>
    <t>Gerir identidades para Apoio Técnico em Gestão de Segurança da Informação</t>
  </si>
  <si>
    <t>Gestão de identidades</t>
  </si>
  <si>
    <t>D077</t>
  </si>
  <si>
    <t>Pesquisa de mercado</t>
  </si>
  <si>
    <t>Apoio técnico na pesquisa de mercado para aquisição de bens e serviços de tecnologia da informação.</t>
  </si>
  <si>
    <t>D079</t>
  </si>
  <si>
    <t>Preparar material a ser apresentado</t>
  </si>
  <si>
    <t xml:space="preserve">Preparação de material e estrutura para apresentação. </t>
  </si>
  <si>
    <t>D083</t>
  </si>
  <si>
    <t>Publicar documentos</t>
  </si>
  <si>
    <t>Publicar documentos em ferramentas determinadas pela agência</t>
  </si>
  <si>
    <t>D088</t>
  </si>
  <si>
    <t>Apoio a Ferramentas de Decisão</t>
  </si>
  <si>
    <t>Apoio à Gestão Analítica</t>
  </si>
  <si>
    <t xml:space="preserve">Atividades necessárias para apoiar a análise, definição, desenvolvimento, implementação, implantação e sustentação de estratégias de Inteligência Analítica, bem como a gestão de soluções, portfólios, programas, projetos, demandas, portais, arquitetura física e lógica, infraestrutra, entre outras atividades.
</t>
  </si>
  <si>
    <t>Artefatos:
- Relatório de Apoio à Gestão
- Memória de Calculo
- Evidências</t>
  </si>
  <si>
    <t>D090</t>
  </si>
  <si>
    <t>Atividades necessárias para apoiar a análise, definição, desenvolvimento, implementação, implantação e sustentação de estratégias e soluções de Inteligência Analítica, bem como a gestão de soluções, portfólios, programas, projetos, demandas, portais, arquitetura física e lógica, infraestrutra, entre outras atividades.</t>
  </si>
  <si>
    <t>D091</t>
  </si>
  <si>
    <t>D093</t>
  </si>
  <si>
    <t>D095</t>
  </si>
  <si>
    <t>D096</t>
  </si>
  <si>
    <t>D098</t>
  </si>
  <si>
    <t>D100</t>
  </si>
  <si>
    <t>D101</t>
  </si>
  <si>
    <t>D183</t>
  </si>
  <si>
    <t>Análise de Dados</t>
  </si>
  <si>
    <t>Análise de bancos de dados e outros objetos ou repositórios de dados para atender a uma ou mais das seguintes necessidades:
. identificação de fontes de dados.
. análise da qualidade de dados.
. identificação de necessidades de transformação de dados.
. Mapeamento de fontes e destinos de dados.
. Modelagem de dados.</t>
  </si>
  <si>
    <t>Artefatos:
- Relatório de Análise de Dados
- Memória de Cálculo
- Evidências</t>
  </si>
  <si>
    <t>D185</t>
  </si>
  <si>
    <t>D187</t>
  </si>
  <si>
    <t>D188</t>
  </si>
  <si>
    <t>D189</t>
  </si>
  <si>
    <t>D190</t>
  </si>
  <si>
    <t>Análise das fontes de dados:
Análise de bancos de dados e outros objetos ou repositórios de dados para atender a uma ou mais das seguintes necessidades:
. identificação de fontes de dados.
. análise da qualidade de dados.
. identificação de necessidades de transformação de dados.
. Mapeamento de fontes e destinos de dados.
. Modelagem de dados.</t>
  </si>
  <si>
    <t>D192</t>
  </si>
  <si>
    <t>D205</t>
  </si>
  <si>
    <t>Prototipagem</t>
  </si>
  <si>
    <t>A prototipagem pode ocorrer de duas formas:
1. Prototipagem rápida:
Geração, junto com os usuários, de protótipos rápidos, mesmo que apenas desenhados.
2. Prototipagem refinada:
Geração de protótipos refinados, utilizando uma ferramenta de visualização de dados, mesmo que com dados fictícios advindos de uma planilha, para responder:
- Qual é a experiência dos usuários ao navegar e utilizar o protótipo?
- Qual o seu nível de satisfação?
- Há algo que não deu certo?
- Há oportunidades de melhoria?
- Quais dados são realmente necessários para suportar o protótipo?</t>
  </si>
  <si>
    <t>Artefatos:
- Relatório de Prototipagem
- Memória de Cálculo
- Evidências</t>
  </si>
  <si>
    <t>D207</t>
  </si>
  <si>
    <t>D209</t>
  </si>
  <si>
    <t>D211</t>
  </si>
  <si>
    <t>D213</t>
  </si>
  <si>
    <t>D215</t>
  </si>
  <si>
    <t>D217</t>
  </si>
  <si>
    <t>D261</t>
  </si>
  <si>
    <t>ETL</t>
  </si>
  <si>
    <t>Desenvolvimento/manutenção de processos ou de fluxos de ETL (Extração, Transformação e Carga) de dados, realizado por meio de script ou ferramenta, para geração de uma tabela, arquivo ou outro destino, além de algorítimos e métodos de inteligência artifical.
Na execução deste serviço, está incluída a realização de testes unitários, que demonstrem o sucesso da construção e execução do processo ou fluxo de ETL.</t>
  </si>
  <si>
    <t>Artefatos:
- Relatório de ETL
- Memória de Cálculo
- Evidências</t>
  </si>
  <si>
    <t>D262</t>
  </si>
  <si>
    <t>D264</t>
  </si>
  <si>
    <t>D265</t>
  </si>
  <si>
    <t>D266</t>
  </si>
  <si>
    <t>D268</t>
  </si>
  <si>
    <t>D269</t>
  </si>
  <si>
    <t>D270</t>
  </si>
  <si>
    <t>D271</t>
  </si>
  <si>
    <t>D272</t>
  </si>
  <si>
    <t>D318</t>
  </si>
  <si>
    <t>Analytics</t>
  </si>
  <si>
    <t>Desenvolvimento/Manutenção de artefatos de visualização ou análise de dados, incluindo painéis, relatórios, métodos analíticos e de ciência de dados, além de inteligência artificial.
Na execução deste serviço está incluída a realização de testes unitários que demostrem o sucesso da contrução do artefato de visualização ou análise de dados.</t>
  </si>
  <si>
    <t>Artefatos:
- Relatório de Analytics
- Memória de Cálculo
- Evidências</t>
  </si>
  <si>
    <t>D319</t>
  </si>
  <si>
    <t>D321</t>
  </si>
  <si>
    <t>D322</t>
  </si>
  <si>
    <t>D323</t>
  </si>
  <si>
    <t>D324</t>
  </si>
  <si>
    <t>D325</t>
  </si>
  <si>
    <t>D326</t>
  </si>
  <si>
    <t>D328</t>
  </si>
  <si>
    <t>D329</t>
  </si>
  <si>
    <t>D330</t>
  </si>
  <si>
    <t>D331</t>
  </si>
  <si>
    <t>D332</t>
  </si>
  <si>
    <t>D333</t>
  </si>
  <si>
    <t>D335</t>
  </si>
  <si>
    <t>D338</t>
  </si>
  <si>
    <t>D382</t>
  </si>
  <si>
    <t>Implantação</t>
  </si>
  <si>
    <t>Atividades relacionadas à implantação de soluções de inteligência de dados, incluindo testes unitários e de integração, agendamentos, instalações, configurações e estruturações de ambientes e ferramentos, apoio à homologação de entregas de soluções de inteligência de dados, definições de acesso, planejamento de implantações e avaliações de ambientes, ferramentas e soluções de inteligência de dados pós-implantação.</t>
  </si>
  <si>
    <t>Artefatos:
- Relatório de Implantação
- Memória de Cálculo
- Evidências</t>
  </si>
  <si>
    <t>D383</t>
  </si>
  <si>
    <t>D384</t>
  </si>
  <si>
    <t>D385</t>
  </si>
  <si>
    <t>D386</t>
  </si>
  <si>
    <t>D387</t>
  </si>
  <si>
    <t>D388</t>
  </si>
  <si>
    <t>D420</t>
  </si>
  <si>
    <t>Instalar switch no rack</t>
  </si>
  <si>
    <t>Instalação de um switch no rack</t>
  </si>
  <si>
    <t>D421</t>
  </si>
  <si>
    <t>Remover switch no rack</t>
  </si>
  <si>
    <t>D422</t>
  </si>
  <si>
    <t>Configurar escopo de reverva ou de escopo de DHCP</t>
  </si>
  <si>
    <t>Criar um escopo de DHCP</t>
  </si>
  <si>
    <t>D423</t>
  </si>
  <si>
    <t>Adicionar ou remover AP da controladora Wireless</t>
  </si>
  <si>
    <t>Adicionar ou remover Access Point na topologia de WiFi</t>
  </si>
  <si>
    <t>D424</t>
  </si>
  <si>
    <t>Apoio a Gestão de infraestrutura</t>
  </si>
  <si>
    <t>Revisar documentos da agência</t>
  </si>
  <si>
    <t>Realizar alterações, correções, ajustes, inclusões e/ou descarte de documentos da agência.</t>
  </si>
  <si>
    <t>D425</t>
  </si>
  <si>
    <t>Criação de documento técnico relacionados à TI</t>
  </si>
  <si>
    <t>Fornecimento de informações técnicas através de documento, exemplos:
- Documentos relativos aos Itens de Configuração
- Documentos para apoio à processos governaça (Gerência de Incidentes, Problemas, Mudança, etc.)
- Documentos de apoio à aquisição como descrição técnica de equipamentos
- Documentos de apoio à contratação de serviços de TI</t>
  </si>
  <si>
    <t>Artefatos:
- Documento com as Informações Solicitadas
- Documento do Racional de Demandas (quando necessário)
- Outras Evidências</t>
  </si>
  <si>
    <t>D426</t>
  </si>
  <si>
    <t>Apoiar no levantamento de necessidades de novas contratações/aquisições</t>
  </si>
  <si>
    <t>Apoio técnico no levantamento de necessidades da área de infraestrutura para novas contratações/aquisições e elaboração de racional de cálculo de quantitativos necessários.</t>
  </si>
  <si>
    <t>D427</t>
  </si>
  <si>
    <t>Elaborar documentação de apoio à processos.</t>
  </si>
  <si>
    <t xml:space="preserve">Criar documentação de procedimentos, manuais ou diagramas </t>
  </si>
  <si>
    <t>Artefatos:
- Manual ou diagrama criado
- Documento do Racional de Demandas (quando necessário)
- Insumos usados na elaboração do documento</t>
  </si>
  <si>
    <t>D428</t>
  </si>
  <si>
    <t>Apoio a Disponibilidade de infraestrutura</t>
  </si>
  <si>
    <t>Atendimento realizados fora de Brasília (por dia)</t>
  </si>
  <si>
    <t>Deslocamento para atendimento em outros estados</t>
  </si>
  <si>
    <t>D429</t>
  </si>
  <si>
    <t>Ministração de Treinamento</t>
  </si>
  <si>
    <t>Ministração de treinamentos relacionados à infraestrutura, governança, ferramentas e serviços de TI.
Artefatos:
Relatório de Treinamento
Certificados Emitidos
Lista de Presença
Outras Evidências</t>
  </si>
  <si>
    <t>D430</t>
  </si>
  <si>
    <t xml:space="preserve"> Abertura de projetos de infraestrutura</t>
  </si>
  <si>
    <r>
      <t xml:space="preserve">Elaboração e apresentação formal do termo de abertura de projetos. 
</t>
    </r>
    <r>
      <rPr>
        <b/>
        <sz val="11"/>
        <color theme="1"/>
        <rFont val="Calibri"/>
        <family val="2"/>
        <scheme val="minor"/>
      </rPr>
      <t>Artefato</t>
    </r>
    <r>
      <rPr>
        <sz val="11"/>
        <color theme="1"/>
        <rFont val="Calibri"/>
        <family val="2"/>
        <scheme val="minor"/>
      </rPr>
      <t>: Termo de Abertura de Projeto(TAP)</t>
    </r>
  </si>
  <si>
    <t>D431</t>
  </si>
  <si>
    <t>Criação de Lista ou Biblioteca no Sharepoint</t>
  </si>
  <si>
    <t>Criar lista ou biblioteca no Sharepoint</t>
  </si>
  <si>
    <t>D432</t>
  </si>
  <si>
    <t>Criação de Site no Sharepoint</t>
  </si>
  <si>
    <t>Criar um site de equipe ou site de comunicação no Sharepoint</t>
  </si>
  <si>
    <t>D433</t>
  </si>
  <si>
    <t>Planejamento de projetos de infraestrutura</t>
  </si>
  <si>
    <r>
      <t xml:space="preserve">Elaboração do plano de projeto que consta todo detalhamento de escopo, atividades, cronograma, riscos e etc. 
</t>
    </r>
    <r>
      <rPr>
        <b/>
        <sz val="11"/>
        <color theme="1"/>
        <rFont val="Calibri"/>
        <family val="2"/>
        <scheme val="minor"/>
      </rPr>
      <t>Artefato:</t>
    </r>
    <r>
      <rPr>
        <sz val="11"/>
        <color theme="1"/>
        <rFont val="Calibri"/>
        <family val="2"/>
        <scheme val="minor"/>
      </rPr>
      <t xml:space="preserve"> Plano de Projeto (PP)</t>
    </r>
  </si>
  <si>
    <t>D434</t>
  </si>
  <si>
    <t>Detalhar as  atividades de projetos de infraestrutura</t>
  </si>
  <si>
    <r>
      <t xml:space="preserve">Criação dos artefatos de detalhamento das atividades de projetos. 
</t>
    </r>
    <r>
      <rPr>
        <b/>
        <sz val="11"/>
        <color theme="1"/>
        <rFont val="Calibri"/>
        <family val="2"/>
        <scheme val="minor"/>
      </rPr>
      <t>Artefato:</t>
    </r>
    <r>
      <rPr>
        <sz val="11"/>
        <color theme="1"/>
        <rFont val="Calibri"/>
        <family val="2"/>
        <scheme val="minor"/>
      </rPr>
      <t xml:space="preserve"> Documento de atividade do Projeto (DAP)</t>
    </r>
  </si>
  <si>
    <t>D435</t>
  </si>
  <si>
    <t>Homologação do termino/ encerramento  de projetos de infraestrutura</t>
  </si>
  <si>
    <r>
      <t xml:space="preserve">Criação dos artefatos de encerramento das atividades de projetos. 
</t>
    </r>
    <r>
      <rPr>
        <b/>
        <sz val="11"/>
        <color theme="1"/>
        <rFont val="Calibri"/>
        <family val="2"/>
        <scheme val="minor"/>
      </rPr>
      <t xml:space="preserve">Artefato: </t>
    </r>
    <r>
      <rPr>
        <sz val="11"/>
        <color theme="1"/>
        <rFont val="Calibri"/>
        <family val="2"/>
        <scheme val="minor"/>
      </rPr>
      <t>Termo de Homologação do Projeto (THP)</t>
    </r>
  </si>
  <si>
    <t>D436</t>
  </si>
  <si>
    <t>Gerar ou corrigir script de infraestrutura</t>
  </si>
  <si>
    <t>Gerar ou corrigir script de sistemas operacionais, executá-lo e acompanhar seu resultado.</t>
  </si>
  <si>
    <t>D437</t>
  </si>
  <si>
    <t>Executar script de infraestrutura</t>
  </si>
  <si>
    <t>Executar script e acompanhar seu resultado.</t>
  </si>
  <si>
    <t>D438</t>
  </si>
  <si>
    <t xml:space="preserve">Migração de conta de e-mail </t>
  </si>
  <si>
    <t>Migração de conta de e-mail para a nuvem (exchange online)</t>
  </si>
  <si>
    <t>D439</t>
  </si>
  <si>
    <t>Analisar alerta de segurança da informação</t>
  </si>
  <si>
    <t>Analisar alerta detectado pela ferramenta de segurança da informação e identificar a necessidade de realizar o escaneamento no host e/ou servidor.</t>
  </si>
  <si>
    <t>D440</t>
  </si>
  <si>
    <t>Executar Backup do cluster Firewall</t>
  </si>
  <si>
    <t>D441</t>
  </si>
  <si>
    <t>Rotina</t>
  </si>
  <si>
    <t>Efetuar análise dos dashboards do Firewall</t>
  </si>
  <si>
    <t>Gestão e monitoramento através de ferramenta específica do firewall</t>
  </si>
  <si>
    <t>D442</t>
  </si>
  <si>
    <t>Análise dos alertas da ferramenta de administração do ambiente virtual</t>
  </si>
  <si>
    <t>Realizar análise dos alertas da ferramenta de administração do ambiente virtual.</t>
  </si>
  <si>
    <t xml:space="preserve">D443 </t>
  </si>
  <si>
    <t>Elaborar documentação de apoio à processos no GRAV.</t>
  </si>
  <si>
    <t>Criar/ alterar procedimentos em ferramentas de documentação.  Exemplo; GRAV (4 horas)</t>
  </si>
  <si>
    <t xml:space="preserve">D444 </t>
  </si>
  <si>
    <t>Criar/ alterar procedimentos em ferramentas de documentação.  Exemplo; GRAV (8 horas)</t>
  </si>
  <si>
    <t>D445</t>
  </si>
  <si>
    <t xml:space="preserve">Elaborar documentação de apoio à processos no GRAV. </t>
  </si>
  <si>
    <t>Criar/ alterar procedimentos em ferramentas de documentação. Exemplo; GRAV (1 hora)</t>
  </si>
  <si>
    <t>D446</t>
  </si>
  <si>
    <t>Criar/ alterar procedimentos em ferramentas de documentação.  Exemplo; GRAV (2 horas)</t>
  </si>
  <si>
    <t>D447</t>
  </si>
  <si>
    <t>Executar script de Banco de dados no Servidor do BD</t>
  </si>
  <si>
    <t>Receber um script de banco de dados pronto para execução e executá-lo dentro do Servidor de Banco de Dados</t>
  </si>
  <si>
    <t>Artefatos:
- Spool com o resultado da execução
- Outas evidências da execução do script</t>
  </si>
  <si>
    <t>D448</t>
  </si>
  <si>
    <t>D449</t>
  </si>
  <si>
    <t>D450</t>
  </si>
  <si>
    <t>D451</t>
  </si>
  <si>
    <t>D452</t>
  </si>
  <si>
    <t>D453</t>
  </si>
  <si>
    <t>D454</t>
  </si>
  <si>
    <t>D455</t>
  </si>
  <si>
    <t>D456</t>
  </si>
  <si>
    <t>D457</t>
  </si>
  <si>
    <t>D458</t>
  </si>
  <si>
    <t>D459</t>
  </si>
  <si>
    <t>D460</t>
  </si>
  <si>
    <t>D461</t>
  </si>
  <si>
    <t>D462</t>
  </si>
  <si>
    <t>D463</t>
  </si>
  <si>
    <t>D464</t>
  </si>
  <si>
    <t>D465</t>
  </si>
  <si>
    <t>D466</t>
  </si>
  <si>
    <t>D467</t>
  </si>
  <si>
    <t>D468</t>
  </si>
  <si>
    <t>D469</t>
  </si>
  <si>
    <t>D470</t>
  </si>
  <si>
    <t>D471</t>
  </si>
  <si>
    <t>D472</t>
  </si>
  <si>
    <t>D473</t>
  </si>
  <si>
    <t>D474</t>
  </si>
  <si>
    <t>D475</t>
  </si>
  <si>
    <t>D476</t>
  </si>
  <si>
    <t>D477</t>
  </si>
  <si>
    <t>D478</t>
  </si>
  <si>
    <t>D479</t>
  </si>
  <si>
    <t>D480</t>
  </si>
  <si>
    <t>D481</t>
  </si>
  <si>
    <t>D482</t>
  </si>
  <si>
    <t>D483</t>
  </si>
  <si>
    <t>D484</t>
  </si>
  <si>
    <t>D485</t>
  </si>
  <si>
    <t>D486</t>
  </si>
  <si>
    <t>D487</t>
  </si>
  <si>
    <t>D488</t>
  </si>
  <si>
    <t>D489</t>
  </si>
  <si>
    <t>D490</t>
  </si>
  <si>
    <t>D491</t>
  </si>
  <si>
    <t>D492</t>
  </si>
  <si>
    <t>D493</t>
  </si>
  <si>
    <t>D494</t>
  </si>
  <si>
    <t>D495</t>
  </si>
  <si>
    <t>D496</t>
  </si>
  <si>
    <t>D497</t>
  </si>
  <si>
    <t>D498</t>
  </si>
  <si>
    <t>D499</t>
  </si>
  <si>
    <t>D500</t>
  </si>
  <si>
    <t>D501</t>
  </si>
  <si>
    <t>D502</t>
  </si>
  <si>
    <t>D503</t>
  </si>
  <si>
    <t>D504</t>
  </si>
  <si>
    <t>D505</t>
  </si>
  <si>
    <t>D506</t>
  </si>
  <si>
    <t>D507</t>
  </si>
  <si>
    <t>D508</t>
  </si>
  <si>
    <t>D509</t>
  </si>
  <si>
    <t>D510</t>
  </si>
  <si>
    <t>D511</t>
  </si>
  <si>
    <t>D512</t>
  </si>
  <si>
    <t>D513</t>
  </si>
  <si>
    <t>D514</t>
  </si>
  <si>
    <t>D515</t>
  </si>
  <si>
    <t>D516</t>
  </si>
  <si>
    <t>D517</t>
  </si>
  <si>
    <t>D518</t>
  </si>
  <si>
    <t>D519</t>
  </si>
  <si>
    <t>D520</t>
  </si>
  <si>
    <t>D521</t>
  </si>
  <si>
    <t>D522</t>
  </si>
  <si>
    <t>D523</t>
  </si>
  <si>
    <t>D524</t>
  </si>
  <si>
    <t>D525</t>
  </si>
  <si>
    <t>D526</t>
  </si>
  <si>
    <t>D527</t>
  </si>
  <si>
    <t>R001</t>
  </si>
  <si>
    <t>Execução de Procedures</t>
  </si>
  <si>
    <t>Executar procedures e acompanhar seus resultados</t>
  </si>
  <si>
    <t>R002</t>
  </si>
  <si>
    <t>Manutenção de usuários de banco de dados</t>
  </si>
  <si>
    <t>Receber a demanda, analisar se o usuário encontra-se padronizado de acordo com as normas da Agência</t>
  </si>
  <si>
    <t>R005</t>
  </si>
  <si>
    <t>Administração do Ambiente Wireless - Administração da solução e alta disponibilidade do Ambiente.</t>
  </si>
  <si>
    <t>Administrar o uso dos recursos da solução Wireless, de forma a garantir a alta disponibilidade do ambiente implementado.</t>
  </si>
  <si>
    <t>R009</t>
  </si>
  <si>
    <t>Administração e gerenciamento do sistema de ambiente virtual (VMWare, Azure e Oracle Virtual Machine)</t>
  </si>
  <si>
    <t>Criação, remoção, migração, reposicionamento de máquinas virtuais, bem como configurações auxiliares relacionadas ao dimensionamento do ambiente virtual como uso de memória, afinidade de processadores, quantidade de processadores virtuais, templates, etc.</t>
  </si>
  <si>
    <t>Artefatos:
- Screenshots com evidências da realização do serviço
- Documento do Racional de Demandas (quando necessário)</t>
  </si>
  <si>
    <t>R010</t>
  </si>
  <si>
    <t>Administração e gerenciamento do ambiente Storage</t>
  </si>
  <si>
    <t>Administração e gerenciamento de ambiente Storage</t>
  </si>
  <si>
    <t>R012</t>
  </si>
  <si>
    <t>Analisar e efetuar manutenção dos servidores de correio eletrônico</t>
  </si>
  <si>
    <t>Analisar e efetuar manutenção dos servidores de correio eletrônico para correção de erros ou melhorias pró-ativas</t>
  </si>
  <si>
    <t>Artefatos:
- Descrição breve da solução proposta
- Screenshots com evidências da implementação da solução
- Documento do Racional de Demandas (quando necessário)</t>
  </si>
  <si>
    <t>R013</t>
  </si>
  <si>
    <t>Analise de cabeçalho, informações de rede, auditoria, bloqueio e/ou liberação dos e-mails do antispam.</t>
  </si>
  <si>
    <t>AntiSpam - Analise, liberação e/ou bloqueio de e-mail.</t>
  </si>
  <si>
    <t>R015</t>
  </si>
  <si>
    <t>Apoio Técnico na Administração dos Servidores que suportam as ferramentas de Monitoramento.</t>
  </si>
  <si>
    <t>Realização de Ajustes nos Servidores.</t>
  </si>
  <si>
    <t>R016</t>
  </si>
  <si>
    <t>Atualização Automática de Softwares para as Estações/Desktops</t>
  </si>
  <si>
    <t>Analisar as atualizações disponíveis mensalmente</t>
  </si>
  <si>
    <t>R017</t>
  </si>
  <si>
    <t>Avaliar estações que receberam a Atualização Automática de Softwares para as Estações/Desktops</t>
  </si>
  <si>
    <t>Avaliar o comportamento das estações que receberam a atualização e efetuar as correções necessárias.</t>
  </si>
  <si>
    <t>R023</t>
  </si>
  <si>
    <t>Conectividade, continuidade e disponibilidade. Assegurar que os eventos e logs dos equipamentos que compõem a infraestrutura de rede sejam analisados proativamente e que erros detectados sejam corrigidos conforme padrão de qualidade adotado.</t>
  </si>
  <si>
    <t>Efetuar diariamente a consolidação de erros, alertas e desempenho dos equipamentos que compõem a infraestrutura de rede.</t>
  </si>
  <si>
    <t>R024</t>
  </si>
  <si>
    <t>Desbloqueio e alteração de senha na rede wireless visitante</t>
  </si>
  <si>
    <t>Desbloquear e alterar senha de usuário na Rede wireless VISITANTE</t>
  </si>
  <si>
    <t>R028</t>
  </si>
  <si>
    <t>Inclusão e Exclusão de dispositivos na rede wireless corporativa</t>
  </si>
  <si>
    <t>Inclusão e Exclusão de dispositivos na Rede wireless corporativa</t>
  </si>
  <si>
    <t>R029</t>
  </si>
  <si>
    <t>Manutenção proativa no sistema de backup</t>
  </si>
  <si>
    <t>Analisar histórico diário dos backups e configurar novas soluções para correção dos erros apresentados pelos logs das políticas executadas diariamente.</t>
  </si>
  <si>
    <t>R033</t>
  </si>
  <si>
    <t>Substituir e alimentar as unidades robóticas de Backup e Restore de Servidores e Serviços Corporativos</t>
  </si>
  <si>
    <t>Substituir e alimentar as unidades robóticas com mídias, efetuar registros das cheias, transferir e controlar a guarda, armazenagem e liberação quanto ao período de retenção.</t>
  </si>
  <si>
    <t>R034</t>
  </si>
  <si>
    <t>Testes de restores das mídias de Backup de Servidores e Serviços Corporativos</t>
  </si>
  <si>
    <t>Testes de restores das mídias gravadas há mais de 60 dias para verificação de integridade, com emissão de relatórios analíticos para, no mínimo, 08 mídias.</t>
  </si>
  <si>
    <t>R035</t>
  </si>
  <si>
    <t>Vericar e testar endpoints, sala virtual teste(Vídeo, Aúdio, Notebooks, Configurações de entrada e saída, placas de captura), ligar painéis de monitoramento (recursos de vídeo) e executar testes de funcionamento.</t>
  </si>
  <si>
    <t>Videoconferência -  Verificar e analisar o funcionamento dos equipamentos.</t>
  </si>
  <si>
    <t>R038</t>
  </si>
  <si>
    <t>Verificação do serviço do SEP (Servidor de Antivírus)</t>
  </si>
  <si>
    <t>Verificação de definição de vírus nos servidores de antivírus.</t>
  </si>
  <si>
    <t>R039</t>
  </si>
  <si>
    <t>Verificação do serviço SMTP ANTISPAM</t>
  </si>
  <si>
    <t>Verificar uso CPU, disco, mensagens de phishing scan e monitoração das coneções inbound.</t>
  </si>
  <si>
    <t>R046</t>
  </si>
  <si>
    <t>Ajustar indicadores do Desenho dos Processos de Negócio (Situação Futura)</t>
  </si>
  <si>
    <t>Ajustar Indicadores e Controles para monitoramento de resultados na execução do processo.</t>
  </si>
  <si>
    <t>R047</t>
  </si>
  <si>
    <t>Analisar ou levantar legislação vigente</t>
  </si>
  <si>
    <t>Analisar ou levantar legislação vigente para uso nos documentos da agência</t>
  </si>
  <si>
    <t>R049</t>
  </si>
  <si>
    <t>Apoiar o gerenciamento da continuidade dos serviços</t>
  </si>
  <si>
    <t>Apoio técnico no processo de gerenciamento da continuidade dos serviços de TI.</t>
  </si>
  <si>
    <t>R051</t>
  </si>
  <si>
    <t>Apoio com análise fontes</t>
  </si>
  <si>
    <t>Apoio técnico na verificação dos editais. Mídias especializadas, entidades publicas entre outros para apoio a aquisição de bens e serviços.</t>
  </si>
  <si>
    <t>R053</t>
  </si>
  <si>
    <t>Apoio técnico no ajuste de ações para garantir os acordos mínimos de serviço</t>
  </si>
  <si>
    <t>Apoio técnico a área de TI na implementação de ações corretivas em caso de não alcance dos níveis de serviço definidos.</t>
  </si>
  <si>
    <t>R054</t>
  </si>
  <si>
    <t>Apoio Técnico no Levantamento de Informações do Processo.</t>
  </si>
  <si>
    <t>Levantar informações nas áreas correlatas, para apoio aos Processos</t>
  </si>
  <si>
    <t>R056</t>
  </si>
  <si>
    <t>Auditar processo de infraestrutura e correlacionados</t>
  </si>
  <si>
    <t>Realizar auditória de processo</t>
  </si>
  <si>
    <t>R060</t>
  </si>
  <si>
    <t>Corrigir fluxo da Modelagem Processos de Negócio de infraestrutura (Situação Atual)</t>
  </si>
  <si>
    <t>Corrigir fluxo do processo e atributos das atividades mapeadas pela situação atual.</t>
  </si>
  <si>
    <t>R061</t>
  </si>
  <si>
    <t>Corrigir fluxo do Desenho dos Processos de Negócio (Situação Futura)</t>
  </si>
  <si>
    <t>Corrigir fluxo do processo e atributos das atividades mapeadas pela situação futura.</t>
  </si>
  <si>
    <t>R062</t>
  </si>
  <si>
    <t>Definir artefatos modelos do Desenho dos Processos de Negócio (Situação Futura)</t>
  </si>
  <si>
    <t>Definir Artefatos e Modelos a serem utilizados na execução do processo.</t>
  </si>
  <si>
    <t>R063</t>
  </si>
  <si>
    <t>Definir indicadores do Desenho dos Processos de Negócio (Situação Futura)</t>
  </si>
  <si>
    <t>Definir Indicadores e Controles para monitoramento de resultados na execução do processo</t>
  </si>
  <si>
    <t>R064</t>
  </si>
  <si>
    <t>Desenho dos Processos de Negócio (Situação Futura)</t>
  </si>
  <si>
    <t>Desenho da Situação Futura do Processo (TO-BE).</t>
  </si>
  <si>
    <t>R066</t>
  </si>
  <si>
    <t>Elaborar ou alterar norma de classificação da informação</t>
  </si>
  <si>
    <t>Levantamento, Analise criação ou ajustes das Informações pertinentes a norma de classificação da informação.</t>
  </si>
  <si>
    <t>R069</t>
  </si>
  <si>
    <t>Apoio na Gestão de Contratos de TIC</t>
  </si>
  <si>
    <t>Apoio à gestão e acompanhamento de contratos de TIC em acompanhamento e prazos, controles, indicadores, dados de fornecedores entre outros.</t>
  </si>
  <si>
    <t>Artefatos:
- Planilha de Checklist Preenchida
- Breve relatório das atividades executadas
- Documento do Racional de Demandas (quando necessário)</t>
  </si>
  <si>
    <t>R071</t>
  </si>
  <si>
    <t>Levantar artefatos da Modelagem Processos de Negócio de infraestrutura (Situação Atual)</t>
  </si>
  <si>
    <t>Levantar Artefatos e Modelos existentes.</t>
  </si>
  <si>
    <t>R072</t>
  </si>
  <si>
    <t>Levantar indicadores da Modelagem Processos de Negócio de infraestrutura (Situação Atual/Futura)</t>
  </si>
  <si>
    <t>Levantar Indicadores e Controles existentes.</t>
  </si>
  <si>
    <t>R080</t>
  </si>
  <si>
    <t>Revisar documentos para encaminhar a providências</t>
  </si>
  <si>
    <t>Revisar documentos para verificação de possibilidade de correções, ajustes, inclusões ou descarte. (Não prevê alterações em seu teor)</t>
  </si>
  <si>
    <t>R082</t>
  </si>
  <si>
    <t>Serviços de Monitoramento</t>
  </si>
  <si>
    <t>Apoio Técnico na Remoção de Itens de Configuração (IC's) nas Ferramentas de Monitoramento.</t>
  </si>
  <si>
    <t>Recebimento e análise da demanda ( Remoção) do IC através de ferramenta de demandas ou comunicação.</t>
  </si>
  <si>
    <t>R085</t>
  </si>
  <si>
    <t>Disponibilidade dos Serviços de Infraestrutura para Aplicações Web</t>
  </si>
  <si>
    <t>Efetuar periodicamente a consolidação de erros, alertas e desempenho dos servidores e ferramentas de comunicação WEB e outras utilizadas pela área responsável com o mesmo objetivo.</t>
  </si>
  <si>
    <t>R086</t>
  </si>
  <si>
    <t>Extração de dados de analise de incidentes</t>
  </si>
  <si>
    <t>Análise, Extração de dados de incidentes das ferramentas de monitoramento.</t>
  </si>
  <si>
    <t>R089</t>
  </si>
  <si>
    <t>Suporte a agentes de monitoramento</t>
  </si>
  <si>
    <t>inclusão, Remoção ou Alteração de agentes na infraestrutura.</t>
  </si>
  <si>
    <t>R090</t>
  </si>
  <si>
    <t>Acompanhamento e apoio técnico junto a Gestão de Contas de Usuários.</t>
  </si>
  <si>
    <t>Criar usuário na rede, nos sistemas internos e seu respectivo e-mail no exchange, concedendo os acessos básicos para o usuário. Criar e-mail corporativo, incluindo o usuário que terá acesso ao e-mail corporativo.</t>
  </si>
  <si>
    <t>R091</t>
  </si>
  <si>
    <t>Administração do Ambiente de usuários de sistemas de uso exclusivos da TI</t>
  </si>
  <si>
    <t>Conceder ou revogar acessos no GIT, SVN e outros sistemas de uso exclusivo da TI e que não fazem parte das atividades da Central Recursos</t>
  </si>
  <si>
    <t>Artefatos:
- Screenshot com evidência da concessão do acesso</t>
  </si>
  <si>
    <t>R093</t>
  </si>
  <si>
    <t>Detectar equipamentos que não estão recebendo atualizações via WSUS.</t>
  </si>
  <si>
    <t>Verificar o funcionamento e recebimento das atualizações pelos computadores da Anvisa.</t>
  </si>
  <si>
    <t>R094</t>
  </si>
  <si>
    <t>Tuning de queries, visando melhorar o uso de recursos do ambiente computacional e o tempo de resposta do banco de dados.</t>
  </si>
  <si>
    <t>Detectar queries que estejam utilizando planos ruins, sobrecarregando subsistemas de CPU, Memória, Disco e Rede.</t>
  </si>
  <si>
    <t>R095</t>
  </si>
  <si>
    <t>Análise de Logs, visando encontrar erros e incidências de problemas que podem vir a acarretar indisponibilidades.</t>
  </si>
  <si>
    <t>R096</t>
  </si>
  <si>
    <t>Verificar permissionamento, para encontrar usuários com permissões elevadas e adequar o acesso.</t>
  </si>
  <si>
    <t>Detectar permissão elevada que pode alterar dados e comprometer a segurança.</t>
  </si>
  <si>
    <t>R097</t>
  </si>
  <si>
    <t>Plano de Capacidade do ambiente de banco de dados.</t>
  </si>
  <si>
    <t>Detectar incidentes devido a falta de espaço disponível no banco. Avaliar a tendência de crescimento e consumo de espaço disponível.</t>
  </si>
  <si>
    <t>R098</t>
  </si>
  <si>
    <t>Realizar testes de restore e avaliar os backups realizados.</t>
  </si>
  <si>
    <t>Validar restore de um backup e avaliar a integridade dos dados. Identificar falhas físicas ou lógicas.</t>
  </si>
  <si>
    <t>R100</t>
  </si>
  <si>
    <t>Plano de Capacidade do ambiente de Firewall</t>
  </si>
  <si>
    <t>Confeccionar relatório  indicando o estado dos recursos do firewall.</t>
  </si>
  <si>
    <t>R103</t>
  </si>
  <si>
    <t>Analise de acessos  Internet ( WAF).</t>
  </si>
  <si>
    <t>Analise de acessos  Internet (Web Application Firewall - WAF).</t>
  </si>
  <si>
    <t>R104</t>
  </si>
  <si>
    <t>Analise de segurança de senhas de usuários do Active Directory</t>
  </si>
  <si>
    <t>Análise com inumeros testes visando a quebra das senhas dos usuários. Essa rotineira permite verificar o nível de maturidade dos usuários na criação de senhas.</t>
  </si>
  <si>
    <t>R105</t>
  </si>
  <si>
    <t>Analise da solução de Antispam.</t>
  </si>
  <si>
    <t>Relatório evidenciando a efetividade do serviço de Antispam.</t>
  </si>
  <si>
    <t>R106</t>
  </si>
  <si>
    <t>Analise de conexões de acesso do portal Anvisa.</t>
  </si>
  <si>
    <t>Analisar logs do portal da Anvisa e elaborar relatório mensal proponto melhorias.</t>
  </si>
  <si>
    <t>R107</t>
  </si>
  <si>
    <t>Rotina de atualização de servidores.</t>
  </si>
  <si>
    <t>Avaliar a existência de vulnerabilidades que aumentam o nível de exposição dos servidores.</t>
  </si>
  <si>
    <t>R108</t>
  </si>
  <si>
    <t xml:space="preserve">Analise de acessos  explorações de vulnerabilidades. </t>
  </si>
  <si>
    <t>Analise de acessos  explorações de vulnerabilidades, vírus, botnet, ataques maliciosos de adware, transferências de arquivos (MALWARES).</t>
  </si>
  <si>
    <t>R109</t>
  </si>
  <si>
    <t>Elaborar relatório de consumo de links</t>
  </si>
  <si>
    <t>Confeccionar relatório relatório de plano de capacidade de consumo dos links MPLS e Internet.</t>
  </si>
  <si>
    <t>R110</t>
  </si>
  <si>
    <t>Bastidores</t>
  </si>
  <si>
    <t>Reportar irregularidades no bastidor como sujeira, cabeamento mal passado ou problemas de refrigeração.</t>
  </si>
  <si>
    <t>R111</t>
  </si>
  <si>
    <t>Apoio Técnico na Inclusão,  Alteração de Itens de Configuração (IC's) nas Ferramentas de Monitoramento.</t>
  </si>
  <si>
    <t>Recebimento e análise da demanda (inclusão e Alteração) do IC através de ferramenta de demandas ou comunicação criação de trigger ou item de monitoramento.</t>
  </si>
  <si>
    <t>R112</t>
  </si>
  <si>
    <t xml:space="preserve">Rotineiras de verificação de erros, updates, sincronização, capacidade, backup e outras atividades do NOC. </t>
  </si>
  <si>
    <t>Bolsão de atividades rotineiras relacionadas com o monitoramento de ativos definidos no documento ListaRotineirasV7_Consolidada.xlsx</t>
  </si>
  <si>
    <t>Artefatos:
- Conjunto de evidências definidas no documento ListaRotineirasV7_Consolidada.xlsx</t>
  </si>
  <si>
    <t>R113</t>
  </si>
  <si>
    <t>Analise das assinaturas de IPS/IDS</t>
  </si>
  <si>
    <t>Identificar ataques que estão sendo detectados e não bloqueados.</t>
  </si>
  <si>
    <t>R114</t>
  </si>
  <si>
    <t>Analise de acessos  Internet (URL Filtering)</t>
  </si>
  <si>
    <t>Confeccionar relatório  indicando incidentes potencialmente maliciosos e
 uso irregular dos recursos de tecnologia.</t>
  </si>
  <si>
    <t>R115</t>
  </si>
  <si>
    <t>Analise de acessos  Internet (Application Control)</t>
  </si>
  <si>
    <t>R116</t>
  </si>
  <si>
    <t>Central Recursos</t>
  </si>
  <si>
    <t>Bolsão de atividade mensal para atendimento de todos os chamados relativos à:
- Criar usuário na rede, nos sistemas internos e seu respectivo e-mail no exchange, concedendo os acessos básicos para o usuário. - Criar e-mail corporativo, incluindo o usuário que terá acesso ao e-mail corporativo.
- Conceder ou revogar acesso. 
- Alterar lotação. 
- Alterar nome ou login. 
- Alterar senha de rede, de sistemas ou Multiplo Fator de Auteticação. 
- Criar pasta corporativa com seu respectivo grupo de acesso, incluindo o usuário no grupo. 
- Gerar a lista de pessoas que tem acesso a determinada pasta corporativa, e-mail corporativo ou perfis e itens dos sistemas.
-Migração de conta de e-mail para a nuvem (exchange online).</t>
  </si>
  <si>
    <t>Artefatos:
- Screenshot com evidências da realização de cada um dos serviços
- Homologação de cada um dos chamados por parte do usuário através do sistema CA SDM
- Pesquisa de satisfação dos usuários da Central Recurso</t>
  </si>
  <si>
    <t>R117</t>
  </si>
  <si>
    <t>Atividades Rotineiras do Coordenador de Infraestrutura</t>
  </si>
  <si>
    <t>Bolsão de atividades mensal para atendimento dos serviços rotineiros do coordenador de infraestrutura:
 - Verificar, diariamente, se as tarefas estão sendo executadas de acordo com os níveis de serviço contratados;
- Responsável pela interação com o gestor e fiscais de contrato da Anvisa, comunicando expectativas, problemas, prioridades e atividades;
- Deve prover ao gestor e fiscais do contrato informações relativas às tarefas rotineiras e extraordinárias de modo contínuo e sempre que for solicitado;
- Deve organizar e controlar turnos de trabalhos, sempre respeitando os limites de horário e níveis de serviço estabelecidos neste Termo de Referência;
- Deve coordenar, diariamente, a realização de reuniões de passagem de turno, garantindo que as ações tomadas no ambiente não sofram problemas de continuidade;
- Deve controlar processos, atividades e a qualidade dos serviços prestados, realizando planejamento e controle da execução dos serviços;
- Deve apresentar propostas de mudanças nas rotinas e procedimentos técnicos visando a otimização dos custos, a racionalização, inovação, e melhoria dos processos;
- Deve participar de reuniões relativas às atividades sob sua gestão, quando solicitado pela Anvisa;
- Deve interagir com o gestor ou fiscal de contrato para resolução de problemas, alinhamento de demandas ou outras tarefas de gestão que demandem a presença de um representante da contratada;
- Deve acompanhar projetos de modernização da infraestrutura da Anvisa, propondo tecnologias e participando do planejamento de melhorias do Datacenter;</t>
  </si>
  <si>
    <t>Artefatos:
- Relatório com atualização dos cronogramas
- Planilha de acompanhamento de evolução das demandas / projetos
- Atas de reuniões de acompanhamento das deliberações do mês</t>
  </si>
  <si>
    <t>Cargos:
- Coordenador de Infraestrutura</t>
  </si>
  <si>
    <t>S002</t>
  </si>
  <si>
    <t>Suporte</t>
  </si>
  <si>
    <t>Analisar dados gerados</t>
  </si>
  <si>
    <t xml:space="preserve"> Acessar o servidor de banco de dados  e analisar os dados gerados nos arquivos </t>
  </si>
  <si>
    <t>S003</t>
  </si>
  <si>
    <t>Analisar relacionamentos entre tabelas</t>
  </si>
  <si>
    <t>Analisar relacionamentos entre tabelas do banco de dados</t>
  </si>
  <si>
    <t>S004</t>
  </si>
  <si>
    <t>Avaliar processos em execução</t>
  </si>
  <si>
    <t xml:space="preserve"> Verificar se existem processos ativos que impeçam a interrupção do banco de dados </t>
  </si>
  <si>
    <t>S005</t>
  </si>
  <si>
    <t>Criação de Novo Schema</t>
  </si>
  <si>
    <t xml:space="preserve"> Criar o novo esquema no repositório </t>
  </si>
  <si>
    <t>S006</t>
  </si>
  <si>
    <t>Criar comando de seleção e filtro de dados</t>
  </si>
  <si>
    <t xml:space="preserve"> Criar o comando de seleção e filtro de dados que contemple as informações requeridas </t>
  </si>
  <si>
    <t>S007</t>
  </si>
  <si>
    <t>Criar Objeto no Banco de dados</t>
  </si>
  <si>
    <t xml:space="preserve"> Criar o objeto que fará a conexão entre os dois bancos de dados </t>
  </si>
  <si>
    <t>S008</t>
  </si>
  <si>
    <t>Definição da forma de criação de banco hotstandy</t>
  </si>
  <si>
    <t xml:space="preserve"> Definição da forma de sincronismo do banco (se unidirecional ou bidirecional), áreas de disco, forma de particionamento, ponto de montagem, banda de rede entre os servidores, etc...</t>
  </si>
  <si>
    <t>S010</t>
  </si>
  <si>
    <t>Definir transação para Apoio Técnico em Gestão de Segurança da Informação</t>
  </si>
  <si>
    <t xml:space="preserve"> Definição da transação (operação de INSERT e/ou UPDATE). Análise de SQL INJECTION</t>
  </si>
  <si>
    <t>S011</t>
  </si>
  <si>
    <t>Descarregar dados</t>
  </si>
  <si>
    <t xml:space="preserve"> Descarga dos dados no formato requerido nos arquivos de dados </t>
  </si>
  <si>
    <t>S012</t>
  </si>
  <si>
    <t>Efetuar testes de conectividade do banco hotstandy</t>
  </si>
  <si>
    <t xml:space="preserve"> Efetuar teste de conectividade e de banco do link entre os servidores master e remoto </t>
  </si>
  <si>
    <t>S014</t>
  </si>
  <si>
    <t>Execução de carga/import de dados</t>
  </si>
  <si>
    <t>Executar script, acompanhando sua execução finalização.</t>
  </si>
  <si>
    <t>S015</t>
  </si>
  <si>
    <t>Exportação de estrutura/dados de schema ou tabelas</t>
  </si>
  <si>
    <t xml:space="preserve">Analisar, exportar e preparar a área em disco onde serão armazenados os arquivos levando em consideração o tamanho da base exportada </t>
  </si>
  <si>
    <t>S016</t>
  </si>
  <si>
    <t>Instalação e configuração de banco de dados</t>
  </si>
  <si>
    <t xml:space="preserve"> Definir as áreas de disco, forma de particionamento, ponto de montagem, testar ambiente, identificar SGBD, preparar servidor seguindo planejamento e testar disponibilidade e alto desempenho.</t>
  </si>
  <si>
    <t>S017</t>
  </si>
  <si>
    <t>Interromper instâncias de banco de dados</t>
  </si>
  <si>
    <t xml:space="preserve"> Interromper as instâncias de banco de dados de um servidor/node </t>
  </si>
  <si>
    <t>S018</t>
  </si>
  <si>
    <t>Liberação ou remoção de acesso ao banco de dados</t>
  </si>
  <si>
    <t>Analisar requisição e tomar as providencias necessárias a liberação ou remoção de acesso a base de dados</t>
  </si>
  <si>
    <t>S019</t>
  </si>
  <si>
    <t>Manutenção de arquivos de acesso/string de conexão</t>
  </si>
  <si>
    <t>Analisar ações necessárias e disponibilizar as alterações no ambiente solicitado.</t>
  </si>
  <si>
    <t>S021</t>
  </si>
  <si>
    <t>Preparar ambiente de criação de banco hotstandy</t>
  </si>
  <si>
    <t xml:space="preserve"> Preparar o ambiente que receberá os dados (usuários de so, etc...) ou exclusão dos arquivos caso existam </t>
  </si>
  <si>
    <t>S022</t>
  </si>
  <si>
    <t>Preparar bases de dados para criação de banco hotstandy</t>
  </si>
  <si>
    <t xml:space="preserve"> Fazer a exportação da base de dados principal, a importação na base remota e o sincronismo entre os sites </t>
  </si>
  <si>
    <t>S023</t>
  </si>
  <si>
    <t>Preparar os servidores de criação de banco hotstandy</t>
  </si>
  <si>
    <t xml:space="preserve"> Preparar o(s) servidor(es) aplicando os pre-requisitos identificados (espaço em disco, grupo de usuários, usuário, profile, permissões, pacotes) </t>
  </si>
  <si>
    <t>S024</t>
  </si>
  <si>
    <t>Realizar testes do ambiente de criação de banco hotstandy</t>
  </si>
  <si>
    <t xml:space="preserve"> Fazer teste do ambiente e verificar a sincronização dos dados nos sites (principal e remoto) </t>
  </si>
  <si>
    <t>S025</t>
  </si>
  <si>
    <t>Replicação de dados</t>
  </si>
  <si>
    <t xml:space="preserve">Criar o agendamento para atualização de cada objeto replicado de acordo com a periodicidade e a forma de atualização </t>
  </si>
  <si>
    <t>S026</t>
  </si>
  <si>
    <t>Abertura e Acompanhamento de Chamados de Empresas Fornecedoras</t>
  </si>
  <si>
    <t>Abertura do chamado e acompanhamento junto aos fornecedores, seguindo-se plano de comunicação da Agência.</t>
  </si>
  <si>
    <t>S027</t>
  </si>
  <si>
    <t>Acompanhamento de terceiros e demais autorizados ao CPD.</t>
  </si>
  <si>
    <t>Zelar e fiscalizar o acesso ao CPD (antessala sala cofre), sala de concentradores e sala cofre, quando solicitado, em conformidade com as normas de segurança estipuladas pela TI, acompanhando os terceiros e demais autorizados que não sejam técnicos de infraestrutura, efetuando registros de todos os acessos e suas finalidades.</t>
  </si>
  <si>
    <t>S028</t>
  </si>
  <si>
    <t>Administração das Máquinas e Containers Virtuais (Windows Nano, Docker, OVM, VMWare e Azure)</t>
  </si>
  <si>
    <t>Administrar os servidores virtuais  e containers (Windows Nano, Docker, máquinas do OVM, máquinas virtuais do VMWare e Máquinas Vistuais do Azure)</t>
  </si>
  <si>
    <t>Artefatos:
- Descrição breve da solução proposta
- Screenshots com evidências da implementação da solução
- Screenshot comprovando a disponibilidade do ambiente
- Documento do Racional de Demandas (quando necessário)</t>
  </si>
  <si>
    <t>S029</t>
  </si>
  <si>
    <t>Agendar rotina</t>
  </si>
  <si>
    <t xml:space="preserve"> Fazer o agendamento da rotina </t>
  </si>
  <si>
    <t>S031</t>
  </si>
  <si>
    <t>Analisar Ambiente Virtualizado</t>
  </si>
  <si>
    <t>Realizar a análise de desempenho e o planejamento de capacidade do ambiente de virtualização.</t>
  </si>
  <si>
    <t>S032</t>
  </si>
  <si>
    <t>Analisar e desativar sistemas</t>
  </si>
  <si>
    <t xml:space="preserve"> Analisar e desativar sistemas descontinuados </t>
  </si>
  <si>
    <t>S033</t>
  </si>
  <si>
    <t>Analisar escaneamento e efetuar ações</t>
  </si>
  <si>
    <t>Análise do escaneamento pelo cliente de antivírus, efetuando ações para completa remoção das ameaças, quando necessário, identificando usuários e repassando à área responsável para comunicação.</t>
  </si>
  <si>
    <t>S036</t>
  </si>
  <si>
    <t>Atualização/Deploy de Aplicação 
(Ambientes de Produção ou Pré-Produção)</t>
  </si>
  <si>
    <t>Efetuar a atualização dos sistemas lotados no cliente, verificando sua disponibilidade após o procedimento.</t>
  </si>
  <si>
    <t>Artefatos:
- Screenshot com evidências da realização do serviços
- Screenshot com evidências da disponibilidade do sistema
- Arquivo de Deploy
- Homologação de cada um dos chamados por parte da Fábrica de Software através do sistema CA SDM</t>
  </si>
  <si>
    <t>S037</t>
  </si>
  <si>
    <t>Avaliar, definir e submeter regras de backup do Ambiente Virtualizado</t>
  </si>
  <si>
    <t>Avaliar, definir e submeter à área responsável, regras para efetuar as operações de backup e Restore  de  máquinas  virtuais.</t>
  </si>
  <si>
    <t>S038</t>
  </si>
  <si>
    <t>Avaliar, definir e submeter regras/informações de segurança do Ambiente Virtualizado</t>
  </si>
  <si>
    <t>Avaliar, definir e submeter à área responsável, regras  e  políticas de segurança, com base na identificação   das   principais  vulnerabilidades do ambiente de  virtualização e propor ações para neutralizá-las.</t>
  </si>
  <si>
    <t>S041</t>
  </si>
  <si>
    <t>Configuração de Equipamentos de Rede</t>
  </si>
  <si>
    <t xml:space="preserve"> Configurar equipamentos (switches, roteadores, access points) conforme documentação existente na Base de Conhecimento ou descrita em requisições de mudanças </t>
  </si>
  <si>
    <t>S042</t>
  </si>
  <si>
    <t>Configurar parametros de monitoramento</t>
  </si>
  <si>
    <t xml:space="preserve"> Configurar parâmetros para monitoração incluindo os checks, definindo áreas de logs e outros que permitam controles remotos e incluir o novo servidor nas ferramentas de monitoração e controle de desempenho </t>
  </si>
  <si>
    <t>S045</t>
  </si>
  <si>
    <t>Criação de nova instância de ambiente em linguagem pré definida e especificada na demanda visando a criação de uma instância e não de um novo servidor.</t>
  </si>
  <si>
    <t>Criação de Nova Instância de Sistema</t>
  </si>
  <si>
    <t>S047</t>
  </si>
  <si>
    <t>Criação e Configuração de Discos Rígidos</t>
  </si>
  <si>
    <t xml:space="preserve"> Avaliar a demanda para atender o tamanho e a formatação mais adequada para cada aplicação. Identificar os requisitos de auditoria e permissões de acesso. </t>
  </si>
  <si>
    <t>S048</t>
  </si>
  <si>
    <t>Criação ou alteração de Compartilhamento</t>
  </si>
  <si>
    <t xml:space="preserve"> Avaliar a demanda do solicitante determinando o melhor local para o compartilhamento, quem terá acesso e com quais permissões ou revogação do acesso.</t>
  </si>
  <si>
    <t>S053</t>
  </si>
  <si>
    <t>Desligamento e Reativação Total dos Equipamentos do CPD ou Sala cofre</t>
  </si>
  <si>
    <t>Executar todos os procedimentos previstos na documentação aprovada pela agência.</t>
  </si>
  <si>
    <t>S054</t>
  </si>
  <si>
    <t>Desmontar pontos de montagem</t>
  </si>
  <si>
    <t xml:space="preserve"> Desmontar os pontos de montagem montados pelo serviço de cluster </t>
  </si>
  <si>
    <t>S056</t>
  </si>
  <si>
    <t>Efetuar a correção ou melhoria dos clusters lotados no cliente.</t>
  </si>
  <si>
    <t>Atualização de Servidor de Aplicação</t>
  </si>
  <si>
    <t>S057</t>
  </si>
  <si>
    <t>Efetuar configurações de segurança</t>
  </si>
  <si>
    <t xml:space="preserve"> Efetuar as configurações de segurança conforme determinações da área (limite de senhas, direitos de acesso, desativação de console, acesso remoto, etc.) </t>
  </si>
  <si>
    <t>S058</t>
  </si>
  <si>
    <t>Efetuar o desbloqueio de senha ou usuário dos serviços ou aplicações de responsabilidade da infraestrutura.</t>
  </si>
  <si>
    <t>Desbloqueio de Usuário/Sistema</t>
  </si>
  <si>
    <t>S059</t>
  </si>
  <si>
    <t>Envio de logs das aplicações para o solicitante, por período ou dia especificado.</t>
  </si>
  <si>
    <t>Solicitação de Envio de Log</t>
  </si>
  <si>
    <t>S060</t>
  </si>
  <si>
    <t>Expansão de área em Disco</t>
  </si>
  <si>
    <r>
      <t xml:space="preserve">Criar nova área no disco local, storage </t>
    </r>
    <r>
      <rPr>
        <u/>
        <sz val="11"/>
        <color theme="1"/>
        <rFont val="Calibri"/>
        <family val="2"/>
        <scheme val="minor"/>
      </rPr>
      <t xml:space="preserve">ou container </t>
    </r>
    <r>
      <rPr>
        <sz val="11"/>
        <color theme="1"/>
        <rFont val="Calibri"/>
        <family val="2"/>
        <scheme val="minor"/>
      </rPr>
      <t>conforme solicitação do demandante e de acordo com os procedimentos existentes na documentação da infra )</t>
    </r>
  </si>
  <si>
    <t>S061</t>
  </si>
  <si>
    <t>Gerenciamento e análise de pontos de acesso de rede sem fio.</t>
  </si>
  <si>
    <t>S063</t>
  </si>
  <si>
    <t>Identificar máquinas a serem chaveadas do Ambiente Virtualizado</t>
  </si>
  <si>
    <t>Identificar as máquinas virtuais que devam ser chaveadas.</t>
  </si>
  <si>
    <t>S065</t>
  </si>
  <si>
    <t>Instalação e retirada de Equipamentos de Rede</t>
  </si>
  <si>
    <t xml:space="preserve"> Instalar ou retirar fisicamente o equipamento do rack se for o caso ou conforme definição do demandante </t>
  </si>
  <si>
    <t>S066</t>
  </si>
  <si>
    <t>Instalação de Ferramenta/Software/Produto</t>
  </si>
  <si>
    <t xml:space="preserve"> Instalação de ferramenta ou Produto, solicitado pela Agência, no ambiente da infraestrutura.</t>
  </si>
  <si>
    <t>S068</t>
  </si>
  <si>
    <t>Instalação e Configuração de Servidores de homologação (Criação, Alteração, Configuração, Auditoria, Manutenção e Remoção)</t>
  </si>
  <si>
    <t xml:space="preserve"> Executar  todas  as  configurações  necessárias  e recomendadas no ambiente de homologação conforme solicitado via demandante. </t>
  </si>
  <si>
    <t>S069</t>
  </si>
  <si>
    <t>Instalação ou Configuração de Servidores de Produção 
(Criação, Alteração, Configuração, Auditoria, Manutenção e Remoção)</t>
  </si>
  <si>
    <t xml:space="preserve">Executar as configurações  necessárias e recomendadas no ambiente de produção conforme solicitado </t>
  </si>
  <si>
    <t>Artefatos:
- Descrição de todas as atividades de configuração realizadas
- Screenshots com evidências da implementação das atividades
- Screenshot comprovando a disponibilidade do ambiente
- Documento do Racional de Demandas (quando necessário)</t>
  </si>
  <si>
    <t>S070</t>
  </si>
  <si>
    <t>Instalação/configuração Local de Agentes de Ferramentas Corporativa</t>
  </si>
  <si>
    <t xml:space="preserve"> Instalar agente conforme documentação existente na Base de Conhecimentos ou descrita em requisições de mudanças, configurar e testar seu funcionamento</t>
  </si>
  <si>
    <t>S071</t>
  </si>
  <si>
    <t>Instalar Drivers</t>
  </si>
  <si>
    <t xml:space="preserve"> Identificar e instalar os drivers fornecidos pelo fabricante. </t>
  </si>
  <si>
    <t>S072</t>
  </si>
  <si>
    <t>Instalar e configurar</t>
  </si>
  <si>
    <t xml:space="preserve"> Instalar e configurar clientes de backup, políticas e restrições de cópia e efetuar documentação do servidor conforme padronização adotada </t>
  </si>
  <si>
    <t>S073</t>
  </si>
  <si>
    <t>Montar e Configurar um Cluster</t>
  </si>
  <si>
    <t>Elaborar planejamento com pré-requisitos de servidores, montar o cluster e validar a alta disponibilidade.</t>
  </si>
  <si>
    <t>S074</t>
  </si>
  <si>
    <t>Movimentar servidor</t>
  </si>
  <si>
    <t xml:space="preserve"> Movimentar um servidor entre racks. </t>
  </si>
  <si>
    <t>S075</t>
  </si>
  <si>
    <t>Preparar ambiente</t>
  </si>
  <si>
    <t xml:space="preserve"> Preparar o sistema operacional como imagem ou template e upload </t>
  </si>
  <si>
    <t>S077</t>
  </si>
  <si>
    <t>Realizar shutdown</t>
  </si>
  <si>
    <t xml:space="preserve"> Fazer o shutdown do serviços de cluster no servidor/node </t>
  </si>
  <si>
    <t>S078</t>
  </si>
  <si>
    <t>Realizar testes do Ambiente Virtualizado</t>
  </si>
  <si>
    <t>Efetuar testes periódicos, para garantir o bom funcionamento e a segurança do ambiente de virtualização.</t>
  </si>
  <si>
    <t>S080</t>
  </si>
  <si>
    <t>Reiniciar serviço de cluster</t>
  </si>
  <si>
    <t xml:space="preserve"> Reiniciar o serviço de cluster que reinicia os demais serviços e confirmar se estão todos no ar </t>
  </si>
  <si>
    <t>S084</t>
  </si>
  <si>
    <t>Revisar procedimentos</t>
  </si>
  <si>
    <t xml:space="preserve"> Revisar o procedimento, configurações, documentações e disponibilizar o servidor para ambiente de produção </t>
  </si>
  <si>
    <t>S089</t>
  </si>
  <si>
    <t>VPN - Concessão ou revogação</t>
  </si>
  <si>
    <t>Verificar requisitos necessários para criação ou revogação de acesso VPN</t>
  </si>
  <si>
    <t>S101</t>
  </si>
  <si>
    <t>Agrupar problemas para análises</t>
  </si>
  <si>
    <t>Agrupar Problemas para definição de Causas.</t>
  </si>
  <si>
    <t>S104</t>
  </si>
  <si>
    <t>Prospecção e análise de informações na elaboração de nota técnica</t>
  </si>
  <si>
    <t>S106</t>
  </si>
  <si>
    <t>Troubleshooting do ambiente que não está funcionando corretamente</t>
  </si>
  <si>
    <t>Análise e resolução do problema através do estudo dos logs, pesquisa em manuais dos desenvolvedores/fabricantes da solução e elaboração de documento com descrição de todos os passos realizados para chegar na solução do problema.</t>
  </si>
  <si>
    <t>Artefatos:
- Relatório do passo a passo da busca pela solução
- Screenshots com evidências das soluções implementadas
- Documento do Racional de Demandas (quando necessário)
- Insumos usados na elaboração do relatório (páginas/manuais dos desenvolvedores/fabricantes usadas na solução)</t>
  </si>
  <si>
    <t>S137</t>
  </si>
  <si>
    <t>Sustentação</t>
  </si>
  <si>
    <t>Atividades necessárias para a manutenção da saúde do ambiente e das soluções de inteligência de dados, solicitação relacionada à manutenção da saúde das soluções do ambiente de inteligência de dados, incluindo monitoramento, análise e correções de erros, apoio aos usuários de inteligência de dados, instalação, configuração ou operação de ferramentas, implementação de mudanças de arquitetura, entre outros.</t>
  </si>
  <si>
    <t>Artefatos:
- Relatório de Sustentação
- Memória de Cálculo
- Evidências</t>
  </si>
  <si>
    <t>S138</t>
  </si>
  <si>
    <t>S139</t>
  </si>
  <si>
    <t>S143</t>
  </si>
  <si>
    <t>S144</t>
  </si>
  <si>
    <t>S145</t>
  </si>
  <si>
    <t>S147</t>
  </si>
  <si>
    <t>S149</t>
  </si>
  <si>
    <t>S150</t>
  </si>
  <si>
    <t>S151</t>
  </si>
  <si>
    <t>S155</t>
  </si>
  <si>
    <t>S156</t>
  </si>
  <si>
    <t>S157</t>
  </si>
  <si>
    <t>S160</t>
  </si>
  <si>
    <t>S161</t>
  </si>
  <si>
    <t>Criar, excluir e desabilitar regra de bloqueio</t>
  </si>
  <si>
    <t>Acessar o Firewall para criar, excluir ou desabilitar regras de acesso na base de politicas do equipamento.</t>
  </si>
  <si>
    <t>S162</t>
  </si>
  <si>
    <t>Criar, excluir e desabilitar objetos no Firewall</t>
  </si>
  <si>
    <t>Acessar o Firewall para criar e excluir objetos.</t>
  </si>
  <si>
    <t>S163</t>
  </si>
  <si>
    <t>Conceder e revogar acesso VPN para usuário ou grupo do Active Directory</t>
  </si>
  <si>
    <t>Acessar o Firewall para criar acesso VPN para usuários e grupos do Active Directory</t>
  </si>
  <si>
    <t>S164</t>
  </si>
  <si>
    <t>Criar acesso VPN IPSec</t>
  </si>
  <si>
    <t>Acessar o Firewall para criar acesso VPN entre a Anvisa e empresa remota</t>
  </si>
  <si>
    <t>S165</t>
  </si>
  <si>
    <t>Criar regra de NAT no Firewall</t>
  </si>
  <si>
    <t>Acessar o Firewall para criar regra de NAT (Network Address Translation)</t>
  </si>
  <si>
    <t>S166</t>
  </si>
  <si>
    <t xml:space="preserve">Agrupar regras e objetos no Firewall </t>
  </si>
  <si>
    <t>Acessar o Firewall para agrupar regras de acesso</t>
  </si>
  <si>
    <t>S167</t>
  </si>
  <si>
    <t>Alterar assinatura do IPS/IDS</t>
  </si>
  <si>
    <t>Acessar o Firewall para habilitar, desabilitar ou alterar comportamento de regra no IPS/IDS</t>
  </si>
  <si>
    <t>S168</t>
  </si>
  <si>
    <t>Criar perfil de acesso no IPS/IDS, Application Control, URL Filtering</t>
  </si>
  <si>
    <t>Acessar o Firewall criar perfil de acesso no Firewall</t>
  </si>
  <si>
    <t>S169</t>
  </si>
  <si>
    <t>Atualização do Firewall</t>
  </si>
  <si>
    <t>Atualização do Firewall.</t>
  </si>
  <si>
    <t>S170</t>
  </si>
  <si>
    <t>Adicionar arquivos em tablespaces</t>
  </si>
  <si>
    <t>Incluir arquivos de dados nas tablespaces que tiverem com os seus espaços comprometidos</t>
  </si>
  <si>
    <t>S171</t>
  </si>
  <si>
    <t>Realizar Duplicate de banco de dados</t>
  </si>
  <si>
    <t>Criar cópia do banco de dados de dados para outro ambiente</t>
  </si>
  <si>
    <t>Aretfatos:
- Script do duplicate
- Configuração do RMAN
- Evidências do início e fim da operação</t>
  </si>
  <si>
    <t>S172</t>
  </si>
  <si>
    <t>Realizar troubleshooting no ambiente de banco de dados</t>
  </si>
  <si>
    <t>Analise de problemas no ambiente de banco de dados</t>
  </si>
  <si>
    <t>S173</t>
  </si>
  <si>
    <t>Instalacao e configuração de sistema de Baixa Complexidade</t>
  </si>
  <si>
    <t>Copiar os arquivos da aplicação de baixa complexidade para o diretório default do servidor WEB</t>
  </si>
  <si>
    <t>S174</t>
  </si>
  <si>
    <t>Instalacao e configuração de sistema de Média Complexidade</t>
  </si>
  <si>
    <t>Copiar os arquivos da aplicação de média complexidade para o diretório default do servidor WEB e configurar parametros em serviços que suportam esse sistema</t>
  </si>
  <si>
    <t>S175</t>
  </si>
  <si>
    <t>Instalacao e configuração de sistema de Alta Complexidade</t>
  </si>
  <si>
    <t>Copiar os arquivos da aplicação de alta complexidade para o diretório default do servidor WEB, configurar parametros em serviços que suportam esse sistema e integração com outros sistemas.</t>
  </si>
  <si>
    <t>S176</t>
  </si>
  <si>
    <t>Instalacao e configuração de serviço em sistema operacional Linux</t>
  </si>
  <si>
    <t>Instalar e configurar serviços no ambiente Linux</t>
  </si>
  <si>
    <t>S177</t>
  </si>
  <si>
    <t>Liberação de espaço em disco em servidores</t>
  </si>
  <si>
    <t xml:space="preserve">Remoção ou compactação de arquivos de logs de servidores que estão com pouco espaço em disco, bem como criação de rotina que realize a atividade automaticamente.  </t>
  </si>
  <si>
    <t>S178</t>
  </si>
  <si>
    <t>Backups de servidores</t>
  </si>
  <si>
    <t>Realização ou restauração de backups de servidores da agência.</t>
  </si>
  <si>
    <t>S179</t>
  </si>
  <si>
    <t xml:space="preserve">Criar, Remover ou editar  VLAN no switch, </t>
  </si>
  <si>
    <t>Criar VLAN no switch e descrever o nome/função</t>
  </si>
  <si>
    <t>S180</t>
  </si>
  <si>
    <t>Aplicar configuração padrão, restaurar backup de config</t>
  </si>
  <si>
    <t>Aplicar template de configuração padrão no switch ou restaurar config</t>
  </si>
  <si>
    <t>S181</t>
  </si>
  <si>
    <t>Configurar Port-Security, IGMP, STP, DHCP SNOOPING no swicth</t>
  </si>
  <si>
    <t>Habilitar port-security no switch</t>
  </si>
  <si>
    <t>S182</t>
  </si>
  <si>
    <t>Troubleshoot de conectividade</t>
  </si>
  <si>
    <t>Buscar pela raiz de um problema de conectividade informando qual é a causa raiz</t>
  </si>
  <si>
    <t>S183</t>
  </si>
  <si>
    <t>Configuração de NMS</t>
  </si>
  <si>
    <t>S184</t>
  </si>
  <si>
    <t>Atualização/Deploy de Aplicação (Desenvolvimento/homologação)</t>
  </si>
  <si>
    <t>Efetuar a atualização dos sistemas em ambiente de desenvolvimento/homologação lotados no cliente, verificando a disponibilidade do mesmo após o procedimento.</t>
  </si>
  <si>
    <t>S185</t>
  </si>
  <si>
    <t>Troubleshooting no ambiente computacional. (30 minutos)</t>
  </si>
  <si>
    <t>Troubleshoot com duração de 30 minutos e alta complexidade no ambiente que demande análise de logs.</t>
  </si>
  <si>
    <t>S186</t>
  </si>
  <si>
    <t>Troubleshooting no ambiente computacional. (1 hora)</t>
  </si>
  <si>
    <t>Troubleshoot com duração de 1 hora e alta complexidade no ambiente que demande análise de logs.</t>
  </si>
  <si>
    <t>S187</t>
  </si>
  <si>
    <t>Troubleshooting no ambiente computacional. (2 horas)</t>
  </si>
  <si>
    <t>Troubleshoot com duração de 2 horas e alta complexidade no ambiente que demande análise de logs.</t>
  </si>
  <si>
    <t>S188</t>
  </si>
  <si>
    <t>Troubleshooting no ambiente computacional. (4 horas)</t>
  </si>
  <si>
    <t>Troubleshoot com duração de 4 horas e alta complexidade no ambiente que demande análise de logs.</t>
  </si>
  <si>
    <t>S189</t>
  </si>
  <si>
    <t>Troubleshooting no ambiente computacional. (6 horas)</t>
  </si>
  <si>
    <t>Troubleshoot com duração de 6 horas e alta complexidade no ambiente que demande análise de logs.</t>
  </si>
  <si>
    <t>S190</t>
  </si>
  <si>
    <t>Troubleshooting no ambiente computacional. (10 horas)</t>
  </si>
  <si>
    <t>Troubleshoot com duração de 10 horas e alta complexidade no ambiente que demande análise de logs.</t>
  </si>
  <si>
    <t>S191</t>
  </si>
  <si>
    <t>Troubleshooting no ambiente computacional. (12 horas)</t>
  </si>
  <si>
    <t>Troubleshoot com duração de 12 horas e alta complexidade no ambiente que demande análise de logs.</t>
  </si>
  <si>
    <t>S192</t>
  </si>
  <si>
    <t>Troubleshooting no ambiente computacional. (14 horas)</t>
  </si>
  <si>
    <t>Troubleshoot com duração de 14 horas e alta complexidade no ambiente que demande análise de logs.</t>
  </si>
  <si>
    <t>S193</t>
  </si>
  <si>
    <t>Troubleshooting no ambiente computacional. (16 horas)</t>
  </si>
  <si>
    <t>Troubleshoot com duração de 16 horas e alta complexidade no ambiente que demande análise de logs.</t>
  </si>
  <si>
    <t>S194</t>
  </si>
  <si>
    <t>Atualização/Deploy de Aplicação via Pipeline em ambiente de produção</t>
  </si>
  <si>
    <t>Efetuar a atualização dos sistemas no ambiente de Docker Swarm de Produção lotados no cliente, verificando a disponibilidade do mesmo após o procedimento.</t>
  </si>
  <si>
    <t>S195</t>
  </si>
  <si>
    <t>S196</t>
  </si>
  <si>
    <t>S197</t>
  </si>
  <si>
    <t>S198</t>
  </si>
  <si>
    <t>S199</t>
  </si>
  <si>
    <t>S200</t>
  </si>
  <si>
    <t>S201</t>
  </si>
  <si>
    <t>S202</t>
  </si>
  <si>
    <t>S203</t>
  </si>
  <si>
    <t>S204</t>
  </si>
  <si>
    <t>S205</t>
  </si>
  <si>
    <t>S206</t>
  </si>
  <si>
    <t>S207</t>
  </si>
  <si>
    <t>S208</t>
  </si>
  <si>
    <t>S209</t>
  </si>
  <si>
    <t>S210</t>
  </si>
  <si>
    <t>S211</t>
  </si>
  <si>
    <t>S212</t>
  </si>
  <si>
    <t>S213</t>
  </si>
  <si>
    <t>S214</t>
  </si>
  <si>
    <t>S215</t>
  </si>
  <si>
    <t>S216</t>
  </si>
  <si>
    <t xml:space="preserve">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</si>
</sst>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3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0" fillId="2" borderId="0" xfId="0" applyFill="1" applyAlignment="1"/>
    <xf numFmtId="0" fontId="0" fillId="0" borderId="0" xfId="0" applyFill="1" applyAlignment="1"/>
    <xf numFmtId="0" fontId="5" fillId="2" borderId="6" xfId="0" applyFont="1" applyFill="1" applyBorder="1" applyAlignment="1">
      <alignment vertical="center"/>
    </xf>
    <xf numFmtId="43" fontId="0" fillId="0" borderId="4" xfId="1" applyFont="1" applyBorder="1" applyAlignment="1">
      <alignment horizontal="right" vertical="center" wrapText="1"/>
    </xf>
    <xf numFmtId="4" fontId="0" fillId="0" borderId="5" xfId="1" applyNumberFormat="1" applyFont="1" applyBorder="1" applyAlignment="1">
      <alignment horizontal="right" vertical="center" wrapText="1"/>
    </xf>
    <xf numFmtId="43" fontId="0" fillId="0" borderId="5" xfId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3" fontId="0" fillId="0" borderId="4" xfId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43" fontId="5" fillId="3" borderId="4" xfId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4" fontId="0" fillId="0" borderId="7" xfId="0" applyNumberFormat="1" applyFont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4" borderId="8" xfId="0" applyFont="1" applyFill="1" applyBorder="1" applyAlignment="1">
      <alignment vertical="center"/>
    </xf>
    <xf numFmtId="2" fontId="0" fillId="4" borderId="8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4" fontId="0" fillId="3" borderId="5" xfId="1" applyNumberFormat="1" applyFont="1" applyFill="1" applyBorder="1" applyAlignment="1">
      <alignment horizontal="right" vertical="center" wrapText="1"/>
    </xf>
    <xf numFmtId="0" fontId="0" fillId="3" borderId="5" xfId="0" applyFont="1" applyFill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horizontal="right" vertical="center" wrapText="1"/>
    </xf>
    <xf numFmtId="43" fontId="0" fillId="0" borderId="5" xfId="1" applyFont="1" applyBorder="1" applyAlignment="1">
      <alignment horizontal="right" vertical="center" wrapText="1"/>
    </xf>
    <xf numFmtId="0" fontId="5" fillId="2" borderId="1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6" borderId="5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43" fontId="0" fillId="0" borderId="12" xfId="1" applyFont="1" applyBorder="1" applyAlignment="1">
      <alignment horizontal="center" vertical="center" wrapText="1"/>
    </xf>
    <xf numFmtId="4" fontId="0" fillId="0" borderId="12" xfId="1" applyNumberFormat="1" applyFont="1" applyBorder="1" applyAlignment="1">
      <alignment horizontal="right" vertical="center" wrapText="1"/>
    </xf>
    <xf numFmtId="43" fontId="0" fillId="0" borderId="13" xfId="1" applyFont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43" fontId="0" fillId="0" borderId="15" xfId="1" applyFont="1" applyBorder="1" applyAlignment="1">
      <alignment horizontal="right" vertical="center" wrapText="1"/>
    </xf>
    <xf numFmtId="43" fontId="0" fillId="3" borderId="5" xfId="1" applyFont="1" applyFill="1" applyBorder="1" applyAlignment="1">
      <alignment horizontal="right" vertical="center" wrapText="1"/>
    </xf>
    <xf numFmtId="4" fontId="0" fillId="0" borderId="10" xfId="1" applyNumberFormat="1" applyFont="1" applyBorder="1" applyAlignment="1">
      <alignment horizontal="right" vertical="center" wrapText="1"/>
    </xf>
  </cellXfs>
  <cellStyles count="2">
    <cellStyle name="Normal" xfId="0" builtinId="0"/>
    <cellStyle name="Vírgula" xfId="1" builtinId="3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R$&quot;#,##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&quot;R$&quot;#,##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2" formatCode="0.00"/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atalogo37253" displayName="Catalogo37253" ref="A2:R393" totalsRowCount="1" headerRowDxfId="26" dataDxfId="25" totalsRowDxfId="24">
  <autoFilter ref="A2:R392" xr:uid="{CD30F894-B608-453F-8951-6362D607BC44}"/>
  <sortState xmlns:xlrd2="http://schemas.microsoft.com/office/spreadsheetml/2017/richdata2" ref="A3:R392">
    <sortCondition ref="B2:B392"/>
  </sortState>
  <tableColumns count="18">
    <tableColumn id="23" xr3:uid="{00000000-0010-0000-0000-000017000000}" name="Linha" totalsRowDxfId="23"/>
    <tableColumn id="1" xr3:uid="{00000000-0010-0000-0000-000001000000}" name="Item" totalsRowDxfId="22"/>
    <tableColumn id="12" xr3:uid="{00000000-0010-0000-0000-00000C000000}" name="Tipo" totalsRowDxfId="21"/>
    <tableColumn id="2" xr3:uid="{00000000-0010-0000-0000-000002000000}" name="Serviço" totalsRowDxfId="20"/>
    <tableColumn id="14" xr3:uid="{00000000-0010-0000-0000-00000E000000}" name="Atividade" totalsRowDxfId="19"/>
    <tableColumn id="13" xr3:uid="{00000000-0010-0000-0000-00000D000000}" name="Descrição da tarefa" dataDxfId="17" totalsRowDxfId="18"/>
    <tableColumn id="11" xr3:uid="{5D61C1FF-B5B8-4474-ADC4-BE57F81D19D6}" name="Produtos Esperados" dataDxfId="15" totalsRowDxfId="16"/>
    <tableColumn id="6" xr3:uid="{591CFD6E-0A5E-413A-812F-486E3BA6B609}" name="Cargo Profissional Habilitado" dataDxfId="13" totalsRowDxfId="14"/>
    <tableColumn id="3" xr3:uid="{00000000-0010-0000-0000-000003000000}" name="Complexidade" totalsRowDxfId="12"/>
    <tableColumn id="4" xr3:uid="{00000000-0010-0000-0000-000004000000}" name="Peso" dataDxfId="10" totalsRowDxfId="11"/>
    <tableColumn id="19" xr3:uid="{00000000-0010-0000-0000-000013000000}" name=" Duração" totalsRowDxfId="9"/>
    <tableColumn id="5" xr3:uid="{00000000-0010-0000-0000-000005000000}" name="Tempo" dataDxfId="7" totalsRowDxfId="8">
      <calculatedColumnFormula>CONCATENATE(INT(Catalogo37253[[#This Row],[ Duração]])," horas"," e ",MOD(Catalogo37253[[#This Row],[ Duração]]*60,60), " minutos")</calculatedColumnFormula>
    </tableColumn>
    <tableColumn id="18" xr3:uid="{00000000-0010-0000-0000-000012000000}" name="Custo da UST" totalsRowDxfId="6">
      <calculatedColumnFormula>Catalogo37253[[#This Row],[ Duração]]*Catalogo37253[[#This Row],[Peso]]</calculatedColumnFormula>
    </tableColumn>
    <tableColumn id="9" xr3:uid="{CCA2044F-C403-46B8-B10D-537AAB6508AA}" name="Custo em Reais" dataDxfId="4" totalsRowDxfId="5">
      <calculatedColumnFormula>Catalogo37253[[#This Row],[Custo da UST]]*24.76</calculatedColumnFormula>
    </tableColumn>
    <tableColumn id="22" xr3:uid="{00000000-0010-0000-0000-000016000000}" name="Frequência Mensal" totalsRowDxfId="3">
      <calculatedColumnFormula>Catalogo37253[[#This Row],[Frequência Total]]/12</calculatedColumnFormula>
    </tableColumn>
    <tableColumn id="7" xr3:uid="{00000000-0010-0000-0000-000007000000}" name="Frequência Total" totalsRowDxfId="2"/>
    <tableColumn id="8" xr3:uid="{00000000-0010-0000-0000-000008000000}" name="Duração Total" totalsRowLabel=" Total " totalsRowDxfId="1">
      <calculatedColumnFormula>Catalogo37253[[#This Row],[Frequência Total]]*Catalogo37253[[#This Row],[ Duração]]</calculatedColumnFormula>
    </tableColumn>
    <tableColumn id="10" xr3:uid="{00000000-0010-0000-0000-00000A000000}" name="Custo Total Previsto em UST" totalsRowFunction="sum" totalsRowDxfId="0">
      <calculatedColumnFormula>Catalogo37253[[#This Row],[Frequência Total]]*Catalogo37253[[#This Row],[Custo da UST]]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5"/>
  <sheetViews>
    <sheetView tabSelected="1" topLeftCell="B1" zoomScale="85" zoomScaleNormal="85" workbookViewId="0">
      <selection activeCell="F103" sqref="B97:F103"/>
    </sheetView>
  </sheetViews>
  <sheetFormatPr defaultRowHeight="15"/>
  <cols>
    <col min="1" max="1" width="0" hidden="1" customWidth="1"/>
    <col min="2" max="2" width="7.140625" bestFit="1" customWidth="1"/>
    <col min="3" max="3" width="12.28515625" customWidth="1"/>
    <col min="4" max="4" width="42.7109375" customWidth="1"/>
    <col min="5" max="5" width="63.42578125" style="3" customWidth="1"/>
    <col min="6" max="8" width="56.42578125" customWidth="1"/>
    <col min="9" max="9" width="15.28515625" style="2" customWidth="1"/>
    <col min="10" max="10" width="14.7109375" style="59" customWidth="1"/>
    <col min="11" max="11" width="8.42578125" bestFit="1" customWidth="1"/>
    <col min="12" max="12" width="19.5703125" bestFit="1" customWidth="1"/>
    <col min="13" max="13" width="13.85546875" customWidth="1"/>
    <col min="14" max="14" width="16.85546875" style="71" customWidth="1"/>
    <col min="15" max="15" width="18" customWidth="1"/>
    <col min="16" max="16" width="19.28515625" customWidth="1"/>
    <col min="17" max="17" width="16.7109375" customWidth="1"/>
    <col min="18" max="18" width="25" customWidth="1"/>
    <col min="19" max="40" width="9.140625" style="1"/>
  </cols>
  <sheetData>
    <row r="1" spans="1:18" ht="15.75" thickBot="1">
      <c r="A1" s="49"/>
      <c r="B1" s="49"/>
      <c r="C1" s="49"/>
      <c r="D1" s="49"/>
      <c r="E1" s="60" t="s">
        <v>0</v>
      </c>
      <c r="F1" s="61"/>
      <c r="G1" s="61"/>
      <c r="H1" s="61"/>
      <c r="I1" s="52"/>
      <c r="J1" s="61"/>
      <c r="K1" s="51"/>
      <c r="L1" s="61"/>
      <c r="M1" s="61"/>
      <c r="N1" s="63"/>
      <c r="O1" s="61"/>
      <c r="P1" s="50"/>
      <c r="Q1" s="50"/>
      <c r="R1" s="49"/>
    </row>
    <row r="2" spans="1:18">
      <c r="A2" s="48" t="s">
        <v>1</v>
      </c>
      <c r="B2" s="47" t="s">
        <v>2</v>
      </c>
      <c r="C2" s="45" t="s">
        <v>3</v>
      </c>
      <c r="D2" s="45" t="s">
        <v>4</v>
      </c>
      <c r="E2" s="46" t="s">
        <v>5</v>
      </c>
      <c r="F2" s="45" t="s">
        <v>6</v>
      </c>
      <c r="G2" s="45" t="s">
        <v>7</v>
      </c>
      <c r="H2" s="45" t="s">
        <v>8</v>
      </c>
      <c r="I2" s="44" t="s">
        <v>9</v>
      </c>
      <c r="J2" s="40" t="s">
        <v>10</v>
      </c>
      <c r="K2" s="43" t="s">
        <v>11</v>
      </c>
      <c r="L2" s="42" t="s">
        <v>12</v>
      </c>
      <c r="M2" s="41" t="s">
        <v>13</v>
      </c>
      <c r="N2" s="64" t="s">
        <v>14</v>
      </c>
      <c r="O2" s="40" t="s">
        <v>15</v>
      </c>
      <c r="P2" s="39" t="s">
        <v>16</v>
      </c>
      <c r="Q2" s="39" t="s">
        <v>17</v>
      </c>
      <c r="R2" s="38" t="s">
        <v>18</v>
      </c>
    </row>
    <row r="3" spans="1:18" ht="36">
      <c r="A3" s="24">
        <v>1</v>
      </c>
      <c r="B3" s="35" t="s">
        <v>19</v>
      </c>
      <c r="C3" s="35" t="s">
        <v>20</v>
      </c>
      <c r="D3" s="35" t="s">
        <v>21</v>
      </c>
      <c r="E3" s="37" t="s">
        <v>22</v>
      </c>
      <c r="F3" s="28" t="s">
        <v>23</v>
      </c>
      <c r="G3" s="28"/>
      <c r="H3" s="33" t="s">
        <v>24</v>
      </c>
      <c r="I3" s="22" t="s">
        <v>25</v>
      </c>
      <c r="J3" s="21">
        <v>6</v>
      </c>
      <c r="K3" s="21">
        <v>2</v>
      </c>
      <c r="L3" s="22" t="str">
        <f>CONCATENATE(INT(Catalogo37253[[#This Row],[ Duração]])," horas"," e ",MOD(Catalogo37253[[#This Row],[ Duração]]*60,60), " minutos")</f>
        <v>2 horas e 0 minutos</v>
      </c>
      <c r="M3" s="21">
        <f>Catalogo37253[[#This Row],[ Duração]]*Catalogo37253[[#This Row],[Peso]]</f>
        <v>12</v>
      </c>
      <c r="N3" s="65">
        <f>Catalogo37253[[#This Row],[Custo da UST]]*24.76</f>
        <v>297.12</v>
      </c>
      <c r="O3" s="20">
        <f>Catalogo37253[[#This Row],[Frequência Total]]/12</f>
        <v>4.166666666666667</v>
      </c>
      <c r="P3" s="19">
        <v>50</v>
      </c>
      <c r="Q3" s="19">
        <f>Catalogo37253[[#This Row],[Frequência Total]]*Catalogo37253[[#This Row],[ Duração]]</f>
        <v>100</v>
      </c>
      <c r="R3" s="18">
        <f>Catalogo37253[[#This Row],[Frequência Total]]*Catalogo37253[[#This Row],[Custo da UST]]</f>
        <v>600</v>
      </c>
    </row>
    <row r="4" spans="1:18" ht="36">
      <c r="A4" s="24">
        <v>3</v>
      </c>
      <c r="B4" s="35" t="s">
        <v>26</v>
      </c>
      <c r="C4" s="35" t="s">
        <v>20</v>
      </c>
      <c r="D4" s="35" t="s">
        <v>21</v>
      </c>
      <c r="E4" s="37" t="s">
        <v>27</v>
      </c>
      <c r="F4" s="28" t="s">
        <v>28</v>
      </c>
      <c r="G4" s="28"/>
      <c r="H4" s="33" t="s">
        <v>24</v>
      </c>
      <c r="I4" s="22" t="s">
        <v>25</v>
      </c>
      <c r="J4" s="21">
        <v>6</v>
      </c>
      <c r="K4" s="21">
        <v>1</v>
      </c>
      <c r="L4" s="22" t="str">
        <f>CONCATENATE(INT(Catalogo37253[[#This Row],[ Duração]])," horas"," e ",MOD(Catalogo37253[[#This Row],[ Duração]]*60,60), " minutos")</f>
        <v>1 horas e 0 minutos</v>
      </c>
      <c r="M4" s="21">
        <f>Catalogo37253[[#This Row],[ Duração]]*Catalogo37253[[#This Row],[Peso]]</f>
        <v>6</v>
      </c>
      <c r="N4" s="65">
        <f>Catalogo37253[[#This Row],[Custo da UST]]*24.76</f>
        <v>148.56</v>
      </c>
      <c r="O4" s="20">
        <f>Catalogo37253[[#This Row],[Frequência Total]]/12</f>
        <v>14.166666666666666</v>
      </c>
      <c r="P4" s="19">
        <v>170</v>
      </c>
      <c r="Q4" s="19">
        <f>Catalogo37253[[#This Row],[Frequência Total]]*Catalogo37253[[#This Row],[ Duração]]</f>
        <v>170</v>
      </c>
      <c r="R4" s="18">
        <f>Catalogo37253[[#This Row],[Frequência Total]]*Catalogo37253[[#This Row],[Custo da UST]]</f>
        <v>1020</v>
      </c>
    </row>
    <row r="5" spans="1:18" ht="36">
      <c r="A5" s="24">
        <v>5</v>
      </c>
      <c r="B5" s="28" t="s">
        <v>29</v>
      </c>
      <c r="C5" s="28" t="s">
        <v>20</v>
      </c>
      <c r="D5" s="28" t="s">
        <v>21</v>
      </c>
      <c r="E5" s="28" t="s">
        <v>30</v>
      </c>
      <c r="F5" s="28" t="s">
        <v>31</v>
      </c>
      <c r="G5" s="28"/>
      <c r="H5" s="33" t="s">
        <v>24</v>
      </c>
      <c r="I5" s="22" t="s">
        <v>25</v>
      </c>
      <c r="J5" s="21">
        <v>6</v>
      </c>
      <c r="K5" s="21">
        <v>1</v>
      </c>
      <c r="L5" s="22" t="str">
        <f>CONCATENATE(INT(Catalogo37253[[#This Row],[ Duração]])," horas"," e ",MOD(Catalogo37253[[#This Row],[ Duração]]*60,60), " minutos")</f>
        <v>1 horas e 0 minutos</v>
      </c>
      <c r="M5" s="21">
        <f>Catalogo37253[[#This Row],[ Duração]]*Catalogo37253[[#This Row],[Peso]]</f>
        <v>6</v>
      </c>
      <c r="N5" s="65">
        <f>Catalogo37253[[#This Row],[Custo da UST]]*24.76</f>
        <v>148.56</v>
      </c>
      <c r="O5" s="20">
        <f>Catalogo37253[[#This Row],[Frequência Total]]/12</f>
        <v>4.166666666666667</v>
      </c>
      <c r="P5" s="19">
        <v>50</v>
      </c>
      <c r="Q5" s="19">
        <f>Catalogo37253[[#This Row],[Frequência Total]]*Catalogo37253[[#This Row],[ Duração]]</f>
        <v>50</v>
      </c>
      <c r="R5" s="18">
        <f>Catalogo37253[[#This Row],[Frequência Total]]*Catalogo37253[[#This Row],[Custo da UST]]</f>
        <v>300</v>
      </c>
    </row>
    <row r="6" spans="1:18" ht="36">
      <c r="A6" s="24">
        <v>7</v>
      </c>
      <c r="B6" s="28" t="s">
        <v>32</v>
      </c>
      <c r="C6" s="28" t="s">
        <v>20</v>
      </c>
      <c r="D6" s="28" t="s">
        <v>21</v>
      </c>
      <c r="E6" s="28" t="s">
        <v>33</v>
      </c>
      <c r="F6" s="28" t="s">
        <v>34</v>
      </c>
      <c r="G6" s="28"/>
      <c r="H6" s="33" t="s">
        <v>24</v>
      </c>
      <c r="I6" s="22" t="s">
        <v>25</v>
      </c>
      <c r="J6" s="21">
        <v>6</v>
      </c>
      <c r="K6" s="21">
        <v>6</v>
      </c>
      <c r="L6" s="22" t="str">
        <f>CONCATENATE(INT(Catalogo37253[[#This Row],[ Duração]])," horas"," e ",MOD(Catalogo37253[[#This Row],[ Duração]]*60,60), " minutos")</f>
        <v>6 horas e 0 minutos</v>
      </c>
      <c r="M6" s="21">
        <f>Catalogo37253[[#This Row],[ Duração]]*Catalogo37253[[#This Row],[Peso]]</f>
        <v>36</v>
      </c>
      <c r="N6" s="65">
        <f>Catalogo37253[[#This Row],[Custo da UST]]*24.76</f>
        <v>891.36</v>
      </c>
      <c r="O6" s="20">
        <f>Catalogo37253[[#This Row],[Frequência Total]]/12</f>
        <v>8.3333333333333339</v>
      </c>
      <c r="P6" s="19">
        <v>100</v>
      </c>
      <c r="Q6" s="19">
        <f>Catalogo37253[[#This Row],[Frequência Total]]*Catalogo37253[[#This Row],[ Duração]]</f>
        <v>600</v>
      </c>
      <c r="R6" s="18">
        <f>Catalogo37253[[#This Row],[Frequência Total]]*Catalogo37253[[#This Row],[Custo da UST]]</f>
        <v>3600</v>
      </c>
    </row>
    <row r="7" spans="1:18" ht="48">
      <c r="A7" s="24">
        <v>8</v>
      </c>
      <c r="B7" s="28" t="s">
        <v>35</v>
      </c>
      <c r="C7" s="28" t="s">
        <v>20</v>
      </c>
      <c r="D7" s="28" t="s">
        <v>36</v>
      </c>
      <c r="E7" s="28" t="s">
        <v>37</v>
      </c>
      <c r="F7" s="28" t="s">
        <v>38</v>
      </c>
      <c r="G7" s="28"/>
      <c r="H7" s="33" t="s">
        <v>39</v>
      </c>
      <c r="I7" s="22" t="s">
        <v>40</v>
      </c>
      <c r="J7" s="21">
        <v>4</v>
      </c>
      <c r="K7" s="21">
        <v>2</v>
      </c>
      <c r="L7" s="22" t="str">
        <f>CONCATENATE(INT(Catalogo37253[[#This Row],[ Duração]])," horas"," e ",MOD(Catalogo37253[[#This Row],[ Duração]]*60,60), " minutos")</f>
        <v>2 horas e 0 minutos</v>
      </c>
      <c r="M7" s="21">
        <f>Catalogo37253[[#This Row],[ Duração]]*Catalogo37253[[#This Row],[Peso]]</f>
        <v>8</v>
      </c>
      <c r="N7" s="65">
        <f>Catalogo37253[[#This Row],[Custo da UST]]*24.76</f>
        <v>198.08</v>
      </c>
      <c r="O7" s="20">
        <f>Catalogo37253[[#This Row],[Frequência Total]]/12</f>
        <v>3.3333333333333335</v>
      </c>
      <c r="P7" s="19">
        <v>40</v>
      </c>
      <c r="Q7" s="19">
        <f>Catalogo37253[[#This Row],[Frequência Total]]*Catalogo37253[[#This Row],[ Duração]]</f>
        <v>80</v>
      </c>
      <c r="R7" s="18">
        <f>Catalogo37253[[#This Row],[Frequência Total]]*Catalogo37253[[#This Row],[Custo da UST]]</f>
        <v>320</v>
      </c>
    </row>
    <row r="8" spans="1:18" ht="48">
      <c r="A8" s="24">
        <v>36</v>
      </c>
      <c r="B8" s="28" t="s">
        <v>41</v>
      </c>
      <c r="C8" s="28" t="s">
        <v>20</v>
      </c>
      <c r="D8" s="28" t="s">
        <v>42</v>
      </c>
      <c r="E8" s="28" t="s">
        <v>43</v>
      </c>
      <c r="F8" s="28" t="s">
        <v>44</v>
      </c>
      <c r="G8" s="28"/>
      <c r="H8" s="33" t="s">
        <v>39</v>
      </c>
      <c r="I8" s="22" t="s">
        <v>40</v>
      </c>
      <c r="J8" s="21">
        <v>4</v>
      </c>
      <c r="K8" s="21">
        <v>2</v>
      </c>
      <c r="L8" s="22" t="str">
        <f>CONCATENATE(INT(Catalogo37253[[#This Row],[ Duração]])," horas"," e ",MOD(Catalogo37253[[#This Row],[ Duração]]*60,60), " minutos")</f>
        <v>2 horas e 0 minutos</v>
      </c>
      <c r="M8" s="21">
        <f>Catalogo37253[[#This Row],[ Duração]]*Catalogo37253[[#This Row],[Peso]]</f>
        <v>8</v>
      </c>
      <c r="N8" s="65">
        <f>Catalogo37253[[#This Row],[Custo da UST]]*24.76</f>
        <v>198.08</v>
      </c>
      <c r="O8" s="20">
        <f>Catalogo37253[[#This Row],[Frequência Total]]/12</f>
        <v>1.25</v>
      </c>
      <c r="P8" s="19">
        <v>15</v>
      </c>
      <c r="Q8" s="19">
        <f>Catalogo37253[[#This Row],[Frequência Total]]*Catalogo37253[[#This Row],[ Duração]]</f>
        <v>30</v>
      </c>
      <c r="R8" s="18">
        <f>Catalogo37253[[#This Row],[Frequência Total]]*Catalogo37253[[#This Row],[Custo da UST]]</f>
        <v>120</v>
      </c>
    </row>
    <row r="9" spans="1:18" ht="48">
      <c r="A9" s="24">
        <v>39</v>
      </c>
      <c r="B9" s="35" t="s">
        <v>45</v>
      </c>
      <c r="C9" s="35" t="s">
        <v>20</v>
      </c>
      <c r="D9" s="35" t="s">
        <v>42</v>
      </c>
      <c r="E9" s="37" t="s">
        <v>46</v>
      </c>
      <c r="F9" s="28" t="s">
        <v>47</v>
      </c>
      <c r="G9" s="28"/>
      <c r="H9" s="33" t="s">
        <v>39</v>
      </c>
      <c r="I9" s="22" t="s">
        <v>40</v>
      </c>
      <c r="J9" s="21">
        <v>4</v>
      </c>
      <c r="K9" s="21">
        <v>2</v>
      </c>
      <c r="L9" s="22" t="str">
        <f>CONCATENATE(INT(Catalogo37253[[#This Row],[ Duração]])," horas"," e ",MOD(Catalogo37253[[#This Row],[ Duração]]*60,60), " minutos")</f>
        <v>2 horas e 0 minutos</v>
      </c>
      <c r="M9" s="21">
        <f>Catalogo37253[[#This Row],[ Duração]]*Catalogo37253[[#This Row],[Peso]]</f>
        <v>8</v>
      </c>
      <c r="N9" s="65">
        <f>Catalogo37253[[#This Row],[Custo da UST]]*24.76</f>
        <v>198.08</v>
      </c>
      <c r="O9" s="20">
        <f>Catalogo37253[[#This Row],[Frequência Total]]/12</f>
        <v>0.83333333333333337</v>
      </c>
      <c r="P9" s="19">
        <v>10</v>
      </c>
      <c r="Q9" s="19">
        <f>Catalogo37253[[#This Row],[Frequência Total]]*Catalogo37253[[#This Row],[ Duração]]</f>
        <v>20</v>
      </c>
      <c r="R9" s="18">
        <f>Catalogo37253[[#This Row],[Frequência Total]]*Catalogo37253[[#This Row],[Custo da UST]]</f>
        <v>80</v>
      </c>
    </row>
    <row r="10" spans="1:18" ht="48">
      <c r="A10" s="24">
        <v>40</v>
      </c>
      <c r="B10" s="28" t="s">
        <v>48</v>
      </c>
      <c r="C10" s="28" t="s">
        <v>20</v>
      </c>
      <c r="D10" s="28" t="s">
        <v>42</v>
      </c>
      <c r="E10" s="28" t="s">
        <v>49</v>
      </c>
      <c r="F10" s="28" t="s">
        <v>50</v>
      </c>
      <c r="G10" s="28"/>
      <c r="H10" s="33" t="s">
        <v>39</v>
      </c>
      <c r="I10" s="22" t="s">
        <v>40</v>
      </c>
      <c r="J10" s="21">
        <v>4</v>
      </c>
      <c r="K10" s="21">
        <v>4</v>
      </c>
      <c r="L10" s="22" t="str">
        <f>CONCATENATE(INT(Catalogo37253[[#This Row],[ Duração]])," horas"," e ",MOD(Catalogo37253[[#This Row],[ Duração]]*60,60), " minutos")</f>
        <v>4 horas e 0 minutos</v>
      </c>
      <c r="M10" s="21">
        <f>Catalogo37253[[#This Row],[ Duração]]*Catalogo37253[[#This Row],[Peso]]</f>
        <v>16</v>
      </c>
      <c r="N10" s="65">
        <f>Catalogo37253[[#This Row],[Custo da UST]]*24.76</f>
        <v>396.16</v>
      </c>
      <c r="O10" s="20">
        <f>Catalogo37253[[#This Row],[Frequência Total]]/12</f>
        <v>4.583333333333333</v>
      </c>
      <c r="P10" s="19">
        <v>55</v>
      </c>
      <c r="Q10" s="19">
        <f>Catalogo37253[[#This Row],[Frequência Total]]*Catalogo37253[[#This Row],[ Duração]]</f>
        <v>220</v>
      </c>
      <c r="R10" s="18">
        <f>Catalogo37253[[#This Row],[Frequência Total]]*Catalogo37253[[#This Row],[Custo da UST]]</f>
        <v>880</v>
      </c>
    </row>
    <row r="11" spans="1:18" ht="48">
      <c r="A11" s="24">
        <v>45</v>
      </c>
      <c r="B11" s="28" t="s">
        <v>51</v>
      </c>
      <c r="C11" s="28" t="s">
        <v>20</v>
      </c>
      <c r="D11" s="28" t="s">
        <v>42</v>
      </c>
      <c r="E11" s="33" t="s">
        <v>52</v>
      </c>
      <c r="F11" s="28" t="s">
        <v>53</v>
      </c>
      <c r="G11" s="28"/>
      <c r="H11" s="33" t="s">
        <v>39</v>
      </c>
      <c r="I11" s="22" t="s">
        <v>40</v>
      </c>
      <c r="J11" s="21">
        <v>4</v>
      </c>
      <c r="K11" s="21">
        <v>4</v>
      </c>
      <c r="L11" s="22" t="str">
        <f>CONCATENATE(INT(Catalogo37253[[#This Row],[ Duração]])," horas"," e ",MOD(Catalogo37253[[#This Row],[ Duração]]*60,60), " minutos")</f>
        <v>4 horas e 0 minutos</v>
      </c>
      <c r="M11" s="21">
        <f>Catalogo37253[[#This Row],[ Duração]]*Catalogo37253[[#This Row],[Peso]]</f>
        <v>16</v>
      </c>
      <c r="N11" s="65">
        <f>Catalogo37253[[#This Row],[Custo da UST]]*24.76</f>
        <v>396.16</v>
      </c>
      <c r="O11" s="20">
        <f>Catalogo37253[[#This Row],[Frequência Total]]/12</f>
        <v>3.3333333333333335</v>
      </c>
      <c r="P11" s="19">
        <v>40</v>
      </c>
      <c r="Q11" s="19">
        <f>Catalogo37253[[#This Row],[Frequência Total]]*Catalogo37253[[#This Row],[ Duração]]</f>
        <v>160</v>
      </c>
      <c r="R11" s="18">
        <f>Catalogo37253[[#This Row],[Frequência Total]]*Catalogo37253[[#This Row],[Custo da UST]]</f>
        <v>640</v>
      </c>
    </row>
    <row r="12" spans="1:18" ht="48">
      <c r="A12" s="24">
        <v>46</v>
      </c>
      <c r="B12" s="28" t="s">
        <v>54</v>
      </c>
      <c r="C12" s="28" t="s">
        <v>20</v>
      </c>
      <c r="D12" s="28" t="s">
        <v>42</v>
      </c>
      <c r="E12" s="28" t="s">
        <v>55</v>
      </c>
      <c r="F12" s="28" t="s">
        <v>56</v>
      </c>
      <c r="G12" s="28"/>
      <c r="H12" s="33" t="s">
        <v>39</v>
      </c>
      <c r="I12" s="22" t="s">
        <v>40</v>
      </c>
      <c r="J12" s="21">
        <v>4</v>
      </c>
      <c r="K12" s="21">
        <v>2</v>
      </c>
      <c r="L12" s="22" t="str">
        <f>CONCATENATE(INT(Catalogo37253[[#This Row],[ Duração]])," horas"," e ",MOD(Catalogo37253[[#This Row],[ Duração]]*60,60), " minutos")</f>
        <v>2 horas e 0 minutos</v>
      </c>
      <c r="M12" s="21">
        <f>Catalogo37253[[#This Row],[ Duração]]*Catalogo37253[[#This Row],[Peso]]</f>
        <v>8</v>
      </c>
      <c r="N12" s="65">
        <f>Catalogo37253[[#This Row],[Custo da UST]]*24.76</f>
        <v>198.08</v>
      </c>
      <c r="O12" s="20">
        <f>Catalogo37253[[#This Row],[Frequência Total]]/12</f>
        <v>0.66666666666666663</v>
      </c>
      <c r="P12" s="19">
        <v>8</v>
      </c>
      <c r="Q12" s="19">
        <f>Catalogo37253[[#This Row],[Frequência Total]]*Catalogo37253[[#This Row],[ Duração]]</f>
        <v>16</v>
      </c>
      <c r="R12" s="18">
        <f>Catalogo37253[[#This Row],[Frequência Total]]*Catalogo37253[[#This Row],[Custo da UST]]</f>
        <v>64</v>
      </c>
    </row>
    <row r="13" spans="1:18" ht="36">
      <c r="A13" s="24">
        <v>47</v>
      </c>
      <c r="B13" s="28" t="s">
        <v>57</v>
      </c>
      <c r="C13" s="28" t="s">
        <v>20</v>
      </c>
      <c r="D13" s="28" t="s">
        <v>42</v>
      </c>
      <c r="E13" s="28" t="s">
        <v>58</v>
      </c>
      <c r="F13" s="28" t="s">
        <v>59</v>
      </c>
      <c r="G13" s="28"/>
      <c r="H13" s="33" t="s">
        <v>24</v>
      </c>
      <c r="I13" s="22" t="s">
        <v>25</v>
      </c>
      <c r="J13" s="21">
        <v>6</v>
      </c>
      <c r="K13" s="21">
        <v>8</v>
      </c>
      <c r="L13" s="22" t="str">
        <f>CONCATENATE(INT(Catalogo37253[[#This Row],[ Duração]])," horas"," e ",MOD(Catalogo37253[[#This Row],[ Duração]]*60,60), " minutos")</f>
        <v>8 horas e 0 minutos</v>
      </c>
      <c r="M13" s="21">
        <f>Catalogo37253[[#This Row],[ Duração]]*Catalogo37253[[#This Row],[Peso]]</f>
        <v>48</v>
      </c>
      <c r="N13" s="65">
        <f>Catalogo37253[[#This Row],[Custo da UST]]*24.76</f>
        <v>1188.48</v>
      </c>
      <c r="O13" s="20">
        <f>Catalogo37253[[#This Row],[Frequência Total]]/12</f>
        <v>2.5</v>
      </c>
      <c r="P13" s="19">
        <v>30</v>
      </c>
      <c r="Q13" s="19">
        <f>Catalogo37253[[#This Row],[Frequência Total]]*Catalogo37253[[#This Row],[ Duração]]</f>
        <v>240</v>
      </c>
      <c r="R13" s="18">
        <f>Catalogo37253[[#This Row],[Frequência Total]]*Catalogo37253[[#This Row],[Custo da UST]]</f>
        <v>1440</v>
      </c>
    </row>
    <row r="14" spans="1:18" ht="48">
      <c r="A14" s="24">
        <v>50</v>
      </c>
      <c r="B14" s="28" t="s">
        <v>60</v>
      </c>
      <c r="C14" s="28" t="s">
        <v>20</v>
      </c>
      <c r="D14" s="28" t="s">
        <v>42</v>
      </c>
      <c r="E14" s="28" t="s">
        <v>61</v>
      </c>
      <c r="F14" s="28" t="s">
        <v>62</v>
      </c>
      <c r="G14" s="28"/>
      <c r="H14" s="33" t="s">
        <v>39</v>
      </c>
      <c r="I14" s="22" t="s">
        <v>40</v>
      </c>
      <c r="J14" s="21">
        <v>4</v>
      </c>
      <c r="K14" s="21">
        <v>4</v>
      </c>
      <c r="L14" s="22" t="str">
        <f>CONCATENATE(INT(Catalogo37253[[#This Row],[ Duração]])," horas"," e ",MOD(Catalogo37253[[#This Row],[ Duração]]*60,60), " minutos")</f>
        <v>4 horas e 0 minutos</v>
      </c>
      <c r="M14" s="21">
        <f>Catalogo37253[[#This Row],[ Duração]]*Catalogo37253[[#This Row],[Peso]]</f>
        <v>16</v>
      </c>
      <c r="N14" s="65">
        <f>Catalogo37253[[#This Row],[Custo da UST]]*24.76</f>
        <v>396.16</v>
      </c>
      <c r="O14" s="20">
        <f>Catalogo37253[[#This Row],[Frequência Total]]/12</f>
        <v>6.666666666666667</v>
      </c>
      <c r="P14" s="19">
        <v>80</v>
      </c>
      <c r="Q14" s="19">
        <f>Catalogo37253[[#This Row],[Frequência Total]]*Catalogo37253[[#This Row],[ Duração]]</f>
        <v>320</v>
      </c>
      <c r="R14" s="18">
        <f>Catalogo37253[[#This Row],[Frequência Total]]*Catalogo37253[[#This Row],[Custo da UST]]</f>
        <v>1280</v>
      </c>
    </row>
    <row r="15" spans="1:18" ht="36">
      <c r="A15" s="24">
        <v>51</v>
      </c>
      <c r="B15" s="28" t="s">
        <v>63</v>
      </c>
      <c r="C15" s="28" t="s">
        <v>20</v>
      </c>
      <c r="D15" s="28" t="s">
        <v>42</v>
      </c>
      <c r="E15" s="28" t="s">
        <v>64</v>
      </c>
      <c r="F15" s="28" t="s">
        <v>65</v>
      </c>
      <c r="G15" s="28"/>
      <c r="H15" s="33" t="s">
        <v>24</v>
      </c>
      <c r="I15" s="22" t="s">
        <v>25</v>
      </c>
      <c r="J15" s="21">
        <v>6</v>
      </c>
      <c r="K15" s="21">
        <v>8</v>
      </c>
      <c r="L15" s="22" t="str">
        <f>CONCATENATE(INT(Catalogo37253[[#This Row],[ Duração]])," horas"," e ",MOD(Catalogo37253[[#This Row],[ Duração]]*60,60), " minutos")</f>
        <v>8 horas e 0 minutos</v>
      </c>
      <c r="M15" s="21">
        <f>Catalogo37253[[#This Row],[ Duração]]*Catalogo37253[[#This Row],[Peso]]</f>
        <v>48</v>
      </c>
      <c r="N15" s="65">
        <f>Catalogo37253[[#This Row],[Custo da UST]]*24.76</f>
        <v>1188.48</v>
      </c>
      <c r="O15" s="20">
        <f>Catalogo37253[[#This Row],[Frequência Total]]/12</f>
        <v>1.6666666666666667</v>
      </c>
      <c r="P15" s="19">
        <v>20</v>
      </c>
      <c r="Q15" s="19">
        <f>Catalogo37253[[#This Row],[Frequência Total]]*Catalogo37253[[#This Row],[ Duração]]</f>
        <v>160</v>
      </c>
      <c r="R15" s="18">
        <f>Catalogo37253[[#This Row],[Frequência Total]]*Catalogo37253[[#This Row],[Custo da UST]]</f>
        <v>960</v>
      </c>
    </row>
    <row r="16" spans="1:18" ht="48">
      <c r="A16" s="24">
        <v>52</v>
      </c>
      <c r="B16" s="28" t="s">
        <v>66</v>
      </c>
      <c r="C16" s="28" t="s">
        <v>20</v>
      </c>
      <c r="D16" s="28" t="s">
        <v>42</v>
      </c>
      <c r="E16" s="28" t="s">
        <v>67</v>
      </c>
      <c r="F16" s="28" t="s">
        <v>68</v>
      </c>
      <c r="G16" s="28"/>
      <c r="H16" s="33" t="s">
        <v>39</v>
      </c>
      <c r="I16" s="22" t="s">
        <v>40</v>
      </c>
      <c r="J16" s="21">
        <v>4</v>
      </c>
      <c r="K16" s="21">
        <v>2</v>
      </c>
      <c r="L16" s="22" t="str">
        <f>CONCATENATE(INT(Catalogo37253[[#This Row],[ Duração]])," horas"," e ",MOD(Catalogo37253[[#This Row],[ Duração]]*60,60), " minutos")</f>
        <v>2 horas e 0 minutos</v>
      </c>
      <c r="M16" s="21">
        <f>Catalogo37253[[#This Row],[ Duração]]*Catalogo37253[[#This Row],[Peso]]</f>
        <v>8</v>
      </c>
      <c r="N16" s="65">
        <f>Catalogo37253[[#This Row],[Custo da UST]]*24.76</f>
        <v>198.08</v>
      </c>
      <c r="O16" s="20">
        <f>Catalogo37253[[#This Row],[Frequência Total]]/12</f>
        <v>1.6666666666666667</v>
      </c>
      <c r="P16" s="19">
        <v>20</v>
      </c>
      <c r="Q16" s="19">
        <f>Catalogo37253[[#This Row],[Frequência Total]]*Catalogo37253[[#This Row],[ Duração]]</f>
        <v>40</v>
      </c>
      <c r="R16" s="18">
        <f>Catalogo37253[[#This Row],[Frequência Total]]*Catalogo37253[[#This Row],[Custo da UST]]</f>
        <v>160</v>
      </c>
    </row>
    <row r="17" spans="1:18" ht="48">
      <c r="A17" s="24">
        <v>54</v>
      </c>
      <c r="B17" s="28" t="s">
        <v>69</v>
      </c>
      <c r="C17" s="28" t="s">
        <v>20</v>
      </c>
      <c r="D17" s="28" t="s">
        <v>42</v>
      </c>
      <c r="E17" s="28" t="s">
        <v>70</v>
      </c>
      <c r="F17" s="28" t="s">
        <v>71</v>
      </c>
      <c r="G17" s="28"/>
      <c r="H17" s="33" t="s">
        <v>39</v>
      </c>
      <c r="I17" s="22" t="s">
        <v>40</v>
      </c>
      <c r="J17" s="21">
        <v>4</v>
      </c>
      <c r="K17" s="21">
        <v>8</v>
      </c>
      <c r="L17" s="22" t="str">
        <f>CONCATENATE(INT(Catalogo37253[[#This Row],[ Duração]])," horas"," e ",MOD(Catalogo37253[[#This Row],[ Duração]]*60,60), " minutos")</f>
        <v>8 horas e 0 minutos</v>
      </c>
      <c r="M17" s="21">
        <f>Catalogo37253[[#This Row],[ Duração]]*Catalogo37253[[#This Row],[Peso]]</f>
        <v>32</v>
      </c>
      <c r="N17" s="65">
        <f>Catalogo37253[[#This Row],[Custo da UST]]*24.76</f>
        <v>792.32</v>
      </c>
      <c r="O17" s="20">
        <f>Catalogo37253[[#This Row],[Frequência Total]]/12</f>
        <v>0.33333333333333331</v>
      </c>
      <c r="P17" s="19">
        <v>4</v>
      </c>
      <c r="Q17" s="19">
        <f>Catalogo37253[[#This Row],[Frequência Total]]*Catalogo37253[[#This Row],[ Duração]]</f>
        <v>32</v>
      </c>
      <c r="R17" s="18">
        <f>Catalogo37253[[#This Row],[Frequência Total]]*Catalogo37253[[#This Row],[Custo da UST]]</f>
        <v>128</v>
      </c>
    </row>
    <row r="18" spans="1:18" ht="96">
      <c r="A18" s="24">
        <v>55</v>
      </c>
      <c r="B18" s="28" t="s">
        <v>72</v>
      </c>
      <c r="C18" s="28" t="s">
        <v>20</v>
      </c>
      <c r="D18" s="28" t="s">
        <v>42</v>
      </c>
      <c r="E18" s="33" t="s">
        <v>73</v>
      </c>
      <c r="F18" s="28" t="s">
        <v>74</v>
      </c>
      <c r="G18" s="28"/>
      <c r="H18" s="33" t="s">
        <v>75</v>
      </c>
      <c r="I18" s="22" t="s">
        <v>76</v>
      </c>
      <c r="J18" s="21">
        <v>1</v>
      </c>
      <c r="K18" s="21">
        <v>2</v>
      </c>
      <c r="L18" s="22" t="str">
        <f>CONCATENATE(INT(Catalogo37253[[#This Row],[ Duração]])," horas"," e ",MOD(Catalogo37253[[#This Row],[ Duração]]*60,60), " minutos")</f>
        <v>2 horas e 0 minutos</v>
      </c>
      <c r="M18" s="21">
        <f>Catalogo37253[[#This Row],[ Duração]]*Catalogo37253[[#This Row],[Peso]]</f>
        <v>2</v>
      </c>
      <c r="N18" s="65">
        <f>Catalogo37253[[#This Row],[Custo da UST]]*24.76</f>
        <v>49.52</v>
      </c>
      <c r="O18" s="20">
        <f>Catalogo37253[[#This Row],[Frequência Total]]/12</f>
        <v>1.25</v>
      </c>
      <c r="P18" s="19">
        <v>15</v>
      </c>
      <c r="Q18" s="19">
        <f>Catalogo37253[[#This Row],[Frequência Total]]*Catalogo37253[[#This Row],[ Duração]]</f>
        <v>30</v>
      </c>
      <c r="R18" s="18">
        <f>Catalogo37253[[#This Row],[Frequência Total]]*Catalogo37253[[#This Row],[Custo da UST]]</f>
        <v>30</v>
      </c>
    </row>
    <row r="19" spans="1:18" ht="96">
      <c r="A19" s="24">
        <v>59</v>
      </c>
      <c r="B19" s="28" t="s">
        <v>77</v>
      </c>
      <c r="C19" s="28" t="s">
        <v>20</v>
      </c>
      <c r="D19" s="28" t="s">
        <v>42</v>
      </c>
      <c r="E19" s="28" t="s">
        <v>78</v>
      </c>
      <c r="F19" s="33" t="s">
        <v>79</v>
      </c>
      <c r="G19" s="33" t="s">
        <v>80</v>
      </c>
      <c r="H19" s="33" t="s">
        <v>24</v>
      </c>
      <c r="I19" s="22" t="s">
        <v>25</v>
      </c>
      <c r="J19" s="21">
        <v>6</v>
      </c>
      <c r="K19" s="21">
        <v>4</v>
      </c>
      <c r="L19" s="22" t="str">
        <f>CONCATENATE(INT(Catalogo37253[[#This Row],[ Duração]])," horas"," e ",MOD(Catalogo37253[[#This Row],[ Duração]]*60,60), " minutos")</f>
        <v>4 horas e 0 minutos</v>
      </c>
      <c r="M19" s="21">
        <f>Catalogo37253[[#This Row],[ Duração]]*Catalogo37253[[#This Row],[Peso]]</f>
        <v>24</v>
      </c>
      <c r="N19" s="65">
        <f>Catalogo37253[[#This Row],[Custo da UST]]*24.76</f>
        <v>594.24</v>
      </c>
      <c r="O19" s="20">
        <f>Catalogo37253[[#This Row],[Frequência Total]]/12</f>
        <v>1.6666666666666667</v>
      </c>
      <c r="P19" s="19">
        <v>20</v>
      </c>
      <c r="Q19" s="19">
        <f>Catalogo37253[[#This Row],[Frequência Total]]*Catalogo37253[[#This Row],[ Duração]]</f>
        <v>80</v>
      </c>
      <c r="R19" s="18">
        <f>Catalogo37253[[#This Row],[Frequência Total]]*Catalogo37253[[#This Row],[Custo da UST]]</f>
        <v>480</v>
      </c>
    </row>
    <row r="20" spans="1:18" ht="36">
      <c r="A20" s="24">
        <v>61</v>
      </c>
      <c r="B20" s="28" t="s">
        <v>81</v>
      </c>
      <c r="C20" s="28" t="s">
        <v>20</v>
      </c>
      <c r="D20" s="28" t="s">
        <v>42</v>
      </c>
      <c r="E20" s="28" t="s">
        <v>82</v>
      </c>
      <c r="F20" s="28" t="s">
        <v>83</v>
      </c>
      <c r="G20" s="28"/>
      <c r="H20" s="33" t="s">
        <v>24</v>
      </c>
      <c r="I20" s="22" t="s">
        <v>25</v>
      </c>
      <c r="J20" s="21">
        <v>6</v>
      </c>
      <c r="K20" s="21">
        <v>4</v>
      </c>
      <c r="L20" s="22" t="str">
        <f>CONCATENATE(INT(Catalogo37253[[#This Row],[ Duração]])," horas"," e ",MOD(Catalogo37253[[#This Row],[ Duração]]*60,60), " minutos")</f>
        <v>4 horas e 0 minutos</v>
      </c>
      <c r="M20" s="21">
        <f>Catalogo37253[[#This Row],[ Duração]]*Catalogo37253[[#This Row],[Peso]]</f>
        <v>24</v>
      </c>
      <c r="N20" s="65">
        <f>Catalogo37253[[#This Row],[Custo da UST]]*24.76</f>
        <v>594.24</v>
      </c>
      <c r="O20" s="20">
        <f>Catalogo37253[[#This Row],[Frequência Total]]/12</f>
        <v>4.5</v>
      </c>
      <c r="P20" s="19">
        <v>54</v>
      </c>
      <c r="Q20" s="19">
        <f>Catalogo37253[[#This Row],[Frequência Total]]*Catalogo37253[[#This Row],[ Duração]]</f>
        <v>216</v>
      </c>
      <c r="R20" s="18">
        <f>Catalogo37253[[#This Row],[Frequência Total]]*Catalogo37253[[#This Row],[Custo da UST]]</f>
        <v>1296</v>
      </c>
    </row>
    <row r="21" spans="1:18" ht="36">
      <c r="A21" s="24"/>
      <c r="B21" s="28" t="s">
        <v>84</v>
      </c>
      <c r="C21" s="28" t="s">
        <v>20</v>
      </c>
      <c r="D21" s="28" t="s">
        <v>42</v>
      </c>
      <c r="E21" s="28" t="s">
        <v>85</v>
      </c>
      <c r="F21" s="28" t="s">
        <v>85</v>
      </c>
      <c r="G21" s="28"/>
      <c r="H21" s="33" t="s">
        <v>24</v>
      </c>
      <c r="I21" s="22" t="s">
        <v>25</v>
      </c>
      <c r="J21" s="21">
        <v>6</v>
      </c>
      <c r="K21" s="21">
        <v>8</v>
      </c>
      <c r="L21" s="22" t="str">
        <f>CONCATENATE(INT(Catalogo37253[[#This Row],[ Duração]])," horas"," e ",MOD(Catalogo37253[[#This Row],[ Duração]]*60,60), " minutos")</f>
        <v>8 horas e 0 minutos</v>
      </c>
      <c r="M21" s="21">
        <f>Catalogo37253[[#This Row],[ Duração]]*Catalogo37253[[#This Row],[Peso]]</f>
        <v>48</v>
      </c>
      <c r="N21" s="65">
        <f>Catalogo37253[[#This Row],[Custo da UST]]*24.76</f>
        <v>1188.48</v>
      </c>
      <c r="O21" s="20">
        <f>Catalogo37253[[#This Row],[Frequência Total]]/12</f>
        <v>1</v>
      </c>
      <c r="P21" s="19">
        <v>12</v>
      </c>
      <c r="Q21" s="19">
        <f>Catalogo37253[[#This Row],[Frequência Total]]*Catalogo37253[[#This Row],[ Duração]]</f>
        <v>96</v>
      </c>
      <c r="R21" s="18">
        <f>Catalogo37253[[#This Row],[Frequência Total]]*Catalogo37253[[#This Row],[Custo da UST]]</f>
        <v>576</v>
      </c>
    </row>
    <row r="22" spans="1:18" ht="48">
      <c r="A22" s="32">
        <v>64</v>
      </c>
      <c r="B22" s="36" t="s">
        <v>86</v>
      </c>
      <c r="C22" s="28" t="s">
        <v>20</v>
      </c>
      <c r="D22" s="28" t="s">
        <v>42</v>
      </c>
      <c r="E22" s="28" t="s">
        <v>87</v>
      </c>
      <c r="F22" s="28" t="s">
        <v>88</v>
      </c>
      <c r="G22" s="28"/>
      <c r="H22" s="33" t="s">
        <v>39</v>
      </c>
      <c r="I22" s="22" t="s">
        <v>40</v>
      </c>
      <c r="J22" s="21">
        <v>4</v>
      </c>
      <c r="K22" s="21">
        <v>4</v>
      </c>
      <c r="L22" s="22" t="str">
        <f>CONCATENATE(INT(Catalogo37253[[#This Row],[ Duração]])," horas"," e ",MOD(Catalogo37253[[#This Row],[ Duração]]*60,60), " minutos")</f>
        <v>4 horas e 0 minutos</v>
      </c>
      <c r="M22" s="21">
        <f>Catalogo37253[[#This Row],[ Duração]]*Catalogo37253[[#This Row],[Peso]]</f>
        <v>16</v>
      </c>
      <c r="N22" s="65">
        <f>Catalogo37253[[#This Row],[Custo da UST]]*24.76</f>
        <v>396.16</v>
      </c>
      <c r="O22" s="20">
        <f>Catalogo37253[[#This Row],[Frequência Total]]/12</f>
        <v>3.3333333333333335</v>
      </c>
      <c r="P22" s="19">
        <v>40</v>
      </c>
      <c r="Q22" s="19">
        <f>Catalogo37253[[#This Row],[Frequência Total]]*Catalogo37253[[#This Row],[ Duração]]</f>
        <v>160</v>
      </c>
      <c r="R22" s="18">
        <f>Catalogo37253[[#This Row],[Frequência Total]]*Catalogo37253[[#This Row],[Custo da UST]]</f>
        <v>640</v>
      </c>
    </row>
    <row r="23" spans="1:18" ht="36">
      <c r="A23" s="32">
        <v>67</v>
      </c>
      <c r="B23" s="36" t="s">
        <v>89</v>
      </c>
      <c r="C23" s="28" t="s">
        <v>20</v>
      </c>
      <c r="D23" s="28" t="s">
        <v>42</v>
      </c>
      <c r="E23" s="28" t="s">
        <v>90</v>
      </c>
      <c r="F23" s="28" t="s">
        <v>91</v>
      </c>
      <c r="G23" s="28"/>
      <c r="H23" s="33" t="s">
        <v>24</v>
      </c>
      <c r="I23" s="22" t="s">
        <v>25</v>
      </c>
      <c r="J23" s="21">
        <v>6</v>
      </c>
      <c r="K23" s="21">
        <v>4</v>
      </c>
      <c r="L23" s="22" t="str">
        <f>CONCATENATE(INT(Catalogo37253[[#This Row],[ Duração]])," horas"," e ",MOD(Catalogo37253[[#This Row],[ Duração]]*60,60), " minutos")</f>
        <v>4 horas e 0 minutos</v>
      </c>
      <c r="M23" s="21">
        <f>Catalogo37253[[#This Row],[ Duração]]*Catalogo37253[[#This Row],[Peso]]</f>
        <v>24</v>
      </c>
      <c r="N23" s="65">
        <f>Catalogo37253[[#This Row],[Custo da UST]]*24.76</f>
        <v>594.24</v>
      </c>
      <c r="O23" s="20">
        <f>Catalogo37253[[#This Row],[Frequência Total]]/12</f>
        <v>3.3333333333333335</v>
      </c>
      <c r="P23" s="19">
        <v>40</v>
      </c>
      <c r="Q23" s="19">
        <f>Catalogo37253[[#This Row],[Frequência Total]]*Catalogo37253[[#This Row],[ Duração]]</f>
        <v>160</v>
      </c>
      <c r="R23" s="18">
        <f>Catalogo37253[[#This Row],[Frequência Total]]*Catalogo37253[[#This Row],[Custo da UST]]</f>
        <v>960</v>
      </c>
    </row>
    <row r="24" spans="1:18" ht="48">
      <c r="A24" s="24">
        <v>68</v>
      </c>
      <c r="B24" s="35" t="s">
        <v>92</v>
      </c>
      <c r="C24" s="28" t="s">
        <v>20</v>
      </c>
      <c r="D24" s="28" t="s">
        <v>42</v>
      </c>
      <c r="E24" s="28" t="s">
        <v>93</v>
      </c>
      <c r="F24" s="28" t="s">
        <v>94</v>
      </c>
      <c r="G24" s="28"/>
      <c r="H24" s="33" t="s">
        <v>39</v>
      </c>
      <c r="I24" s="22" t="s">
        <v>40</v>
      </c>
      <c r="J24" s="21">
        <v>4</v>
      </c>
      <c r="K24" s="21">
        <v>3</v>
      </c>
      <c r="L24" s="22" t="str">
        <f>CONCATENATE(INT(Catalogo37253[[#This Row],[ Duração]])," horas"," e ",MOD(Catalogo37253[[#This Row],[ Duração]]*60,60), " minutos")</f>
        <v>3 horas e 0 minutos</v>
      </c>
      <c r="M24" s="21">
        <f>Catalogo37253[[#This Row],[ Duração]]*Catalogo37253[[#This Row],[Peso]]</f>
        <v>12</v>
      </c>
      <c r="N24" s="65">
        <f>Catalogo37253[[#This Row],[Custo da UST]]*24.76</f>
        <v>297.12</v>
      </c>
      <c r="O24" s="20">
        <f>Catalogo37253[[#This Row],[Frequência Total]]/12</f>
        <v>3.6666666666666665</v>
      </c>
      <c r="P24" s="19">
        <v>44</v>
      </c>
      <c r="Q24" s="19">
        <f>Catalogo37253[[#This Row],[Frequência Total]]*Catalogo37253[[#This Row],[ Duração]]</f>
        <v>132</v>
      </c>
      <c r="R24" s="18">
        <f>Catalogo37253[[#This Row],[Frequência Total]]*Catalogo37253[[#This Row],[Custo da UST]]</f>
        <v>528</v>
      </c>
    </row>
    <row r="25" spans="1:18" ht="48">
      <c r="A25" s="24">
        <v>69</v>
      </c>
      <c r="B25" s="28" t="s">
        <v>95</v>
      </c>
      <c r="C25" s="28" t="s">
        <v>20</v>
      </c>
      <c r="D25" s="28" t="s">
        <v>42</v>
      </c>
      <c r="E25" s="28" t="s">
        <v>96</v>
      </c>
      <c r="F25" s="28" t="s">
        <v>97</v>
      </c>
      <c r="G25" s="28"/>
      <c r="H25" s="33" t="s">
        <v>39</v>
      </c>
      <c r="I25" s="22" t="s">
        <v>40</v>
      </c>
      <c r="J25" s="21">
        <v>4</v>
      </c>
      <c r="K25" s="21">
        <v>4</v>
      </c>
      <c r="L25" s="22" t="str">
        <f>CONCATENATE(INT(Catalogo37253[[#This Row],[ Duração]])," horas"," e ",MOD(Catalogo37253[[#This Row],[ Duração]]*60,60), " minutos")</f>
        <v>4 horas e 0 minutos</v>
      </c>
      <c r="M25" s="21">
        <f>Catalogo37253[[#This Row],[ Duração]]*Catalogo37253[[#This Row],[Peso]]</f>
        <v>16</v>
      </c>
      <c r="N25" s="65">
        <f>Catalogo37253[[#This Row],[Custo da UST]]*24.76</f>
        <v>396.16</v>
      </c>
      <c r="O25" s="20">
        <f>Catalogo37253[[#This Row],[Frequência Total]]/12</f>
        <v>0.5</v>
      </c>
      <c r="P25" s="19">
        <v>6</v>
      </c>
      <c r="Q25" s="19">
        <f>Catalogo37253[[#This Row],[Frequência Total]]*Catalogo37253[[#This Row],[ Duração]]</f>
        <v>24</v>
      </c>
      <c r="R25" s="18">
        <f>Catalogo37253[[#This Row],[Frequência Total]]*Catalogo37253[[#This Row],[Custo da UST]]</f>
        <v>96</v>
      </c>
    </row>
    <row r="26" spans="1:18" ht="60">
      <c r="A26" s="24">
        <v>70</v>
      </c>
      <c r="B26" s="28" t="s">
        <v>98</v>
      </c>
      <c r="C26" s="28" t="s">
        <v>20</v>
      </c>
      <c r="D26" s="28" t="s">
        <v>42</v>
      </c>
      <c r="E26" s="28" t="s">
        <v>99</v>
      </c>
      <c r="F26" s="28" t="s">
        <v>100</v>
      </c>
      <c r="G26" s="28"/>
      <c r="H26" s="33" t="s">
        <v>101</v>
      </c>
      <c r="I26" s="22" t="s">
        <v>102</v>
      </c>
      <c r="J26" s="21">
        <v>2.5</v>
      </c>
      <c r="K26" s="21">
        <v>4</v>
      </c>
      <c r="L26" s="22" t="str">
        <f>CONCATENATE(INT(Catalogo37253[[#This Row],[ Duração]])," horas"," e ",MOD(Catalogo37253[[#This Row],[ Duração]]*60,60), " minutos")</f>
        <v>4 horas e 0 minutos</v>
      </c>
      <c r="M26" s="21">
        <f>Catalogo37253[[#This Row],[ Duração]]*Catalogo37253[[#This Row],[Peso]]</f>
        <v>10</v>
      </c>
      <c r="N26" s="65">
        <f>Catalogo37253[[#This Row],[Custo da UST]]*24.76</f>
        <v>247.60000000000002</v>
      </c>
      <c r="O26" s="20">
        <f>Catalogo37253[[#This Row],[Frequência Total]]/12</f>
        <v>1.8333333333333333</v>
      </c>
      <c r="P26" s="19">
        <v>22</v>
      </c>
      <c r="Q26" s="19">
        <f>Catalogo37253[[#This Row],[Frequência Total]]*Catalogo37253[[#This Row],[ Duração]]</f>
        <v>88</v>
      </c>
      <c r="R26" s="18">
        <f>Catalogo37253[[#This Row],[Frequência Total]]*Catalogo37253[[#This Row],[Custo da UST]]</f>
        <v>220</v>
      </c>
    </row>
    <row r="27" spans="1:18" ht="36">
      <c r="A27" s="24">
        <v>73</v>
      </c>
      <c r="B27" s="28" t="s">
        <v>103</v>
      </c>
      <c r="C27" s="35" t="s">
        <v>20</v>
      </c>
      <c r="D27" s="28" t="s">
        <v>42</v>
      </c>
      <c r="E27" s="28" t="s">
        <v>104</v>
      </c>
      <c r="F27" s="28" t="s">
        <v>105</v>
      </c>
      <c r="G27" s="28"/>
      <c r="H27" s="33" t="s">
        <v>24</v>
      </c>
      <c r="I27" s="22" t="s">
        <v>25</v>
      </c>
      <c r="J27" s="21">
        <v>6</v>
      </c>
      <c r="K27" s="21">
        <v>4</v>
      </c>
      <c r="L27" s="22" t="str">
        <f>CONCATENATE(INT(Catalogo37253[[#This Row],[ Duração]])," horas"," e ",MOD(Catalogo37253[[#This Row],[ Duração]]*60,60), " minutos")</f>
        <v>4 horas e 0 minutos</v>
      </c>
      <c r="M27" s="21">
        <f>Catalogo37253[[#This Row],[ Duração]]*Catalogo37253[[#This Row],[Peso]]</f>
        <v>24</v>
      </c>
      <c r="N27" s="65">
        <f>Catalogo37253[[#This Row],[Custo da UST]]*24.76</f>
        <v>594.24</v>
      </c>
      <c r="O27" s="20">
        <f>Catalogo37253[[#This Row],[Frequência Total]]/12</f>
        <v>2.0833333333333335</v>
      </c>
      <c r="P27" s="19">
        <v>25</v>
      </c>
      <c r="Q27" s="19">
        <f>Catalogo37253[[#This Row],[Frequência Total]]*Catalogo37253[[#This Row],[ Duração]]</f>
        <v>100</v>
      </c>
      <c r="R27" s="18">
        <f>Catalogo37253[[#This Row],[Frequência Total]]*Catalogo37253[[#This Row],[Custo da UST]]</f>
        <v>600</v>
      </c>
    </row>
    <row r="28" spans="1:18" ht="36">
      <c r="A28" s="24">
        <v>74</v>
      </c>
      <c r="B28" s="35" t="s">
        <v>106</v>
      </c>
      <c r="C28" s="28" t="s">
        <v>20</v>
      </c>
      <c r="D28" s="28" t="s">
        <v>42</v>
      </c>
      <c r="E28" s="28" t="s">
        <v>107</v>
      </c>
      <c r="F28" s="28" t="s">
        <v>108</v>
      </c>
      <c r="G28" s="28"/>
      <c r="H28" s="33" t="s">
        <v>24</v>
      </c>
      <c r="I28" s="22" t="s">
        <v>25</v>
      </c>
      <c r="J28" s="21">
        <v>6</v>
      </c>
      <c r="K28" s="21">
        <v>2</v>
      </c>
      <c r="L28" s="22" t="str">
        <f>CONCATENATE(INT(Catalogo37253[[#This Row],[ Duração]])," horas"," e ",MOD(Catalogo37253[[#This Row],[ Duração]]*60,60), " minutos")</f>
        <v>2 horas e 0 minutos</v>
      </c>
      <c r="M28" s="21">
        <f>Catalogo37253[[#This Row],[ Duração]]*Catalogo37253[[#This Row],[Peso]]</f>
        <v>12</v>
      </c>
      <c r="N28" s="65">
        <f>Catalogo37253[[#This Row],[Custo da UST]]*24.76</f>
        <v>297.12</v>
      </c>
      <c r="O28" s="20">
        <f>Catalogo37253[[#This Row],[Frequência Total]]/12</f>
        <v>4.166666666666667</v>
      </c>
      <c r="P28" s="19">
        <v>50</v>
      </c>
      <c r="Q28" s="19">
        <f>Catalogo37253[[#This Row],[Frequência Total]]*Catalogo37253[[#This Row],[ Duração]]</f>
        <v>100</v>
      </c>
      <c r="R28" s="18">
        <f>Catalogo37253[[#This Row],[Frequência Total]]*Catalogo37253[[#This Row],[Custo da UST]]</f>
        <v>600</v>
      </c>
    </row>
    <row r="29" spans="1:18" ht="60">
      <c r="A29" s="24">
        <v>77</v>
      </c>
      <c r="B29" s="36" t="s">
        <v>109</v>
      </c>
      <c r="C29" s="28" t="s">
        <v>20</v>
      </c>
      <c r="D29" s="28" t="s">
        <v>42</v>
      </c>
      <c r="E29" s="28" t="s">
        <v>110</v>
      </c>
      <c r="F29" s="28" t="s">
        <v>111</v>
      </c>
      <c r="G29" s="28"/>
      <c r="H29" s="33" t="s">
        <v>101</v>
      </c>
      <c r="I29" s="22" t="s">
        <v>102</v>
      </c>
      <c r="J29" s="21">
        <v>2.5</v>
      </c>
      <c r="K29" s="21">
        <v>4</v>
      </c>
      <c r="L29" s="22" t="str">
        <f>CONCATENATE(INT(Catalogo37253[[#This Row],[ Duração]])," horas"," e ",MOD(Catalogo37253[[#This Row],[ Duração]]*60,60), " minutos")</f>
        <v>4 horas e 0 minutos</v>
      </c>
      <c r="M29" s="21">
        <f>Catalogo37253[[#This Row],[ Duração]]*Catalogo37253[[#This Row],[Peso]]</f>
        <v>10</v>
      </c>
      <c r="N29" s="65">
        <f>Catalogo37253[[#This Row],[Custo da UST]]*24.76</f>
        <v>247.60000000000002</v>
      </c>
      <c r="O29" s="20">
        <f>Catalogo37253[[#This Row],[Frequência Total]]/12</f>
        <v>2.8333333333333335</v>
      </c>
      <c r="P29" s="19">
        <v>34</v>
      </c>
      <c r="Q29" s="19">
        <f>Catalogo37253[[#This Row],[Frequência Total]]*Catalogo37253[[#This Row],[ Duração]]</f>
        <v>136</v>
      </c>
      <c r="R29" s="18">
        <f>Catalogo37253[[#This Row],[Frequência Total]]*Catalogo37253[[#This Row],[Custo da UST]]</f>
        <v>340</v>
      </c>
    </row>
    <row r="30" spans="1:18" ht="60">
      <c r="A30" s="24">
        <v>79</v>
      </c>
      <c r="B30" s="28" t="s">
        <v>112</v>
      </c>
      <c r="C30" s="28" t="s">
        <v>20</v>
      </c>
      <c r="D30" s="28" t="s">
        <v>42</v>
      </c>
      <c r="E30" s="28" t="s">
        <v>113</v>
      </c>
      <c r="F30" s="28" t="s">
        <v>114</v>
      </c>
      <c r="G30" s="28"/>
      <c r="H30" s="33" t="s">
        <v>101</v>
      </c>
      <c r="I30" s="22" t="s">
        <v>102</v>
      </c>
      <c r="J30" s="21">
        <v>2.5</v>
      </c>
      <c r="K30" s="21">
        <v>2</v>
      </c>
      <c r="L30" s="22" t="str">
        <f>CONCATENATE(INT(Catalogo37253[[#This Row],[ Duração]])," horas"," e ",MOD(Catalogo37253[[#This Row],[ Duração]]*60,60), " minutos")</f>
        <v>2 horas e 0 minutos</v>
      </c>
      <c r="M30" s="21">
        <f>Catalogo37253[[#This Row],[ Duração]]*Catalogo37253[[#This Row],[Peso]]</f>
        <v>5</v>
      </c>
      <c r="N30" s="65">
        <f>Catalogo37253[[#This Row],[Custo da UST]]*24.76</f>
        <v>123.80000000000001</v>
      </c>
      <c r="O30" s="20">
        <f>Catalogo37253[[#This Row],[Frequência Total]]/12</f>
        <v>2.25</v>
      </c>
      <c r="P30" s="19">
        <v>27</v>
      </c>
      <c r="Q30" s="19">
        <f>Catalogo37253[[#This Row],[Frequência Total]]*Catalogo37253[[#This Row],[ Duração]]</f>
        <v>54</v>
      </c>
      <c r="R30" s="18">
        <f>Catalogo37253[[#This Row],[Frequência Total]]*Catalogo37253[[#This Row],[Custo da UST]]</f>
        <v>135</v>
      </c>
    </row>
    <row r="31" spans="1:18" ht="60">
      <c r="A31" s="24">
        <v>83</v>
      </c>
      <c r="B31" s="28" t="s">
        <v>115</v>
      </c>
      <c r="C31" s="28" t="s">
        <v>20</v>
      </c>
      <c r="D31" s="28" t="s">
        <v>42</v>
      </c>
      <c r="E31" s="28" t="s">
        <v>116</v>
      </c>
      <c r="F31" s="28" t="s">
        <v>117</v>
      </c>
      <c r="G31" s="28"/>
      <c r="H31" s="33" t="s">
        <v>101</v>
      </c>
      <c r="I31" s="22" t="s">
        <v>102</v>
      </c>
      <c r="J31" s="21">
        <v>2.5</v>
      </c>
      <c r="K31" s="21">
        <v>0.1</v>
      </c>
      <c r="L31" s="22" t="str">
        <f>CONCATENATE(INT(Catalogo37253[[#This Row],[ Duração]])," horas"," e ",MOD(Catalogo37253[[#This Row],[ Duração]]*60,60), " minutos")</f>
        <v>0 horas e 6 minutos</v>
      </c>
      <c r="M31" s="21">
        <f>Catalogo37253[[#This Row],[ Duração]]*Catalogo37253[[#This Row],[Peso]]</f>
        <v>0.25</v>
      </c>
      <c r="N31" s="65">
        <f>Catalogo37253[[#This Row],[Custo da UST]]*24.76</f>
        <v>6.19</v>
      </c>
      <c r="O31" s="20">
        <f>Catalogo37253[[#This Row],[Frequência Total]]/12</f>
        <v>2.5</v>
      </c>
      <c r="P31" s="19">
        <v>30</v>
      </c>
      <c r="Q31" s="19">
        <f>Catalogo37253[[#This Row],[Frequência Total]]*Catalogo37253[[#This Row],[ Duração]]</f>
        <v>3</v>
      </c>
      <c r="R31" s="18">
        <f>Catalogo37253[[#This Row],[Frequência Total]]*Catalogo37253[[#This Row],[Custo da UST]]</f>
        <v>7.5</v>
      </c>
    </row>
    <row r="32" spans="1:18" ht="72">
      <c r="A32" s="24">
        <v>195</v>
      </c>
      <c r="B32" s="28" t="s">
        <v>118</v>
      </c>
      <c r="C32" s="28" t="s">
        <v>20</v>
      </c>
      <c r="D32" s="28" t="s">
        <v>119</v>
      </c>
      <c r="E32" s="28" t="s">
        <v>120</v>
      </c>
      <c r="F32" s="33" t="s">
        <v>121</v>
      </c>
      <c r="G32" s="33" t="s">
        <v>122</v>
      </c>
      <c r="H32" s="33" t="s">
        <v>101</v>
      </c>
      <c r="I32" s="22" t="s">
        <v>102</v>
      </c>
      <c r="J32" s="21">
        <v>2.5</v>
      </c>
      <c r="K32" s="21">
        <v>1</v>
      </c>
      <c r="L32" s="22" t="str">
        <f>CONCATENATE(INT(Catalogo37253[[#This Row],[ Duração]])," horas"," e ",MOD(Catalogo37253[[#This Row],[ Duração]]*60,60), " minutos")</f>
        <v>1 horas e 0 minutos</v>
      </c>
      <c r="M32" s="21">
        <f>Catalogo37253[[#This Row],[ Duração]]*Catalogo37253[[#This Row],[Peso]]</f>
        <v>2.5</v>
      </c>
      <c r="N32" s="65">
        <f>Catalogo37253[[#This Row],[Custo da UST]]*24.76</f>
        <v>61.900000000000006</v>
      </c>
      <c r="O32" s="20">
        <f>Catalogo37253[[#This Row],[Frequência Total]]/12</f>
        <v>2.5</v>
      </c>
      <c r="P32" s="19">
        <v>30</v>
      </c>
      <c r="Q32" s="19">
        <f>Catalogo37253[[#This Row],[Frequência Total]]*Catalogo37253[[#This Row],[ Duração]]</f>
        <v>30</v>
      </c>
      <c r="R32" s="18">
        <f>Catalogo37253[[#This Row],[Frequência Total]]*Catalogo37253[[#This Row],[Custo da UST]]</f>
        <v>75</v>
      </c>
    </row>
    <row r="33" spans="1:18" ht="60">
      <c r="A33" s="24">
        <v>197</v>
      </c>
      <c r="B33" s="28" t="s">
        <v>123</v>
      </c>
      <c r="C33" s="28" t="s">
        <v>20</v>
      </c>
      <c r="D33" s="28" t="s">
        <v>119</v>
      </c>
      <c r="E33" s="28" t="s">
        <v>120</v>
      </c>
      <c r="F33" s="28" t="s">
        <v>124</v>
      </c>
      <c r="G33" s="33" t="s">
        <v>122</v>
      </c>
      <c r="H33" s="33" t="s">
        <v>101</v>
      </c>
      <c r="I33" s="22" t="s">
        <v>102</v>
      </c>
      <c r="J33" s="21">
        <v>2.5</v>
      </c>
      <c r="K33" s="21">
        <v>4</v>
      </c>
      <c r="L33" s="22" t="str">
        <f>CONCATENATE(INT(Catalogo37253[[#This Row],[ Duração]])," horas"," e ",MOD(Catalogo37253[[#This Row],[ Duração]]*60,60), " minutos")</f>
        <v>4 horas e 0 minutos</v>
      </c>
      <c r="M33" s="21">
        <f>Catalogo37253[[#This Row],[ Duração]]*Catalogo37253[[#This Row],[Peso]]</f>
        <v>10</v>
      </c>
      <c r="N33" s="65">
        <f>Catalogo37253[[#This Row],[Custo da UST]]*24.76</f>
        <v>247.60000000000002</v>
      </c>
      <c r="O33" s="20">
        <f>Catalogo37253[[#This Row],[Frequência Total]]/12</f>
        <v>1</v>
      </c>
      <c r="P33" s="19">
        <v>12</v>
      </c>
      <c r="Q33" s="19">
        <f>Catalogo37253[[#This Row],[Frequência Total]]*Catalogo37253[[#This Row],[ Duração]]</f>
        <v>48</v>
      </c>
      <c r="R33" s="18">
        <f>Catalogo37253[[#This Row],[Frequência Total]]*Catalogo37253[[#This Row],[Custo da UST]]</f>
        <v>120</v>
      </c>
    </row>
    <row r="34" spans="1:18" ht="60">
      <c r="A34" s="24">
        <v>198</v>
      </c>
      <c r="B34" s="28" t="s">
        <v>125</v>
      </c>
      <c r="C34" s="28" t="s">
        <v>20</v>
      </c>
      <c r="D34" s="28" t="s">
        <v>119</v>
      </c>
      <c r="E34" s="28" t="s">
        <v>120</v>
      </c>
      <c r="F34" s="28" t="s">
        <v>124</v>
      </c>
      <c r="G34" s="33" t="s">
        <v>122</v>
      </c>
      <c r="H34" s="33" t="s">
        <v>101</v>
      </c>
      <c r="I34" s="22" t="s">
        <v>102</v>
      </c>
      <c r="J34" s="21">
        <v>2.5</v>
      </c>
      <c r="K34" s="21">
        <v>8</v>
      </c>
      <c r="L34" s="22" t="str">
        <f>CONCATENATE(INT(Catalogo37253[[#This Row],[ Duração]])," horas"," e ",MOD(Catalogo37253[[#This Row],[ Duração]]*60,60), " minutos")</f>
        <v>8 horas e 0 minutos</v>
      </c>
      <c r="M34" s="21">
        <f>Catalogo37253[[#This Row],[ Duração]]*Catalogo37253[[#This Row],[Peso]]</f>
        <v>20</v>
      </c>
      <c r="N34" s="65">
        <f>Catalogo37253[[#This Row],[Custo da UST]]*24.76</f>
        <v>495.20000000000005</v>
      </c>
      <c r="O34" s="20">
        <f>Catalogo37253[[#This Row],[Frequência Total]]/12</f>
        <v>0.41666666666666669</v>
      </c>
      <c r="P34" s="19">
        <v>5</v>
      </c>
      <c r="Q34" s="19">
        <f>Catalogo37253[[#This Row],[Frequência Total]]*Catalogo37253[[#This Row],[ Duração]]</f>
        <v>40</v>
      </c>
      <c r="R34" s="18">
        <f>Catalogo37253[[#This Row],[Frequência Total]]*Catalogo37253[[#This Row],[Custo da UST]]</f>
        <v>100</v>
      </c>
    </row>
    <row r="35" spans="1:18" ht="48">
      <c r="A35" s="24">
        <v>200</v>
      </c>
      <c r="B35" s="28" t="s">
        <v>126</v>
      </c>
      <c r="C35" s="28" t="s">
        <v>20</v>
      </c>
      <c r="D35" s="28" t="s">
        <v>119</v>
      </c>
      <c r="E35" s="28" t="s">
        <v>120</v>
      </c>
      <c r="F35" s="28" t="s">
        <v>124</v>
      </c>
      <c r="G35" s="33" t="s">
        <v>122</v>
      </c>
      <c r="H35" s="33" t="s">
        <v>39</v>
      </c>
      <c r="I35" s="22" t="s">
        <v>40</v>
      </c>
      <c r="J35" s="21">
        <v>4</v>
      </c>
      <c r="K35" s="21">
        <v>1</v>
      </c>
      <c r="L35" s="22" t="str">
        <f>CONCATENATE(INT(Catalogo37253[[#This Row],[ Duração]])," horas"," e ",MOD(Catalogo37253[[#This Row],[ Duração]]*60,60), " minutos")</f>
        <v>1 horas e 0 minutos</v>
      </c>
      <c r="M35" s="21">
        <f>Catalogo37253[[#This Row],[ Duração]]*Catalogo37253[[#This Row],[Peso]]</f>
        <v>4</v>
      </c>
      <c r="N35" s="65">
        <f>Catalogo37253[[#This Row],[Custo da UST]]*24.76</f>
        <v>99.04</v>
      </c>
      <c r="O35" s="20">
        <f>Catalogo37253[[#This Row],[Frequência Total]]/12</f>
        <v>2.5</v>
      </c>
      <c r="P35" s="19">
        <v>30</v>
      </c>
      <c r="Q35" s="19">
        <f>Catalogo37253[[#This Row],[Frequência Total]]*Catalogo37253[[#This Row],[ Duração]]</f>
        <v>30</v>
      </c>
      <c r="R35" s="18">
        <f>Catalogo37253[[#This Row],[Frequência Total]]*Catalogo37253[[#This Row],[Custo da UST]]</f>
        <v>120</v>
      </c>
    </row>
    <row r="36" spans="1:18" ht="48">
      <c r="A36" s="24">
        <v>202</v>
      </c>
      <c r="B36" s="28" t="s">
        <v>127</v>
      </c>
      <c r="C36" s="28" t="s">
        <v>20</v>
      </c>
      <c r="D36" s="28" t="s">
        <v>119</v>
      </c>
      <c r="E36" s="28" t="s">
        <v>120</v>
      </c>
      <c r="F36" s="28" t="s">
        <v>124</v>
      </c>
      <c r="G36" s="33" t="s">
        <v>122</v>
      </c>
      <c r="H36" s="33" t="s">
        <v>39</v>
      </c>
      <c r="I36" s="22" t="s">
        <v>40</v>
      </c>
      <c r="J36" s="21">
        <v>4</v>
      </c>
      <c r="K36" s="21">
        <v>4</v>
      </c>
      <c r="L36" s="22" t="str">
        <f>CONCATENATE(INT(Catalogo37253[[#This Row],[ Duração]])," horas"," e ",MOD(Catalogo37253[[#This Row],[ Duração]]*60,60), " minutos")</f>
        <v>4 horas e 0 minutos</v>
      </c>
      <c r="M36" s="21">
        <f>Catalogo37253[[#This Row],[ Duração]]*Catalogo37253[[#This Row],[Peso]]</f>
        <v>16</v>
      </c>
      <c r="N36" s="65">
        <f>Catalogo37253[[#This Row],[Custo da UST]]*24.76</f>
        <v>396.16</v>
      </c>
      <c r="O36" s="20">
        <f>Catalogo37253[[#This Row],[Frequência Total]]/12</f>
        <v>1.25</v>
      </c>
      <c r="P36" s="19">
        <v>15</v>
      </c>
      <c r="Q36" s="19">
        <f>Catalogo37253[[#This Row],[Frequência Total]]*Catalogo37253[[#This Row],[ Duração]]</f>
        <v>60</v>
      </c>
      <c r="R36" s="18">
        <f>Catalogo37253[[#This Row],[Frequência Total]]*Catalogo37253[[#This Row],[Custo da UST]]</f>
        <v>240</v>
      </c>
    </row>
    <row r="37" spans="1:18" ht="48">
      <c r="A37" s="24">
        <v>203</v>
      </c>
      <c r="B37" s="28" t="s">
        <v>128</v>
      </c>
      <c r="C37" s="28" t="s">
        <v>20</v>
      </c>
      <c r="D37" s="28" t="s">
        <v>119</v>
      </c>
      <c r="E37" s="28" t="s">
        <v>120</v>
      </c>
      <c r="F37" s="28" t="s">
        <v>124</v>
      </c>
      <c r="G37" s="33" t="s">
        <v>122</v>
      </c>
      <c r="H37" s="33" t="s">
        <v>39</v>
      </c>
      <c r="I37" s="22" t="s">
        <v>40</v>
      </c>
      <c r="J37" s="21">
        <v>4</v>
      </c>
      <c r="K37" s="21">
        <v>8</v>
      </c>
      <c r="L37" s="22" t="str">
        <f>CONCATENATE(INT(Catalogo37253[[#This Row],[ Duração]])," horas"," e ",MOD(Catalogo37253[[#This Row],[ Duração]]*60,60), " minutos")</f>
        <v>8 horas e 0 minutos</v>
      </c>
      <c r="M37" s="21">
        <f>Catalogo37253[[#This Row],[ Duração]]*Catalogo37253[[#This Row],[Peso]]</f>
        <v>32</v>
      </c>
      <c r="N37" s="65">
        <f>Catalogo37253[[#This Row],[Custo da UST]]*24.76</f>
        <v>792.32</v>
      </c>
      <c r="O37" s="20">
        <f>Catalogo37253[[#This Row],[Frequência Total]]/12</f>
        <v>0.5</v>
      </c>
      <c r="P37" s="19">
        <v>6</v>
      </c>
      <c r="Q37" s="19">
        <f>Catalogo37253[[#This Row],[Frequência Total]]*Catalogo37253[[#This Row],[ Duração]]</f>
        <v>48</v>
      </c>
      <c r="R37" s="18">
        <f>Catalogo37253[[#This Row],[Frequência Total]]*Catalogo37253[[#This Row],[Custo da UST]]</f>
        <v>192</v>
      </c>
    </row>
    <row r="38" spans="1:18" ht="48">
      <c r="A38" s="24">
        <v>205</v>
      </c>
      <c r="B38" s="28" t="s">
        <v>129</v>
      </c>
      <c r="C38" s="28" t="s">
        <v>20</v>
      </c>
      <c r="D38" s="28" t="s">
        <v>119</v>
      </c>
      <c r="E38" s="28" t="s">
        <v>120</v>
      </c>
      <c r="F38" s="28" t="s">
        <v>124</v>
      </c>
      <c r="G38" s="33" t="s">
        <v>122</v>
      </c>
      <c r="H38" s="33" t="s">
        <v>24</v>
      </c>
      <c r="I38" s="22" t="s">
        <v>25</v>
      </c>
      <c r="J38" s="21">
        <v>6</v>
      </c>
      <c r="K38" s="21">
        <v>1</v>
      </c>
      <c r="L38" s="22" t="str">
        <f>CONCATENATE(INT(Catalogo37253[[#This Row],[ Duração]])," horas"," e ",MOD(Catalogo37253[[#This Row],[ Duração]]*60,60), " minutos")</f>
        <v>1 horas e 0 minutos</v>
      </c>
      <c r="M38" s="21">
        <f>Catalogo37253[[#This Row],[ Duração]]*Catalogo37253[[#This Row],[Peso]]</f>
        <v>6</v>
      </c>
      <c r="N38" s="65">
        <f>Catalogo37253[[#This Row],[Custo da UST]]*24.76</f>
        <v>148.56</v>
      </c>
      <c r="O38" s="20">
        <f>Catalogo37253[[#This Row],[Frequência Total]]/12</f>
        <v>4.166666666666667</v>
      </c>
      <c r="P38" s="19">
        <v>50</v>
      </c>
      <c r="Q38" s="19">
        <f>Catalogo37253[[#This Row],[Frequência Total]]*Catalogo37253[[#This Row],[ Duração]]</f>
        <v>50</v>
      </c>
      <c r="R38" s="18">
        <f>Catalogo37253[[#This Row],[Frequência Total]]*Catalogo37253[[#This Row],[Custo da UST]]</f>
        <v>300</v>
      </c>
    </row>
    <row r="39" spans="1:18" ht="60">
      <c r="A39" s="24">
        <v>207</v>
      </c>
      <c r="B39" s="28" t="s">
        <v>130</v>
      </c>
      <c r="C39" s="28" t="s">
        <v>20</v>
      </c>
      <c r="D39" s="28" t="s">
        <v>119</v>
      </c>
      <c r="E39" s="28" t="s">
        <v>120</v>
      </c>
      <c r="F39" s="33" t="s">
        <v>124</v>
      </c>
      <c r="G39" s="33" t="s">
        <v>122</v>
      </c>
      <c r="H39" s="33" t="s">
        <v>24</v>
      </c>
      <c r="I39" s="22" t="s">
        <v>25</v>
      </c>
      <c r="J39" s="21">
        <v>6</v>
      </c>
      <c r="K39" s="21">
        <v>4</v>
      </c>
      <c r="L39" s="22" t="str">
        <f>CONCATENATE(INT(Catalogo37253[[#This Row],[ Duração]])," horas"," e ",MOD(Catalogo37253[[#This Row],[ Duração]]*60,60), " minutos")</f>
        <v>4 horas e 0 minutos</v>
      </c>
      <c r="M39" s="21">
        <f>Catalogo37253[[#This Row],[ Duração]]*Catalogo37253[[#This Row],[Peso]]</f>
        <v>24</v>
      </c>
      <c r="N39" s="65">
        <f>Catalogo37253[[#This Row],[Custo da UST]]*24.76</f>
        <v>594.24</v>
      </c>
      <c r="O39" s="20">
        <f>Catalogo37253[[#This Row],[Frequência Total]]/12</f>
        <v>1.6666666666666667</v>
      </c>
      <c r="P39" s="19">
        <v>20</v>
      </c>
      <c r="Q39" s="19">
        <f>Catalogo37253[[#This Row],[Frequência Total]]*Catalogo37253[[#This Row],[ Duração]]</f>
        <v>80</v>
      </c>
      <c r="R39" s="18">
        <f>Catalogo37253[[#This Row],[Frequência Total]]*Catalogo37253[[#This Row],[Custo da UST]]</f>
        <v>480</v>
      </c>
    </row>
    <row r="40" spans="1:18" ht="60">
      <c r="A40" s="24">
        <v>208</v>
      </c>
      <c r="B40" s="28" t="s">
        <v>131</v>
      </c>
      <c r="C40" s="28" t="s">
        <v>20</v>
      </c>
      <c r="D40" s="28" t="s">
        <v>119</v>
      </c>
      <c r="E40" s="28" t="s">
        <v>120</v>
      </c>
      <c r="F40" s="62" t="s">
        <v>124</v>
      </c>
      <c r="G40" s="62" t="s">
        <v>122</v>
      </c>
      <c r="H40" s="33" t="s">
        <v>24</v>
      </c>
      <c r="I40" s="22" t="s">
        <v>25</v>
      </c>
      <c r="J40" s="21">
        <v>6</v>
      </c>
      <c r="K40" s="21">
        <v>8</v>
      </c>
      <c r="L40" s="22" t="str">
        <f>CONCATENATE(INT(Catalogo37253[[#This Row],[ Duração]])," horas"," e ",MOD(Catalogo37253[[#This Row],[ Duração]]*60,60), " minutos")</f>
        <v>8 horas e 0 minutos</v>
      </c>
      <c r="M40" s="21">
        <f>Catalogo37253[[#This Row],[ Duração]]*Catalogo37253[[#This Row],[Peso]]</f>
        <v>48</v>
      </c>
      <c r="N40" s="65">
        <f>Catalogo37253[[#This Row],[Custo da UST]]*24.76</f>
        <v>1188.48</v>
      </c>
      <c r="O40" s="20">
        <f>Catalogo37253[[#This Row],[Frequência Total]]/12</f>
        <v>0.83333333333333337</v>
      </c>
      <c r="P40" s="19">
        <v>10</v>
      </c>
      <c r="Q40" s="19">
        <f>Catalogo37253[[#This Row],[Frequência Total]]*Catalogo37253[[#This Row],[ Duração]]</f>
        <v>80</v>
      </c>
      <c r="R40" s="18">
        <f>Catalogo37253[[#This Row],[Frequência Total]]*Catalogo37253[[#This Row],[Custo da UST]]</f>
        <v>480</v>
      </c>
    </row>
    <row r="41" spans="1:18" ht="84">
      <c r="A41" s="24">
        <v>290</v>
      </c>
      <c r="B41" s="28" t="s">
        <v>132</v>
      </c>
      <c r="C41" s="28" t="s">
        <v>20</v>
      </c>
      <c r="D41" s="28" t="s">
        <v>119</v>
      </c>
      <c r="E41" s="28" t="s">
        <v>133</v>
      </c>
      <c r="F41" s="33" t="s">
        <v>134</v>
      </c>
      <c r="G41" s="33" t="s">
        <v>135</v>
      </c>
      <c r="H41" s="33" t="s">
        <v>24</v>
      </c>
      <c r="I41" s="22" t="s">
        <v>25</v>
      </c>
      <c r="J41" s="21">
        <v>6</v>
      </c>
      <c r="K41" s="21">
        <v>4</v>
      </c>
      <c r="L41" s="22" t="str">
        <f>CONCATENATE(INT(Catalogo37253[[#This Row],[ Duração]])," horas"," e ",MOD(Catalogo37253[[#This Row],[ Duração]]*60,60), " minutos")</f>
        <v>4 horas e 0 minutos</v>
      </c>
      <c r="M41" s="21">
        <f>Catalogo37253[[#This Row],[ Duração]]*Catalogo37253[[#This Row],[Peso]]</f>
        <v>24</v>
      </c>
      <c r="N41" s="65">
        <f>Catalogo37253[[#This Row],[Custo da UST]]*24.76</f>
        <v>594.24</v>
      </c>
      <c r="O41" s="20">
        <v>0.16666666666666666</v>
      </c>
      <c r="P41" s="19">
        <v>2</v>
      </c>
      <c r="Q41" s="19">
        <v>8</v>
      </c>
      <c r="R41" s="18">
        <f>Catalogo37253[[#This Row],[Frequência Total]]*Catalogo37253[[#This Row],[Custo da UST]]</f>
        <v>48</v>
      </c>
    </row>
    <row r="42" spans="1:18" ht="84">
      <c r="A42" s="24">
        <v>292</v>
      </c>
      <c r="B42" s="28" t="s">
        <v>136</v>
      </c>
      <c r="C42" s="28" t="s">
        <v>20</v>
      </c>
      <c r="D42" s="28" t="s">
        <v>119</v>
      </c>
      <c r="E42" s="28" t="s">
        <v>133</v>
      </c>
      <c r="F42" s="33" t="s">
        <v>134</v>
      </c>
      <c r="G42" s="33" t="s">
        <v>135</v>
      </c>
      <c r="H42" s="33" t="s">
        <v>24</v>
      </c>
      <c r="I42" s="22" t="s">
        <v>25</v>
      </c>
      <c r="J42" s="21">
        <v>6</v>
      </c>
      <c r="K42" s="21">
        <v>8</v>
      </c>
      <c r="L42" s="22" t="str">
        <f>CONCATENATE(INT(Catalogo37253[[#This Row],[ Duração]])," horas"," e ",MOD(Catalogo37253[[#This Row],[ Duração]]*60,60), " minutos")</f>
        <v>8 horas e 0 minutos</v>
      </c>
      <c r="M42" s="21">
        <f>Catalogo37253[[#This Row],[ Duração]]*Catalogo37253[[#This Row],[Peso]]</f>
        <v>48</v>
      </c>
      <c r="N42" s="65">
        <f>Catalogo37253[[#This Row],[Custo da UST]]*24.76</f>
        <v>1188.48</v>
      </c>
      <c r="O42" s="20">
        <v>0.16666666666666666</v>
      </c>
      <c r="P42" s="19">
        <v>2</v>
      </c>
      <c r="Q42" s="19">
        <v>16</v>
      </c>
      <c r="R42" s="18">
        <f>Catalogo37253[[#This Row],[Frequência Total]]*Catalogo37253[[#This Row],[Custo da UST]]</f>
        <v>96</v>
      </c>
    </row>
    <row r="43" spans="1:18" ht="84">
      <c r="A43" s="24">
        <v>294</v>
      </c>
      <c r="B43" s="28" t="s">
        <v>137</v>
      </c>
      <c r="C43" s="28" t="s">
        <v>20</v>
      </c>
      <c r="D43" s="28" t="s">
        <v>119</v>
      </c>
      <c r="E43" s="28" t="s">
        <v>133</v>
      </c>
      <c r="F43" s="33" t="s">
        <v>134</v>
      </c>
      <c r="G43" s="33" t="s">
        <v>135</v>
      </c>
      <c r="H43" s="33" t="s">
        <v>24</v>
      </c>
      <c r="I43" s="22" t="s">
        <v>25</v>
      </c>
      <c r="J43" s="21">
        <v>6</v>
      </c>
      <c r="K43" s="21">
        <v>16</v>
      </c>
      <c r="L43" s="22" t="str">
        <f>CONCATENATE(INT(Catalogo37253[[#This Row],[ Duração]])," horas"," e ",MOD(Catalogo37253[[#This Row],[ Duração]]*60,60), " minutos")</f>
        <v>16 horas e 0 minutos</v>
      </c>
      <c r="M43" s="21">
        <f>Catalogo37253[[#This Row],[ Duração]]*Catalogo37253[[#This Row],[Peso]]</f>
        <v>96</v>
      </c>
      <c r="N43" s="65">
        <f>Catalogo37253[[#This Row],[Custo da UST]]*24.76</f>
        <v>2376.96</v>
      </c>
      <c r="O43" s="20">
        <v>0.16666666666666666</v>
      </c>
      <c r="P43" s="19">
        <v>2</v>
      </c>
      <c r="Q43" s="19">
        <v>32</v>
      </c>
      <c r="R43" s="18">
        <f>Catalogo37253[[#This Row],[Frequência Total]]*Catalogo37253[[#This Row],[Custo da UST]]</f>
        <v>192</v>
      </c>
    </row>
    <row r="44" spans="1:18" ht="84">
      <c r="A44" s="24">
        <v>295</v>
      </c>
      <c r="B44" s="28" t="s">
        <v>138</v>
      </c>
      <c r="C44" s="28" t="s">
        <v>20</v>
      </c>
      <c r="D44" s="28" t="s">
        <v>119</v>
      </c>
      <c r="E44" s="28" t="s">
        <v>133</v>
      </c>
      <c r="F44" s="33" t="s">
        <v>134</v>
      </c>
      <c r="G44" s="33" t="s">
        <v>135</v>
      </c>
      <c r="H44" s="33" t="s">
        <v>24</v>
      </c>
      <c r="I44" s="22" t="s">
        <v>25</v>
      </c>
      <c r="J44" s="21">
        <v>6</v>
      </c>
      <c r="K44" s="21">
        <v>24</v>
      </c>
      <c r="L44" s="22" t="str">
        <f>CONCATENATE(INT(Catalogo37253[[#This Row],[ Duração]])," horas"," e ",MOD(Catalogo37253[[#This Row],[ Duração]]*60,60), " minutos")</f>
        <v>24 horas e 0 minutos</v>
      </c>
      <c r="M44" s="21">
        <f>Catalogo37253[[#This Row],[ Duração]]*Catalogo37253[[#This Row],[Peso]]</f>
        <v>144</v>
      </c>
      <c r="N44" s="65">
        <f>Catalogo37253[[#This Row],[Custo da UST]]*24.76</f>
        <v>3565.44</v>
      </c>
      <c r="O44" s="20">
        <v>0.16666666666666666</v>
      </c>
      <c r="P44" s="19">
        <v>2</v>
      </c>
      <c r="Q44" s="19">
        <v>48</v>
      </c>
      <c r="R44" s="18">
        <f>Catalogo37253[[#This Row],[Frequência Total]]*Catalogo37253[[#This Row],[Custo da UST]]</f>
        <v>288</v>
      </c>
    </row>
    <row r="45" spans="1:18" ht="84">
      <c r="A45" s="24">
        <v>296</v>
      </c>
      <c r="B45" s="28" t="s">
        <v>139</v>
      </c>
      <c r="C45" s="28" t="s">
        <v>20</v>
      </c>
      <c r="D45" s="28" t="s">
        <v>119</v>
      </c>
      <c r="E45" s="28" t="s">
        <v>133</v>
      </c>
      <c r="F45" s="33" t="s">
        <v>134</v>
      </c>
      <c r="G45" s="33" t="s">
        <v>135</v>
      </c>
      <c r="H45" s="33" t="s">
        <v>24</v>
      </c>
      <c r="I45" s="22" t="s">
        <v>25</v>
      </c>
      <c r="J45" s="21">
        <v>6</v>
      </c>
      <c r="K45" s="21">
        <v>32</v>
      </c>
      <c r="L45" s="22" t="str">
        <f>CONCATENATE(INT(Catalogo37253[[#This Row],[ Duração]])," horas"," e ",MOD(Catalogo37253[[#This Row],[ Duração]]*60,60), " minutos")</f>
        <v>32 horas e 0 minutos</v>
      </c>
      <c r="M45" s="21">
        <f>Catalogo37253[[#This Row],[ Duração]]*Catalogo37253[[#This Row],[Peso]]</f>
        <v>192</v>
      </c>
      <c r="N45" s="65">
        <f>Catalogo37253[[#This Row],[Custo da UST]]*24.76</f>
        <v>4753.92</v>
      </c>
      <c r="O45" s="20">
        <v>0.16666666666666666</v>
      </c>
      <c r="P45" s="19">
        <v>2</v>
      </c>
      <c r="Q45" s="19">
        <v>64</v>
      </c>
      <c r="R45" s="18">
        <f>Catalogo37253[[#This Row],[Frequência Total]]*Catalogo37253[[#This Row],[Custo da UST]]</f>
        <v>384</v>
      </c>
    </row>
    <row r="46" spans="1:18" ht="96">
      <c r="A46" s="24">
        <v>297</v>
      </c>
      <c r="B46" s="28" t="s">
        <v>140</v>
      </c>
      <c r="C46" s="28" t="s">
        <v>20</v>
      </c>
      <c r="D46" s="28" t="s">
        <v>119</v>
      </c>
      <c r="E46" s="28" t="s">
        <v>133</v>
      </c>
      <c r="F46" s="33" t="s">
        <v>141</v>
      </c>
      <c r="G46" s="33" t="s">
        <v>135</v>
      </c>
      <c r="H46" s="33" t="s">
        <v>24</v>
      </c>
      <c r="I46" s="22" t="s">
        <v>25</v>
      </c>
      <c r="J46" s="21">
        <v>6</v>
      </c>
      <c r="K46" s="21">
        <v>40</v>
      </c>
      <c r="L46" s="22" t="str">
        <f>CONCATENATE(INT(Catalogo37253[[#This Row],[ Duração]])," horas"," e ",MOD(Catalogo37253[[#This Row],[ Duração]]*60,60), " minutos")</f>
        <v>40 horas e 0 minutos</v>
      </c>
      <c r="M46" s="21">
        <f>Catalogo37253[[#This Row],[ Duração]]*Catalogo37253[[#This Row],[Peso]]</f>
        <v>240</v>
      </c>
      <c r="N46" s="65">
        <f>Catalogo37253[[#This Row],[Custo da UST]]*24.76</f>
        <v>5942.4000000000005</v>
      </c>
      <c r="O46" s="20">
        <v>0.16666666666666666</v>
      </c>
      <c r="P46" s="19">
        <v>2</v>
      </c>
      <c r="Q46" s="19">
        <v>80</v>
      </c>
      <c r="R46" s="18">
        <f>Catalogo37253[[#This Row],[Frequência Total]]*Catalogo37253[[#This Row],[Custo da UST]]</f>
        <v>480</v>
      </c>
    </row>
    <row r="47" spans="1:18" ht="84">
      <c r="A47" s="24">
        <v>299</v>
      </c>
      <c r="B47" s="28" t="s">
        <v>142</v>
      </c>
      <c r="C47" s="28" t="s">
        <v>20</v>
      </c>
      <c r="D47" s="28" t="s">
        <v>119</v>
      </c>
      <c r="E47" s="28" t="s">
        <v>133</v>
      </c>
      <c r="F47" s="33" t="s">
        <v>134</v>
      </c>
      <c r="G47" s="33" t="s">
        <v>135</v>
      </c>
      <c r="H47" s="33" t="s">
        <v>24</v>
      </c>
      <c r="I47" s="22" t="s">
        <v>25</v>
      </c>
      <c r="J47" s="21">
        <v>6</v>
      </c>
      <c r="K47" s="21">
        <v>56</v>
      </c>
      <c r="L47" s="22" t="str">
        <f>CONCATENATE(INT(Catalogo37253[[#This Row],[ Duração]])," horas"," e ",MOD(Catalogo37253[[#This Row],[ Duração]]*60,60), " minutos")</f>
        <v>56 horas e 0 minutos</v>
      </c>
      <c r="M47" s="21">
        <f>Catalogo37253[[#This Row],[ Duração]]*Catalogo37253[[#This Row],[Peso]]</f>
        <v>336</v>
      </c>
      <c r="N47" s="65">
        <f>Catalogo37253[[#This Row],[Custo da UST]]*24.76</f>
        <v>8319.36</v>
      </c>
      <c r="O47" s="20">
        <v>0.16666666666666666</v>
      </c>
      <c r="P47" s="19">
        <v>2</v>
      </c>
      <c r="Q47" s="19">
        <v>112</v>
      </c>
      <c r="R47" s="18">
        <f>Catalogo37253[[#This Row],[Frequência Total]]*Catalogo37253[[#This Row],[Custo da UST]]</f>
        <v>672</v>
      </c>
    </row>
    <row r="48" spans="1:18" ht="168">
      <c r="A48" s="24">
        <v>312</v>
      </c>
      <c r="B48" s="28" t="s">
        <v>143</v>
      </c>
      <c r="C48" s="28" t="s">
        <v>20</v>
      </c>
      <c r="D48" s="28" t="s">
        <v>119</v>
      </c>
      <c r="E48" s="28" t="s">
        <v>144</v>
      </c>
      <c r="F48" s="33" t="s">
        <v>145</v>
      </c>
      <c r="G48" s="33" t="s">
        <v>146</v>
      </c>
      <c r="H48" s="33" t="s">
        <v>39</v>
      </c>
      <c r="I48" s="22" t="s">
        <v>40</v>
      </c>
      <c r="J48" s="21">
        <v>4</v>
      </c>
      <c r="K48" s="21">
        <v>2</v>
      </c>
      <c r="L48" s="22" t="str">
        <f>CONCATENATE(INT(Catalogo37253[[#This Row],[ Duração]])," horas"," e ",MOD(Catalogo37253[[#This Row],[ Duração]]*60,60), " minutos")</f>
        <v>2 horas e 0 minutos</v>
      </c>
      <c r="M48" s="21">
        <f>Catalogo37253[[#This Row],[ Duração]]*Catalogo37253[[#This Row],[Peso]]</f>
        <v>8</v>
      </c>
      <c r="N48" s="65">
        <f>Catalogo37253[[#This Row],[Custo da UST]]*24.76</f>
        <v>198.08</v>
      </c>
      <c r="O48" s="20">
        <v>0.16666666666666666</v>
      </c>
      <c r="P48" s="19">
        <v>2</v>
      </c>
      <c r="Q48" s="19">
        <v>4</v>
      </c>
      <c r="R48" s="18">
        <f>Catalogo37253[[#This Row],[Frequência Total]]*Catalogo37253[[#This Row],[Custo da UST]]</f>
        <v>16</v>
      </c>
    </row>
    <row r="49" spans="1:18" ht="168">
      <c r="A49" s="24">
        <v>314</v>
      </c>
      <c r="B49" s="28" t="s">
        <v>147</v>
      </c>
      <c r="C49" s="28" t="s">
        <v>20</v>
      </c>
      <c r="D49" s="28" t="s">
        <v>119</v>
      </c>
      <c r="E49" s="28" t="s">
        <v>144</v>
      </c>
      <c r="F49" s="33" t="s">
        <v>145</v>
      </c>
      <c r="G49" s="33" t="s">
        <v>146</v>
      </c>
      <c r="H49" s="33" t="s">
        <v>39</v>
      </c>
      <c r="I49" s="22" t="s">
        <v>40</v>
      </c>
      <c r="J49" s="21">
        <v>4</v>
      </c>
      <c r="K49" s="21">
        <v>4</v>
      </c>
      <c r="L49" s="22" t="str">
        <f>CONCATENATE(INT(Catalogo37253[[#This Row],[ Duração]])," horas"," e ",MOD(Catalogo37253[[#This Row],[ Duração]]*60,60), " minutos")</f>
        <v>4 horas e 0 minutos</v>
      </c>
      <c r="M49" s="21">
        <f>Catalogo37253[[#This Row],[ Duração]]*Catalogo37253[[#This Row],[Peso]]</f>
        <v>16</v>
      </c>
      <c r="N49" s="65">
        <f>Catalogo37253[[#This Row],[Custo da UST]]*24.76</f>
        <v>396.16</v>
      </c>
      <c r="O49" s="20">
        <v>0.16666666666666666</v>
      </c>
      <c r="P49" s="19">
        <v>2</v>
      </c>
      <c r="Q49" s="19">
        <v>8</v>
      </c>
      <c r="R49" s="18">
        <f>Catalogo37253[[#This Row],[Frequência Total]]*Catalogo37253[[#This Row],[Custo da UST]]</f>
        <v>32</v>
      </c>
    </row>
    <row r="50" spans="1:18" ht="168">
      <c r="A50" s="24">
        <v>316</v>
      </c>
      <c r="B50" s="28" t="s">
        <v>148</v>
      </c>
      <c r="C50" s="28" t="s">
        <v>20</v>
      </c>
      <c r="D50" s="28" t="s">
        <v>119</v>
      </c>
      <c r="E50" s="28" t="s">
        <v>144</v>
      </c>
      <c r="F50" s="33" t="s">
        <v>145</v>
      </c>
      <c r="G50" s="33" t="s">
        <v>146</v>
      </c>
      <c r="H50" s="33" t="s">
        <v>39</v>
      </c>
      <c r="I50" s="22" t="s">
        <v>40</v>
      </c>
      <c r="J50" s="21">
        <v>4</v>
      </c>
      <c r="K50" s="21">
        <v>8</v>
      </c>
      <c r="L50" s="22" t="str">
        <f>CONCATENATE(INT(Catalogo37253[[#This Row],[ Duração]])," horas"," e ",MOD(Catalogo37253[[#This Row],[ Duração]]*60,60), " minutos")</f>
        <v>8 horas e 0 minutos</v>
      </c>
      <c r="M50" s="21">
        <f>Catalogo37253[[#This Row],[ Duração]]*Catalogo37253[[#This Row],[Peso]]</f>
        <v>32</v>
      </c>
      <c r="N50" s="65">
        <f>Catalogo37253[[#This Row],[Custo da UST]]*24.76</f>
        <v>792.32</v>
      </c>
      <c r="O50" s="20">
        <v>0.16666666666666666</v>
      </c>
      <c r="P50" s="19">
        <v>2</v>
      </c>
      <c r="Q50" s="19">
        <v>16</v>
      </c>
      <c r="R50" s="18">
        <f>Catalogo37253[[#This Row],[Frequência Total]]*Catalogo37253[[#This Row],[Custo da UST]]</f>
        <v>64</v>
      </c>
    </row>
    <row r="51" spans="1:18" ht="168">
      <c r="A51" s="24">
        <v>318</v>
      </c>
      <c r="B51" s="28" t="s">
        <v>149</v>
      </c>
      <c r="C51" s="28" t="s">
        <v>20</v>
      </c>
      <c r="D51" s="28" t="s">
        <v>119</v>
      </c>
      <c r="E51" s="28" t="s">
        <v>144</v>
      </c>
      <c r="F51" s="33" t="s">
        <v>145</v>
      </c>
      <c r="G51" s="33" t="s">
        <v>146</v>
      </c>
      <c r="H51" s="33" t="s">
        <v>24</v>
      </c>
      <c r="I51" s="22" t="s">
        <v>25</v>
      </c>
      <c r="J51" s="21">
        <v>6</v>
      </c>
      <c r="K51" s="21">
        <v>2</v>
      </c>
      <c r="L51" s="22" t="str">
        <f>CONCATENATE(INT(Catalogo37253[[#This Row],[ Duração]])," horas"," e ",MOD(Catalogo37253[[#This Row],[ Duração]]*60,60), " minutos")</f>
        <v>2 horas e 0 minutos</v>
      </c>
      <c r="M51" s="21">
        <f>Catalogo37253[[#This Row],[ Duração]]*Catalogo37253[[#This Row],[Peso]]</f>
        <v>12</v>
      </c>
      <c r="N51" s="65">
        <f>Catalogo37253[[#This Row],[Custo da UST]]*24.76</f>
        <v>297.12</v>
      </c>
      <c r="O51" s="20">
        <v>0.16666666666666666</v>
      </c>
      <c r="P51" s="19">
        <v>2</v>
      </c>
      <c r="Q51" s="19">
        <v>4</v>
      </c>
      <c r="R51" s="18">
        <f>Catalogo37253[[#This Row],[Frequência Total]]*Catalogo37253[[#This Row],[Custo da UST]]</f>
        <v>24</v>
      </c>
    </row>
    <row r="52" spans="1:18" ht="168">
      <c r="A52" s="24">
        <v>320</v>
      </c>
      <c r="B52" s="28" t="s">
        <v>150</v>
      </c>
      <c r="C52" s="28" t="s">
        <v>20</v>
      </c>
      <c r="D52" s="28" t="s">
        <v>119</v>
      </c>
      <c r="E52" s="28" t="s">
        <v>144</v>
      </c>
      <c r="F52" s="33" t="s">
        <v>145</v>
      </c>
      <c r="G52" s="33" t="s">
        <v>146</v>
      </c>
      <c r="H52" s="33" t="s">
        <v>24</v>
      </c>
      <c r="I52" s="22" t="s">
        <v>25</v>
      </c>
      <c r="J52" s="21">
        <v>6</v>
      </c>
      <c r="K52" s="21">
        <v>4</v>
      </c>
      <c r="L52" s="22" t="str">
        <f>CONCATENATE(INT(Catalogo37253[[#This Row],[ Duração]])," horas"," e ",MOD(Catalogo37253[[#This Row],[ Duração]]*60,60), " minutos")</f>
        <v>4 horas e 0 minutos</v>
      </c>
      <c r="M52" s="21">
        <f>Catalogo37253[[#This Row],[ Duração]]*Catalogo37253[[#This Row],[Peso]]</f>
        <v>24</v>
      </c>
      <c r="N52" s="65">
        <f>Catalogo37253[[#This Row],[Custo da UST]]*24.76</f>
        <v>594.24</v>
      </c>
      <c r="O52" s="20">
        <v>0.16666666666666666</v>
      </c>
      <c r="P52" s="19">
        <v>2</v>
      </c>
      <c r="Q52" s="19">
        <v>8</v>
      </c>
      <c r="R52" s="18">
        <f>Catalogo37253[[#This Row],[Frequência Total]]*Catalogo37253[[#This Row],[Custo da UST]]</f>
        <v>48</v>
      </c>
    </row>
    <row r="53" spans="1:18" ht="168">
      <c r="A53" s="24">
        <v>322</v>
      </c>
      <c r="B53" s="28" t="s">
        <v>151</v>
      </c>
      <c r="C53" s="28" t="s">
        <v>20</v>
      </c>
      <c r="D53" s="28" t="s">
        <v>119</v>
      </c>
      <c r="E53" s="28" t="s">
        <v>144</v>
      </c>
      <c r="F53" s="33" t="s">
        <v>145</v>
      </c>
      <c r="G53" s="33" t="s">
        <v>146</v>
      </c>
      <c r="H53" s="33" t="s">
        <v>24</v>
      </c>
      <c r="I53" s="22" t="s">
        <v>25</v>
      </c>
      <c r="J53" s="21">
        <v>6</v>
      </c>
      <c r="K53" s="21">
        <v>8</v>
      </c>
      <c r="L53" s="22" t="str">
        <f>CONCATENATE(INT(Catalogo37253[[#This Row],[ Duração]])," horas"," e ",MOD(Catalogo37253[[#This Row],[ Duração]]*60,60), " minutos")</f>
        <v>8 horas e 0 minutos</v>
      </c>
      <c r="M53" s="21">
        <f>Catalogo37253[[#This Row],[ Duração]]*Catalogo37253[[#This Row],[Peso]]</f>
        <v>48</v>
      </c>
      <c r="N53" s="65">
        <f>Catalogo37253[[#This Row],[Custo da UST]]*24.76</f>
        <v>1188.48</v>
      </c>
      <c r="O53" s="20">
        <v>0.16666666666666666</v>
      </c>
      <c r="P53" s="19">
        <v>2</v>
      </c>
      <c r="Q53" s="19">
        <v>16</v>
      </c>
      <c r="R53" s="18">
        <f>Catalogo37253[[#This Row],[Frequência Total]]*Catalogo37253[[#This Row],[Custo da UST]]</f>
        <v>96</v>
      </c>
    </row>
    <row r="54" spans="1:18" ht="168">
      <c r="A54" s="24">
        <v>324</v>
      </c>
      <c r="B54" s="28" t="s">
        <v>152</v>
      </c>
      <c r="C54" s="28" t="s">
        <v>20</v>
      </c>
      <c r="D54" s="28" t="s">
        <v>119</v>
      </c>
      <c r="E54" s="28" t="s">
        <v>144</v>
      </c>
      <c r="F54" s="33" t="s">
        <v>145</v>
      </c>
      <c r="G54" s="33" t="s">
        <v>146</v>
      </c>
      <c r="H54" s="33" t="s">
        <v>24</v>
      </c>
      <c r="I54" s="22" t="s">
        <v>25</v>
      </c>
      <c r="J54" s="21">
        <v>6</v>
      </c>
      <c r="K54" s="21">
        <v>16</v>
      </c>
      <c r="L54" s="22" t="str">
        <f>CONCATENATE(INT(Catalogo37253[[#This Row],[ Duração]])," horas"," e ",MOD(Catalogo37253[[#This Row],[ Duração]]*60,60), " minutos")</f>
        <v>16 horas e 0 minutos</v>
      </c>
      <c r="M54" s="21">
        <f>Catalogo37253[[#This Row],[ Duração]]*Catalogo37253[[#This Row],[Peso]]</f>
        <v>96</v>
      </c>
      <c r="N54" s="65">
        <f>Catalogo37253[[#This Row],[Custo da UST]]*24.76</f>
        <v>2376.96</v>
      </c>
      <c r="O54" s="20">
        <v>0.16666666666666666</v>
      </c>
      <c r="P54" s="19">
        <v>2</v>
      </c>
      <c r="Q54" s="19">
        <v>32</v>
      </c>
      <c r="R54" s="18">
        <f>Catalogo37253[[#This Row],[Frequência Total]]*Catalogo37253[[#This Row],[Custo da UST]]</f>
        <v>192</v>
      </c>
    </row>
    <row r="55" spans="1:18" ht="84">
      <c r="A55" s="24">
        <v>368</v>
      </c>
      <c r="B55" s="28" t="s">
        <v>153</v>
      </c>
      <c r="C55" s="28" t="s">
        <v>20</v>
      </c>
      <c r="D55" s="28" t="s">
        <v>119</v>
      </c>
      <c r="E55" s="28" t="s">
        <v>154</v>
      </c>
      <c r="F55" s="33" t="s">
        <v>155</v>
      </c>
      <c r="G55" s="33" t="s">
        <v>156</v>
      </c>
      <c r="H55" s="33" t="s">
        <v>39</v>
      </c>
      <c r="I55" s="22" t="s">
        <v>40</v>
      </c>
      <c r="J55" s="21">
        <v>4</v>
      </c>
      <c r="K55" s="21">
        <v>2</v>
      </c>
      <c r="L55" s="22" t="str">
        <f>CONCATENATE(INT(Catalogo37253[[#This Row],[ Duração]])," horas"," e ",MOD(Catalogo37253[[#This Row],[ Duração]]*60,60), " minutos")</f>
        <v>2 horas e 0 minutos</v>
      </c>
      <c r="M55" s="21">
        <f>Catalogo37253[[#This Row],[ Duração]]*Catalogo37253[[#This Row],[Peso]]</f>
        <v>8</v>
      </c>
      <c r="N55" s="65">
        <f>Catalogo37253[[#This Row],[Custo da UST]]*24.76</f>
        <v>198.08</v>
      </c>
      <c r="O55" s="20">
        <v>0.83333333333333337</v>
      </c>
      <c r="P55" s="19">
        <v>10</v>
      </c>
      <c r="Q55" s="19">
        <v>20</v>
      </c>
      <c r="R55" s="18">
        <f>Catalogo37253[[#This Row],[Frequência Total]]*Catalogo37253[[#This Row],[Custo da UST]]</f>
        <v>80</v>
      </c>
    </row>
    <row r="56" spans="1:18" ht="84">
      <c r="A56" s="24">
        <v>369</v>
      </c>
      <c r="B56" s="28" t="s">
        <v>157</v>
      </c>
      <c r="C56" s="28" t="s">
        <v>20</v>
      </c>
      <c r="D56" s="28" t="s">
        <v>119</v>
      </c>
      <c r="E56" s="28" t="s">
        <v>154</v>
      </c>
      <c r="F56" s="33" t="s">
        <v>155</v>
      </c>
      <c r="G56" s="33" t="s">
        <v>156</v>
      </c>
      <c r="H56" s="33" t="s">
        <v>39</v>
      </c>
      <c r="I56" s="22" t="s">
        <v>40</v>
      </c>
      <c r="J56" s="21">
        <v>4</v>
      </c>
      <c r="K56" s="21">
        <v>4</v>
      </c>
      <c r="L56" s="22" t="str">
        <f>CONCATENATE(INT(Catalogo37253[[#This Row],[ Duração]])," horas"," e ",MOD(Catalogo37253[[#This Row],[ Duração]]*60,60), " minutos")</f>
        <v>4 horas e 0 minutos</v>
      </c>
      <c r="M56" s="21">
        <f>Catalogo37253[[#This Row],[ Duração]]*Catalogo37253[[#This Row],[Peso]]</f>
        <v>16</v>
      </c>
      <c r="N56" s="65">
        <f>Catalogo37253[[#This Row],[Custo da UST]]*24.76</f>
        <v>396.16</v>
      </c>
      <c r="O56" s="20">
        <v>0.41666666666666669</v>
      </c>
      <c r="P56" s="19">
        <v>5</v>
      </c>
      <c r="Q56" s="19">
        <v>20</v>
      </c>
      <c r="R56" s="18">
        <f>Catalogo37253[[#This Row],[Frequência Total]]*Catalogo37253[[#This Row],[Custo da UST]]</f>
        <v>80</v>
      </c>
    </row>
    <row r="57" spans="1:18" ht="84">
      <c r="A57" s="24">
        <v>371</v>
      </c>
      <c r="B57" s="28" t="s">
        <v>158</v>
      </c>
      <c r="C57" s="28" t="s">
        <v>20</v>
      </c>
      <c r="D57" s="28" t="s">
        <v>119</v>
      </c>
      <c r="E57" s="28" t="s">
        <v>154</v>
      </c>
      <c r="F57" s="33" t="s">
        <v>155</v>
      </c>
      <c r="G57" s="33" t="s">
        <v>156</v>
      </c>
      <c r="H57" s="33" t="s">
        <v>39</v>
      </c>
      <c r="I57" s="22" t="s">
        <v>40</v>
      </c>
      <c r="J57" s="21">
        <v>4</v>
      </c>
      <c r="K57" s="21">
        <v>8</v>
      </c>
      <c r="L57" s="22" t="str">
        <f>CONCATENATE(INT(Catalogo37253[[#This Row],[ Duração]])," horas"," e ",MOD(Catalogo37253[[#This Row],[ Duração]]*60,60), " minutos")</f>
        <v>8 horas e 0 minutos</v>
      </c>
      <c r="M57" s="21">
        <f>Catalogo37253[[#This Row],[ Duração]]*Catalogo37253[[#This Row],[Peso]]</f>
        <v>32</v>
      </c>
      <c r="N57" s="65">
        <f>Catalogo37253[[#This Row],[Custo da UST]]*24.76</f>
        <v>792.32</v>
      </c>
      <c r="O57" s="20">
        <v>0.25</v>
      </c>
      <c r="P57" s="19">
        <v>3</v>
      </c>
      <c r="Q57" s="19">
        <v>24</v>
      </c>
      <c r="R57" s="18">
        <f>Catalogo37253[[#This Row],[Frequência Total]]*Catalogo37253[[#This Row],[Custo da UST]]</f>
        <v>96</v>
      </c>
    </row>
    <row r="58" spans="1:18" ht="84">
      <c r="A58" s="24">
        <v>372</v>
      </c>
      <c r="B58" s="28" t="s">
        <v>159</v>
      </c>
      <c r="C58" s="28" t="s">
        <v>20</v>
      </c>
      <c r="D58" s="28" t="s">
        <v>119</v>
      </c>
      <c r="E58" s="28" t="s">
        <v>154</v>
      </c>
      <c r="F58" s="33" t="s">
        <v>155</v>
      </c>
      <c r="G58" s="33" t="s">
        <v>156</v>
      </c>
      <c r="H58" s="33" t="s">
        <v>24</v>
      </c>
      <c r="I58" s="22" t="s">
        <v>25</v>
      </c>
      <c r="J58" s="21">
        <v>6</v>
      </c>
      <c r="K58" s="21">
        <v>2</v>
      </c>
      <c r="L58" s="22" t="str">
        <f>CONCATENATE(INT(Catalogo37253[[#This Row],[ Duração]])," horas"," e ",MOD(Catalogo37253[[#This Row],[ Duração]]*60,60), " minutos")</f>
        <v>2 horas e 0 minutos</v>
      </c>
      <c r="M58" s="21">
        <f>Catalogo37253[[#This Row],[ Duração]]*Catalogo37253[[#This Row],[Peso]]</f>
        <v>12</v>
      </c>
      <c r="N58" s="65">
        <f>Catalogo37253[[#This Row],[Custo da UST]]*24.76</f>
        <v>297.12</v>
      </c>
      <c r="O58" s="20">
        <v>0.41666666666666669</v>
      </c>
      <c r="P58" s="19">
        <v>5</v>
      </c>
      <c r="Q58" s="19">
        <v>10</v>
      </c>
      <c r="R58" s="18">
        <f>Catalogo37253[[#This Row],[Frequência Total]]*Catalogo37253[[#This Row],[Custo da UST]]</f>
        <v>60</v>
      </c>
    </row>
    <row r="59" spans="1:18" ht="84">
      <c r="A59" s="24">
        <v>373</v>
      </c>
      <c r="B59" s="28" t="s">
        <v>160</v>
      </c>
      <c r="C59" s="28" t="s">
        <v>20</v>
      </c>
      <c r="D59" s="28" t="s">
        <v>119</v>
      </c>
      <c r="E59" s="28" t="s">
        <v>154</v>
      </c>
      <c r="F59" s="33" t="s">
        <v>155</v>
      </c>
      <c r="G59" s="33" t="s">
        <v>156</v>
      </c>
      <c r="H59" s="33" t="s">
        <v>24</v>
      </c>
      <c r="I59" s="22" t="s">
        <v>25</v>
      </c>
      <c r="J59" s="21">
        <v>6</v>
      </c>
      <c r="K59" s="21">
        <v>4</v>
      </c>
      <c r="L59" s="22" t="str">
        <f>CONCATENATE(INT(Catalogo37253[[#This Row],[ Duração]])," horas"," e ",MOD(Catalogo37253[[#This Row],[ Duração]]*60,60), " minutos")</f>
        <v>4 horas e 0 minutos</v>
      </c>
      <c r="M59" s="21">
        <f>Catalogo37253[[#This Row],[ Duração]]*Catalogo37253[[#This Row],[Peso]]</f>
        <v>24</v>
      </c>
      <c r="N59" s="65">
        <f>Catalogo37253[[#This Row],[Custo da UST]]*24.76</f>
        <v>594.24</v>
      </c>
      <c r="O59" s="20">
        <v>0.83333333333333337</v>
      </c>
      <c r="P59" s="19">
        <v>10</v>
      </c>
      <c r="Q59" s="19">
        <v>40</v>
      </c>
      <c r="R59" s="18">
        <f>Catalogo37253[[#This Row],[Frequência Total]]*Catalogo37253[[#This Row],[Custo da UST]]</f>
        <v>240</v>
      </c>
    </row>
    <row r="60" spans="1:18" ht="84">
      <c r="A60" s="24">
        <v>375</v>
      </c>
      <c r="B60" s="28" t="s">
        <v>161</v>
      </c>
      <c r="C60" s="28" t="s">
        <v>20</v>
      </c>
      <c r="D60" s="28" t="s">
        <v>119</v>
      </c>
      <c r="E60" s="28" t="s">
        <v>154</v>
      </c>
      <c r="F60" s="33" t="s">
        <v>155</v>
      </c>
      <c r="G60" s="33" t="s">
        <v>156</v>
      </c>
      <c r="H60" s="33" t="s">
        <v>24</v>
      </c>
      <c r="I60" s="22" t="s">
        <v>25</v>
      </c>
      <c r="J60" s="21">
        <v>6</v>
      </c>
      <c r="K60" s="21">
        <v>8</v>
      </c>
      <c r="L60" s="22" t="str">
        <f>CONCATENATE(INT(Catalogo37253[[#This Row],[ Duração]])," horas"," e ",MOD(Catalogo37253[[#This Row],[ Duração]]*60,60), " minutos")</f>
        <v>8 horas e 0 minutos</v>
      </c>
      <c r="M60" s="21">
        <f>Catalogo37253[[#This Row],[ Duração]]*Catalogo37253[[#This Row],[Peso]]</f>
        <v>48</v>
      </c>
      <c r="N60" s="65">
        <f>Catalogo37253[[#This Row],[Custo da UST]]*24.76</f>
        <v>1188.48</v>
      </c>
      <c r="O60" s="20">
        <v>0.83333333333333337</v>
      </c>
      <c r="P60" s="19">
        <v>10</v>
      </c>
      <c r="Q60" s="19">
        <v>80</v>
      </c>
      <c r="R60" s="18">
        <f>Catalogo37253[[#This Row],[Frequência Total]]*Catalogo37253[[#This Row],[Custo da UST]]</f>
        <v>480</v>
      </c>
    </row>
    <row r="61" spans="1:18" ht="84">
      <c r="A61" s="24">
        <v>376</v>
      </c>
      <c r="B61" s="28" t="s">
        <v>162</v>
      </c>
      <c r="C61" s="28" t="s">
        <v>20</v>
      </c>
      <c r="D61" s="28" t="s">
        <v>119</v>
      </c>
      <c r="E61" s="28" t="s">
        <v>154</v>
      </c>
      <c r="F61" s="33" t="s">
        <v>155</v>
      </c>
      <c r="G61" s="33" t="s">
        <v>156</v>
      </c>
      <c r="H61" s="33" t="s">
        <v>24</v>
      </c>
      <c r="I61" s="22" t="s">
        <v>25</v>
      </c>
      <c r="J61" s="21">
        <v>6</v>
      </c>
      <c r="K61" s="21">
        <v>12</v>
      </c>
      <c r="L61" s="22" t="str">
        <f>CONCATENATE(INT(Catalogo37253[[#This Row],[ Duração]])," horas"," e ",MOD(Catalogo37253[[#This Row],[ Duração]]*60,60), " minutos")</f>
        <v>12 horas e 0 minutos</v>
      </c>
      <c r="M61" s="21">
        <f>Catalogo37253[[#This Row],[ Duração]]*Catalogo37253[[#This Row],[Peso]]</f>
        <v>72</v>
      </c>
      <c r="N61" s="65">
        <f>Catalogo37253[[#This Row],[Custo da UST]]*24.76</f>
        <v>1782.72</v>
      </c>
      <c r="O61" s="20">
        <v>0.83333333333333337</v>
      </c>
      <c r="P61" s="19">
        <v>10</v>
      </c>
      <c r="Q61" s="19">
        <v>120</v>
      </c>
      <c r="R61" s="18">
        <f>Catalogo37253[[#This Row],[Frequência Total]]*Catalogo37253[[#This Row],[Custo da UST]]</f>
        <v>720</v>
      </c>
    </row>
    <row r="62" spans="1:18" ht="84">
      <c r="A62" s="24">
        <v>377</v>
      </c>
      <c r="B62" s="28" t="s">
        <v>163</v>
      </c>
      <c r="C62" s="28" t="s">
        <v>20</v>
      </c>
      <c r="D62" s="28" t="s">
        <v>119</v>
      </c>
      <c r="E62" s="28" t="s">
        <v>154</v>
      </c>
      <c r="F62" s="33" t="s">
        <v>155</v>
      </c>
      <c r="G62" s="33" t="s">
        <v>156</v>
      </c>
      <c r="H62" s="33" t="s">
        <v>24</v>
      </c>
      <c r="I62" s="22" t="s">
        <v>25</v>
      </c>
      <c r="J62" s="21">
        <v>6</v>
      </c>
      <c r="K62" s="21">
        <v>16</v>
      </c>
      <c r="L62" s="22" t="str">
        <f>CONCATENATE(INT(Catalogo37253[[#This Row],[ Duração]])," horas"," e ",MOD(Catalogo37253[[#This Row],[ Duração]]*60,60), " minutos")</f>
        <v>16 horas e 0 minutos</v>
      </c>
      <c r="M62" s="21">
        <f>Catalogo37253[[#This Row],[ Duração]]*Catalogo37253[[#This Row],[Peso]]</f>
        <v>96</v>
      </c>
      <c r="N62" s="65">
        <f>Catalogo37253[[#This Row],[Custo da UST]]*24.76</f>
        <v>2376.96</v>
      </c>
      <c r="O62" s="20">
        <v>0.83333333333333337</v>
      </c>
      <c r="P62" s="19">
        <v>10</v>
      </c>
      <c r="Q62" s="19">
        <v>160</v>
      </c>
      <c r="R62" s="18">
        <f>Catalogo37253[[#This Row],[Frequência Total]]*Catalogo37253[[#This Row],[Custo da UST]]</f>
        <v>960</v>
      </c>
    </row>
    <row r="63" spans="1:18" ht="84">
      <c r="A63" s="24">
        <v>378</v>
      </c>
      <c r="B63" s="28" t="s">
        <v>164</v>
      </c>
      <c r="C63" s="28" t="s">
        <v>20</v>
      </c>
      <c r="D63" s="28" t="s">
        <v>119</v>
      </c>
      <c r="E63" s="28" t="s">
        <v>154</v>
      </c>
      <c r="F63" s="33" t="s">
        <v>155</v>
      </c>
      <c r="G63" s="33" t="s">
        <v>156</v>
      </c>
      <c r="H63" s="33" t="s">
        <v>24</v>
      </c>
      <c r="I63" s="22" t="s">
        <v>25</v>
      </c>
      <c r="J63" s="21">
        <v>6</v>
      </c>
      <c r="K63" s="21">
        <v>24</v>
      </c>
      <c r="L63" s="22" t="str">
        <f>CONCATENATE(INT(Catalogo37253[[#This Row],[ Duração]])," horas"," e ",MOD(Catalogo37253[[#This Row],[ Duração]]*60,60), " minutos")</f>
        <v>24 horas e 0 minutos</v>
      </c>
      <c r="M63" s="21">
        <f>Catalogo37253[[#This Row],[ Duração]]*Catalogo37253[[#This Row],[Peso]]</f>
        <v>144</v>
      </c>
      <c r="N63" s="65">
        <f>Catalogo37253[[#This Row],[Custo da UST]]*24.76</f>
        <v>3565.44</v>
      </c>
      <c r="O63" s="20">
        <v>0.83333333333333337</v>
      </c>
      <c r="P63" s="19">
        <v>10</v>
      </c>
      <c r="Q63" s="19">
        <v>240</v>
      </c>
      <c r="R63" s="18">
        <f>Catalogo37253[[#This Row],[Frequência Total]]*Catalogo37253[[#This Row],[Custo da UST]]</f>
        <v>1440</v>
      </c>
    </row>
    <row r="64" spans="1:18" ht="84">
      <c r="A64" s="33">
        <v>379</v>
      </c>
      <c r="B64" s="33" t="s">
        <v>165</v>
      </c>
      <c r="C64" s="33" t="s">
        <v>20</v>
      </c>
      <c r="D64" s="33" t="s">
        <v>119</v>
      </c>
      <c r="E64" s="33" t="s">
        <v>154</v>
      </c>
      <c r="F64" s="33" t="s">
        <v>155</v>
      </c>
      <c r="G64" s="33" t="s">
        <v>156</v>
      </c>
      <c r="H64" s="33" t="s">
        <v>24</v>
      </c>
      <c r="I64" s="22" t="s">
        <v>25</v>
      </c>
      <c r="J64" s="21">
        <v>6</v>
      </c>
      <c r="K64" s="21">
        <v>40</v>
      </c>
      <c r="L64" s="22" t="str">
        <f>CONCATENATE(INT(Catalogo37253[[#This Row],[ Duração]])," horas"," e ",MOD(Catalogo37253[[#This Row],[ Duração]]*60,60), " minutos")</f>
        <v>40 horas e 0 minutos</v>
      </c>
      <c r="M64" s="21">
        <f>Catalogo37253[[#This Row],[ Duração]]*Catalogo37253[[#This Row],[Peso]]</f>
        <v>240</v>
      </c>
      <c r="N64" s="65">
        <f>Catalogo37253[[#This Row],[Custo da UST]]*24.76</f>
        <v>5942.4000000000005</v>
      </c>
      <c r="O64" s="20">
        <v>0.41666666666666669</v>
      </c>
      <c r="P64" s="19">
        <v>5</v>
      </c>
      <c r="Q64" s="19">
        <v>200</v>
      </c>
      <c r="R64" s="18">
        <f>Catalogo37253[[#This Row],[Frequência Total]]*Catalogo37253[[#This Row],[Custo da UST]]</f>
        <v>1200</v>
      </c>
    </row>
    <row r="65" spans="1:18" ht="72">
      <c r="A65" s="24">
        <v>425</v>
      </c>
      <c r="B65" s="28" t="s">
        <v>166</v>
      </c>
      <c r="C65" s="28" t="s">
        <v>20</v>
      </c>
      <c r="D65" s="28" t="s">
        <v>119</v>
      </c>
      <c r="E65" s="28" t="s">
        <v>167</v>
      </c>
      <c r="F65" s="33" t="s">
        <v>168</v>
      </c>
      <c r="G65" s="33" t="s">
        <v>169</v>
      </c>
      <c r="H65" s="33" t="s">
        <v>39</v>
      </c>
      <c r="I65" s="22" t="s">
        <v>40</v>
      </c>
      <c r="J65" s="21">
        <v>4</v>
      </c>
      <c r="K65" s="21">
        <v>2</v>
      </c>
      <c r="L65" s="22" t="str">
        <f>CONCATENATE(INT(Catalogo37253[[#This Row],[ Duração]])," horas"," e ",MOD(Catalogo37253[[#This Row],[ Duração]]*60,60), " minutos")</f>
        <v>2 horas e 0 minutos</v>
      </c>
      <c r="M65" s="21">
        <f>Catalogo37253[[#This Row],[ Duração]]*Catalogo37253[[#This Row],[Peso]]</f>
        <v>8</v>
      </c>
      <c r="N65" s="65">
        <f>Catalogo37253[[#This Row],[Custo da UST]]*24.76</f>
        <v>198.08</v>
      </c>
      <c r="O65" s="20">
        <v>8.3333333333333329E-2</v>
      </c>
      <c r="P65" s="19">
        <v>1</v>
      </c>
      <c r="Q65" s="19">
        <v>2</v>
      </c>
      <c r="R65" s="18">
        <f>Catalogo37253[[#This Row],[Frequência Total]]*Catalogo37253[[#This Row],[Custo da UST]]</f>
        <v>8</v>
      </c>
    </row>
    <row r="66" spans="1:18" ht="72">
      <c r="A66" s="24">
        <v>426</v>
      </c>
      <c r="B66" s="28" t="s">
        <v>170</v>
      </c>
      <c r="C66" s="28" t="s">
        <v>20</v>
      </c>
      <c r="D66" s="28" t="s">
        <v>119</v>
      </c>
      <c r="E66" s="28" t="s">
        <v>167</v>
      </c>
      <c r="F66" s="33" t="s">
        <v>168</v>
      </c>
      <c r="G66" s="33" t="s">
        <v>169</v>
      </c>
      <c r="H66" s="33" t="s">
        <v>39</v>
      </c>
      <c r="I66" s="22" t="s">
        <v>40</v>
      </c>
      <c r="J66" s="21">
        <v>4</v>
      </c>
      <c r="K66" s="21">
        <v>4</v>
      </c>
      <c r="L66" s="22" t="str">
        <f>CONCATENATE(INT(Catalogo37253[[#This Row],[ Duração]])," horas"," e ",MOD(Catalogo37253[[#This Row],[ Duração]]*60,60), " minutos")</f>
        <v>4 horas e 0 minutos</v>
      </c>
      <c r="M66" s="21">
        <f>Catalogo37253[[#This Row],[ Duração]]*Catalogo37253[[#This Row],[Peso]]</f>
        <v>16</v>
      </c>
      <c r="N66" s="65">
        <f>Catalogo37253[[#This Row],[Custo da UST]]*24.76</f>
        <v>396.16</v>
      </c>
      <c r="O66" s="20">
        <v>8.3333333333333329E-2</v>
      </c>
      <c r="P66" s="19">
        <v>1</v>
      </c>
      <c r="Q66" s="19">
        <v>4</v>
      </c>
      <c r="R66" s="18">
        <f>Catalogo37253[[#This Row],[Frequência Total]]*Catalogo37253[[#This Row],[Custo da UST]]</f>
        <v>16</v>
      </c>
    </row>
    <row r="67" spans="1:18" ht="72">
      <c r="A67" s="24">
        <v>428</v>
      </c>
      <c r="B67" s="28" t="s">
        <v>171</v>
      </c>
      <c r="C67" s="28" t="s">
        <v>20</v>
      </c>
      <c r="D67" s="28" t="s">
        <v>119</v>
      </c>
      <c r="E67" s="28" t="s">
        <v>167</v>
      </c>
      <c r="F67" s="33" t="s">
        <v>168</v>
      </c>
      <c r="G67" s="33" t="s">
        <v>169</v>
      </c>
      <c r="H67" s="33" t="s">
        <v>39</v>
      </c>
      <c r="I67" s="22" t="s">
        <v>40</v>
      </c>
      <c r="J67" s="21">
        <v>4</v>
      </c>
      <c r="K67" s="21">
        <v>8</v>
      </c>
      <c r="L67" s="22" t="str">
        <f>CONCATENATE(INT(Catalogo37253[[#This Row],[ Duração]])," horas"," e ",MOD(Catalogo37253[[#This Row],[ Duração]]*60,60), " minutos")</f>
        <v>8 horas e 0 minutos</v>
      </c>
      <c r="M67" s="21">
        <f>Catalogo37253[[#This Row],[ Duração]]*Catalogo37253[[#This Row],[Peso]]</f>
        <v>32</v>
      </c>
      <c r="N67" s="65">
        <f>Catalogo37253[[#This Row],[Custo da UST]]*24.76</f>
        <v>792.32</v>
      </c>
      <c r="O67" s="20">
        <v>8.3333333333333329E-2</v>
      </c>
      <c r="P67" s="19">
        <v>1</v>
      </c>
      <c r="Q67" s="19">
        <v>8</v>
      </c>
      <c r="R67" s="18">
        <f>Catalogo37253[[#This Row],[Frequência Total]]*Catalogo37253[[#This Row],[Custo da UST]]</f>
        <v>32</v>
      </c>
    </row>
    <row r="68" spans="1:18" ht="72">
      <c r="A68" s="24">
        <v>429</v>
      </c>
      <c r="B68" s="28" t="s">
        <v>172</v>
      </c>
      <c r="C68" s="28" t="s">
        <v>20</v>
      </c>
      <c r="D68" s="28" t="s">
        <v>119</v>
      </c>
      <c r="E68" s="28" t="s">
        <v>167</v>
      </c>
      <c r="F68" s="33" t="s">
        <v>168</v>
      </c>
      <c r="G68" s="33" t="s">
        <v>169</v>
      </c>
      <c r="H68" s="33" t="s">
        <v>39</v>
      </c>
      <c r="I68" s="22" t="s">
        <v>40</v>
      </c>
      <c r="J68" s="21">
        <v>4</v>
      </c>
      <c r="K68" s="21">
        <v>12</v>
      </c>
      <c r="L68" s="22" t="str">
        <f>CONCATENATE(INT(Catalogo37253[[#This Row],[ Duração]])," horas"," e ",MOD(Catalogo37253[[#This Row],[ Duração]]*60,60), " minutos")</f>
        <v>12 horas e 0 minutos</v>
      </c>
      <c r="M68" s="21">
        <f>Catalogo37253[[#This Row],[ Duração]]*Catalogo37253[[#This Row],[Peso]]</f>
        <v>48</v>
      </c>
      <c r="N68" s="65">
        <f>Catalogo37253[[#This Row],[Custo da UST]]*24.76</f>
        <v>1188.48</v>
      </c>
      <c r="O68" s="20">
        <v>8.3333333333333329E-2</v>
      </c>
      <c r="P68" s="19">
        <v>1</v>
      </c>
      <c r="Q68" s="19">
        <v>12</v>
      </c>
      <c r="R68" s="18">
        <f>Catalogo37253[[#This Row],[Frequência Total]]*Catalogo37253[[#This Row],[Custo da UST]]</f>
        <v>48</v>
      </c>
    </row>
    <row r="69" spans="1:18" ht="72">
      <c r="A69" s="24">
        <v>430</v>
      </c>
      <c r="B69" s="28" t="s">
        <v>173</v>
      </c>
      <c r="C69" s="28" t="s">
        <v>20</v>
      </c>
      <c r="D69" s="28" t="s">
        <v>119</v>
      </c>
      <c r="E69" s="28" t="s">
        <v>167</v>
      </c>
      <c r="F69" s="33" t="s">
        <v>168</v>
      </c>
      <c r="G69" s="33" t="s">
        <v>169</v>
      </c>
      <c r="H69" s="33" t="s">
        <v>39</v>
      </c>
      <c r="I69" s="22" t="s">
        <v>40</v>
      </c>
      <c r="J69" s="21">
        <v>4</v>
      </c>
      <c r="K69" s="21">
        <v>16</v>
      </c>
      <c r="L69" s="22" t="str">
        <f>CONCATENATE(INT(Catalogo37253[[#This Row],[ Duração]])," horas"," e ",MOD(Catalogo37253[[#This Row],[ Duração]]*60,60), " minutos")</f>
        <v>16 horas e 0 minutos</v>
      </c>
      <c r="M69" s="21">
        <f>Catalogo37253[[#This Row],[ Duração]]*Catalogo37253[[#This Row],[Peso]]</f>
        <v>64</v>
      </c>
      <c r="N69" s="65">
        <f>Catalogo37253[[#This Row],[Custo da UST]]*24.76</f>
        <v>1584.64</v>
      </c>
      <c r="O69" s="20">
        <v>8.3333333333333329E-2</v>
      </c>
      <c r="P69" s="19">
        <v>1</v>
      </c>
      <c r="Q69" s="19">
        <v>16</v>
      </c>
      <c r="R69" s="18">
        <f>Catalogo37253[[#This Row],[Frequência Total]]*Catalogo37253[[#This Row],[Custo da UST]]</f>
        <v>64</v>
      </c>
    </row>
    <row r="70" spans="1:18" ht="72">
      <c r="A70" s="24">
        <v>431</v>
      </c>
      <c r="B70" s="28" t="s">
        <v>174</v>
      </c>
      <c r="C70" s="28" t="s">
        <v>20</v>
      </c>
      <c r="D70" s="28" t="s">
        <v>119</v>
      </c>
      <c r="E70" s="28" t="s">
        <v>167</v>
      </c>
      <c r="F70" s="33" t="s">
        <v>168</v>
      </c>
      <c r="G70" s="33" t="s">
        <v>169</v>
      </c>
      <c r="H70" s="33" t="s">
        <v>39</v>
      </c>
      <c r="I70" s="22" t="s">
        <v>40</v>
      </c>
      <c r="J70" s="21">
        <v>4</v>
      </c>
      <c r="K70" s="21">
        <v>24</v>
      </c>
      <c r="L70" s="22" t="str">
        <f>CONCATENATE(INT(Catalogo37253[[#This Row],[ Duração]])," horas"," e ",MOD(Catalogo37253[[#This Row],[ Duração]]*60,60), " minutos")</f>
        <v>24 horas e 0 minutos</v>
      </c>
      <c r="M70" s="21">
        <f>Catalogo37253[[#This Row],[ Duração]]*Catalogo37253[[#This Row],[Peso]]</f>
        <v>96</v>
      </c>
      <c r="N70" s="65">
        <f>Catalogo37253[[#This Row],[Custo da UST]]*24.76</f>
        <v>2376.96</v>
      </c>
      <c r="O70" s="20">
        <v>8.3333333333333329E-2</v>
      </c>
      <c r="P70" s="19">
        <v>1</v>
      </c>
      <c r="Q70" s="19">
        <v>24</v>
      </c>
      <c r="R70" s="18">
        <f>Catalogo37253[[#This Row],[Frequência Total]]*Catalogo37253[[#This Row],[Custo da UST]]</f>
        <v>96</v>
      </c>
    </row>
    <row r="71" spans="1:18" ht="72">
      <c r="A71" s="24">
        <v>432</v>
      </c>
      <c r="B71" s="28" t="s">
        <v>175</v>
      </c>
      <c r="C71" s="28" t="s">
        <v>20</v>
      </c>
      <c r="D71" s="28" t="s">
        <v>119</v>
      </c>
      <c r="E71" s="28" t="s">
        <v>167</v>
      </c>
      <c r="F71" s="33" t="s">
        <v>168</v>
      </c>
      <c r="G71" s="33" t="s">
        <v>169</v>
      </c>
      <c r="H71" s="33" t="s">
        <v>24</v>
      </c>
      <c r="I71" s="22" t="s">
        <v>25</v>
      </c>
      <c r="J71" s="21">
        <v>6</v>
      </c>
      <c r="K71" s="21">
        <v>2</v>
      </c>
      <c r="L71" s="22" t="str">
        <f>CONCATENATE(INT(Catalogo37253[[#This Row],[ Duração]])," horas"," e ",MOD(Catalogo37253[[#This Row],[ Duração]]*60,60), " minutos")</f>
        <v>2 horas e 0 minutos</v>
      </c>
      <c r="M71" s="21">
        <f>Catalogo37253[[#This Row],[ Duração]]*Catalogo37253[[#This Row],[Peso]]</f>
        <v>12</v>
      </c>
      <c r="N71" s="65">
        <f>Catalogo37253[[#This Row],[Custo da UST]]*24.76</f>
        <v>297.12</v>
      </c>
      <c r="O71" s="20">
        <v>8.3333333333333329E-2</v>
      </c>
      <c r="P71" s="19">
        <v>1</v>
      </c>
      <c r="Q71" s="19">
        <v>2</v>
      </c>
      <c r="R71" s="18">
        <f>Catalogo37253[[#This Row],[Frequência Total]]*Catalogo37253[[#This Row],[Custo da UST]]</f>
        <v>12</v>
      </c>
    </row>
    <row r="72" spans="1:18" ht="72">
      <c r="A72" s="24">
        <v>433</v>
      </c>
      <c r="B72" s="28" t="s">
        <v>176</v>
      </c>
      <c r="C72" s="28" t="s">
        <v>20</v>
      </c>
      <c r="D72" s="28" t="s">
        <v>119</v>
      </c>
      <c r="E72" s="28" t="s">
        <v>167</v>
      </c>
      <c r="F72" s="33" t="s">
        <v>168</v>
      </c>
      <c r="G72" s="33" t="s">
        <v>169</v>
      </c>
      <c r="H72" s="33" t="s">
        <v>24</v>
      </c>
      <c r="I72" s="22" t="s">
        <v>25</v>
      </c>
      <c r="J72" s="21">
        <v>6</v>
      </c>
      <c r="K72" s="21">
        <v>4</v>
      </c>
      <c r="L72" s="22" t="str">
        <f>CONCATENATE(INT(Catalogo37253[[#This Row],[ Duração]])," horas"," e ",MOD(Catalogo37253[[#This Row],[ Duração]]*60,60), " minutos")</f>
        <v>4 horas e 0 minutos</v>
      </c>
      <c r="M72" s="21">
        <f>Catalogo37253[[#This Row],[ Duração]]*Catalogo37253[[#This Row],[Peso]]</f>
        <v>24</v>
      </c>
      <c r="N72" s="65">
        <f>Catalogo37253[[#This Row],[Custo da UST]]*24.76</f>
        <v>594.24</v>
      </c>
      <c r="O72" s="20">
        <v>8.3333333333333329E-2</v>
      </c>
      <c r="P72" s="19">
        <v>1</v>
      </c>
      <c r="Q72" s="19">
        <v>4</v>
      </c>
      <c r="R72" s="18">
        <f>Catalogo37253[[#This Row],[Frequência Total]]*Catalogo37253[[#This Row],[Custo da UST]]</f>
        <v>24</v>
      </c>
    </row>
    <row r="73" spans="1:18" ht="72">
      <c r="A73" s="24">
        <v>435</v>
      </c>
      <c r="B73" s="28" t="s">
        <v>177</v>
      </c>
      <c r="C73" s="28" t="s">
        <v>20</v>
      </c>
      <c r="D73" s="28" t="s">
        <v>119</v>
      </c>
      <c r="E73" s="28" t="s">
        <v>167</v>
      </c>
      <c r="F73" s="33" t="s">
        <v>168</v>
      </c>
      <c r="G73" s="33" t="s">
        <v>169</v>
      </c>
      <c r="H73" s="33" t="s">
        <v>24</v>
      </c>
      <c r="I73" s="22" t="s">
        <v>25</v>
      </c>
      <c r="J73" s="21">
        <v>6</v>
      </c>
      <c r="K73" s="21">
        <v>8</v>
      </c>
      <c r="L73" s="22" t="str">
        <f>CONCATENATE(INT(Catalogo37253[[#This Row],[ Duração]])," horas"," e ",MOD(Catalogo37253[[#This Row],[ Duração]]*60,60), " minutos")</f>
        <v>8 horas e 0 minutos</v>
      </c>
      <c r="M73" s="21">
        <f>Catalogo37253[[#This Row],[ Duração]]*Catalogo37253[[#This Row],[Peso]]</f>
        <v>48</v>
      </c>
      <c r="N73" s="65">
        <f>Catalogo37253[[#This Row],[Custo da UST]]*24.76</f>
        <v>1188.48</v>
      </c>
      <c r="O73" s="20">
        <v>8.3333333333333329E-2</v>
      </c>
      <c r="P73" s="19">
        <v>1</v>
      </c>
      <c r="Q73" s="19">
        <v>8</v>
      </c>
      <c r="R73" s="18">
        <f>Catalogo37253[[#This Row],[Frequência Total]]*Catalogo37253[[#This Row],[Custo da UST]]</f>
        <v>48</v>
      </c>
    </row>
    <row r="74" spans="1:18" ht="72">
      <c r="A74" s="24">
        <v>436</v>
      </c>
      <c r="B74" s="28" t="s">
        <v>178</v>
      </c>
      <c r="C74" s="28" t="s">
        <v>20</v>
      </c>
      <c r="D74" s="28" t="s">
        <v>119</v>
      </c>
      <c r="E74" s="28" t="s">
        <v>167</v>
      </c>
      <c r="F74" s="33" t="s">
        <v>168</v>
      </c>
      <c r="G74" s="33" t="s">
        <v>169</v>
      </c>
      <c r="H74" s="33" t="s">
        <v>24</v>
      </c>
      <c r="I74" s="22" t="s">
        <v>25</v>
      </c>
      <c r="J74" s="21">
        <v>6</v>
      </c>
      <c r="K74" s="21">
        <v>12</v>
      </c>
      <c r="L74" s="22" t="str">
        <f>CONCATENATE(INT(Catalogo37253[[#This Row],[ Duração]])," horas"," e ",MOD(Catalogo37253[[#This Row],[ Duração]]*60,60), " minutos")</f>
        <v>12 horas e 0 minutos</v>
      </c>
      <c r="M74" s="21">
        <f>Catalogo37253[[#This Row],[ Duração]]*Catalogo37253[[#This Row],[Peso]]</f>
        <v>72</v>
      </c>
      <c r="N74" s="65">
        <f>Catalogo37253[[#This Row],[Custo da UST]]*24.76</f>
        <v>1782.72</v>
      </c>
      <c r="O74" s="20">
        <v>8.3333333333333329E-2</v>
      </c>
      <c r="P74" s="19">
        <v>1</v>
      </c>
      <c r="Q74" s="19">
        <v>12</v>
      </c>
      <c r="R74" s="18">
        <f>Catalogo37253[[#This Row],[Frequência Total]]*Catalogo37253[[#This Row],[Custo da UST]]</f>
        <v>72</v>
      </c>
    </row>
    <row r="75" spans="1:18" ht="72">
      <c r="A75" s="24">
        <v>437</v>
      </c>
      <c r="B75" s="28" t="s">
        <v>179</v>
      </c>
      <c r="C75" s="28" t="s">
        <v>20</v>
      </c>
      <c r="D75" s="28" t="s">
        <v>119</v>
      </c>
      <c r="E75" s="28" t="s">
        <v>167</v>
      </c>
      <c r="F75" s="33" t="s">
        <v>168</v>
      </c>
      <c r="G75" s="33" t="s">
        <v>169</v>
      </c>
      <c r="H75" s="33" t="s">
        <v>24</v>
      </c>
      <c r="I75" s="22" t="s">
        <v>25</v>
      </c>
      <c r="J75" s="21">
        <v>6</v>
      </c>
      <c r="K75" s="21">
        <v>16</v>
      </c>
      <c r="L75" s="22" t="str">
        <f>CONCATENATE(INT(Catalogo37253[[#This Row],[ Duração]])," horas"," e ",MOD(Catalogo37253[[#This Row],[ Duração]]*60,60), " minutos")</f>
        <v>16 horas e 0 minutos</v>
      </c>
      <c r="M75" s="21">
        <f>Catalogo37253[[#This Row],[ Duração]]*Catalogo37253[[#This Row],[Peso]]</f>
        <v>96</v>
      </c>
      <c r="N75" s="65">
        <f>Catalogo37253[[#This Row],[Custo da UST]]*24.76</f>
        <v>2376.96</v>
      </c>
      <c r="O75" s="20">
        <v>8.3333333333333329E-2</v>
      </c>
      <c r="P75" s="19">
        <v>1</v>
      </c>
      <c r="Q75" s="19">
        <v>16</v>
      </c>
      <c r="R75" s="18">
        <f>Catalogo37253[[#This Row],[Frequência Total]]*Catalogo37253[[#This Row],[Custo da UST]]</f>
        <v>96</v>
      </c>
    </row>
    <row r="76" spans="1:18" ht="72">
      <c r="A76" s="24">
        <v>438</v>
      </c>
      <c r="B76" s="28" t="s">
        <v>180</v>
      </c>
      <c r="C76" s="28" t="s">
        <v>20</v>
      </c>
      <c r="D76" s="28" t="s">
        <v>119</v>
      </c>
      <c r="E76" s="28" t="s">
        <v>167</v>
      </c>
      <c r="F76" s="33" t="s">
        <v>168</v>
      </c>
      <c r="G76" s="33" t="s">
        <v>169</v>
      </c>
      <c r="H76" s="33" t="s">
        <v>24</v>
      </c>
      <c r="I76" s="22" t="s">
        <v>25</v>
      </c>
      <c r="J76" s="21">
        <v>6</v>
      </c>
      <c r="K76" s="21">
        <v>24</v>
      </c>
      <c r="L76" s="22" t="str">
        <f>CONCATENATE(INT(Catalogo37253[[#This Row],[ Duração]])," horas"," e ",MOD(Catalogo37253[[#This Row],[ Duração]]*60,60), " minutos")</f>
        <v>24 horas e 0 minutos</v>
      </c>
      <c r="M76" s="21">
        <f>Catalogo37253[[#This Row],[ Duração]]*Catalogo37253[[#This Row],[Peso]]</f>
        <v>144</v>
      </c>
      <c r="N76" s="65">
        <f>Catalogo37253[[#This Row],[Custo da UST]]*24.76</f>
        <v>3565.44</v>
      </c>
      <c r="O76" s="20">
        <v>8.3333333333333329E-2</v>
      </c>
      <c r="P76" s="19">
        <v>1</v>
      </c>
      <c r="Q76" s="19">
        <v>24</v>
      </c>
      <c r="R76" s="18">
        <f>Catalogo37253[[#This Row],[Frequência Total]]*Catalogo37253[[#This Row],[Custo da UST]]</f>
        <v>144</v>
      </c>
    </row>
    <row r="77" spans="1:18" ht="72">
      <c r="A77" s="24">
        <v>439</v>
      </c>
      <c r="B77" s="28" t="s">
        <v>181</v>
      </c>
      <c r="C77" s="28" t="s">
        <v>20</v>
      </c>
      <c r="D77" s="28" t="s">
        <v>119</v>
      </c>
      <c r="E77" s="28" t="s">
        <v>167</v>
      </c>
      <c r="F77" s="33" t="s">
        <v>168</v>
      </c>
      <c r="G77" s="33" t="s">
        <v>169</v>
      </c>
      <c r="H77" s="33" t="s">
        <v>24</v>
      </c>
      <c r="I77" s="22" t="s">
        <v>25</v>
      </c>
      <c r="J77" s="21">
        <v>6</v>
      </c>
      <c r="K77" s="21">
        <v>32</v>
      </c>
      <c r="L77" s="22" t="str">
        <f>CONCATENATE(INT(Catalogo37253[[#This Row],[ Duração]])," horas"," e ",MOD(Catalogo37253[[#This Row],[ Duração]]*60,60), " minutos")</f>
        <v>32 horas e 0 minutos</v>
      </c>
      <c r="M77" s="21">
        <f>Catalogo37253[[#This Row],[ Duração]]*Catalogo37253[[#This Row],[Peso]]</f>
        <v>192</v>
      </c>
      <c r="N77" s="65">
        <f>Catalogo37253[[#This Row],[Custo da UST]]*24.76</f>
        <v>4753.92</v>
      </c>
      <c r="O77" s="20">
        <v>8.3333333333333329E-2</v>
      </c>
      <c r="P77" s="19">
        <v>1</v>
      </c>
      <c r="Q77" s="19">
        <v>32</v>
      </c>
      <c r="R77" s="18">
        <f>Catalogo37253[[#This Row],[Frequência Total]]*Catalogo37253[[#This Row],[Custo da UST]]</f>
        <v>192</v>
      </c>
    </row>
    <row r="78" spans="1:18" ht="72">
      <c r="A78" s="24">
        <v>440</v>
      </c>
      <c r="B78" s="28" t="s">
        <v>182</v>
      </c>
      <c r="C78" s="28" t="s">
        <v>20</v>
      </c>
      <c r="D78" s="28" t="s">
        <v>119</v>
      </c>
      <c r="E78" s="28" t="s">
        <v>167</v>
      </c>
      <c r="F78" s="33" t="s">
        <v>168</v>
      </c>
      <c r="G78" s="33" t="s">
        <v>169</v>
      </c>
      <c r="H78" s="33" t="s">
        <v>24</v>
      </c>
      <c r="I78" s="22" t="s">
        <v>25</v>
      </c>
      <c r="J78" s="21">
        <v>6</v>
      </c>
      <c r="K78" s="21">
        <v>40</v>
      </c>
      <c r="L78" s="22" t="str">
        <f>CONCATENATE(INT(Catalogo37253[[#This Row],[ Duração]])," horas"," e ",MOD(Catalogo37253[[#This Row],[ Duração]]*60,60), " minutos")</f>
        <v>40 horas e 0 minutos</v>
      </c>
      <c r="M78" s="21">
        <f>Catalogo37253[[#This Row],[ Duração]]*Catalogo37253[[#This Row],[Peso]]</f>
        <v>240</v>
      </c>
      <c r="N78" s="65">
        <f>Catalogo37253[[#This Row],[Custo da UST]]*24.76</f>
        <v>5942.4000000000005</v>
      </c>
      <c r="O78" s="20">
        <v>8.3333333333333329E-2</v>
      </c>
      <c r="P78" s="19">
        <v>1</v>
      </c>
      <c r="Q78" s="19">
        <v>40</v>
      </c>
      <c r="R78" s="18">
        <f>Catalogo37253[[#This Row],[Frequência Total]]*Catalogo37253[[#This Row],[Custo da UST]]</f>
        <v>240</v>
      </c>
    </row>
    <row r="79" spans="1:18" ht="72">
      <c r="A79" s="24">
        <v>442</v>
      </c>
      <c r="B79" s="28" t="s">
        <v>183</v>
      </c>
      <c r="C79" s="28" t="s">
        <v>20</v>
      </c>
      <c r="D79" s="28" t="s">
        <v>119</v>
      </c>
      <c r="E79" s="28" t="s">
        <v>167</v>
      </c>
      <c r="F79" s="33" t="s">
        <v>168</v>
      </c>
      <c r="G79" s="33" t="s">
        <v>169</v>
      </c>
      <c r="H79" s="33" t="s">
        <v>24</v>
      </c>
      <c r="I79" s="22" t="s">
        <v>25</v>
      </c>
      <c r="J79" s="21">
        <v>6</v>
      </c>
      <c r="K79" s="21">
        <v>56</v>
      </c>
      <c r="L79" s="22" t="str">
        <f>CONCATENATE(INT(Catalogo37253[[#This Row],[ Duração]])," horas"," e ",MOD(Catalogo37253[[#This Row],[ Duração]]*60,60), " minutos")</f>
        <v>56 horas e 0 minutos</v>
      </c>
      <c r="M79" s="21">
        <f>Catalogo37253[[#This Row],[ Duração]]*Catalogo37253[[#This Row],[Peso]]</f>
        <v>336</v>
      </c>
      <c r="N79" s="65">
        <f>Catalogo37253[[#This Row],[Custo da UST]]*24.76</f>
        <v>8319.36</v>
      </c>
      <c r="O79" s="20">
        <v>8.3333333333333329E-2</v>
      </c>
      <c r="P79" s="19">
        <v>1</v>
      </c>
      <c r="Q79" s="19">
        <v>56</v>
      </c>
      <c r="R79" s="18">
        <f>Catalogo37253[[#This Row],[Frequência Total]]*Catalogo37253[[#This Row],[Custo da UST]]</f>
        <v>336</v>
      </c>
    </row>
    <row r="80" spans="1:18" ht="72">
      <c r="A80" s="24">
        <v>445</v>
      </c>
      <c r="B80" s="28" t="s">
        <v>184</v>
      </c>
      <c r="C80" s="28" t="s">
        <v>20</v>
      </c>
      <c r="D80" s="28" t="s">
        <v>119</v>
      </c>
      <c r="E80" s="28" t="s">
        <v>167</v>
      </c>
      <c r="F80" s="33" t="s">
        <v>168</v>
      </c>
      <c r="G80" s="33" t="s">
        <v>169</v>
      </c>
      <c r="H80" s="33" t="s">
        <v>24</v>
      </c>
      <c r="I80" s="22" t="s">
        <v>25</v>
      </c>
      <c r="J80" s="21">
        <v>6</v>
      </c>
      <c r="K80" s="21">
        <v>80</v>
      </c>
      <c r="L80" s="22" t="str">
        <f>CONCATENATE(INT(Catalogo37253[[#This Row],[ Duração]])," horas"," e ",MOD(Catalogo37253[[#This Row],[ Duração]]*60,60), " minutos")</f>
        <v>80 horas e 0 minutos</v>
      </c>
      <c r="M80" s="21">
        <f>Catalogo37253[[#This Row],[ Duração]]*Catalogo37253[[#This Row],[Peso]]</f>
        <v>480</v>
      </c>
      <c r="N80" s="65">
        <f>Catalogo37253[[#This Row],[Custo da UST]]*24.76</f>
        <v>11884.800000000001</v>
      </c>
      <c r="O80" s="20">
        <v>8.3333333333333329E-2</v>
      </c>
      <c r="P80" s="19">
        <v>1</v>
      </c>
      <c r="Q80" s="19">
        <v>80</v>
      </c>
      <c r="R80" s="18">
        <f>Catalogo37253[[#This Row],[Frequência Total]]*Catalogo37253[[#This Row],[Custo da UST]]</f>
        <v>480</v>
      </c>
    </row>
    <row r="81" spans="1:18" ht="48">
      <c r="A81" s="24">
        <v>489</v>
      </c>
      <c r="B81" s="28" t="s">
        <v>185</v>
      </c>
      <c r="C81" s="28" t="s">
        <v>20</v>
      </c>
      <c r="D81" s="28" t="s">
        <v>119</v>
      </c>
      <c r="E81" s="28" t="s">
        <v>186</v>
      </c>
      <c r="F81" s="28" t="s">
        <v>187</v>
      </c>
      <c r="G81" s="33" t="s">
        <v>188</v>
      </c>
      <c r="H81" s="33" t="s">
        <v>24</v>
      </c>
      <c r="I81" s="22" t="s">
        <v>25</v>
      </c>
      <c r="J81" s="21">
        <v>6</v>
      </c>
      <c r="K81" s="21">
        <v>1</v>
      </c>
      <c r="L81" s="22" t="str">
        <f>CONCATENATE(INT(Catalogo37253[[#This Row],[ Duração]])," horas"," e ",MOD(Catalogo37253[[#This Row],[ Duração]]*60,60), " minutos")</f>
        <v>1 horas e 0 minutos</v>
      </c>
      <c r="M81" s="21">
        <f>Catalogo37253[[#This Row],[ Duração]]*Catalogo37253[[#This Row],[Peso]]</f>
        <v>6</v>
      </c>
      <c r="N81" s="65">
        <f>Catalogo37253[[#This Row],[Custo da UST]]*24.76</f>
        <v>148.56</v>
      </c>
      <c r="O81" s="20">
        <v>0.25</v>
      </c>
      <c r="P81" s="19">
        <v>3</v>
      </c>
      <c r="Q81" s="19">
        <v>3</v>
      </c>
      <c r="R81" s="18">
        <f>Catalogo37253[[#This Row],[Frequência Total]]*Catalogo37253[[#This Row],[Custo da UST]]</f>
        <v>18</v>
      </c>
    </row>
    <row r="82" spans="1:18" ht="48">
      <c r="A82" s="24">
        <v>490</v>
      </c>
      <c r="B82" s="28" t="s">
        <v>189</v>
      </c>
      <c r="C82" s="28" t="s">
        <v>20</v>
      </c>
      <c r="D82" s="28" t="s">
        <v>119</v>
      </c>
      <c r="E82" s="28" t="s">
        <v>186</v>
      </c>
      <c r="F82" s="28" t="s">
        <v>187</v>
      </c>
      <c r="G82" s="33" t="s">
        <v>188</v>
      </c>
      <c r="H82" s="33" t="s">
        <v>24</v>
      </c>
      <c r="I82" s="22" t="s">
        <v>25</v>
      </c>
      <c r="J82" s="21">
        <v>6</v>
      </c>
      <c r="K82" s="21">
        <v>2</v>
      </c>
      <c r="L82" s="22" t="str">
        <f>CONCATENATE(INT(Catalogo37253[[#This Row],[ Duração]])," horas"," e ",MOD(Catalogo37253[[#This Row],[ Duração]]*60,60), " minutos")</f>
        <v>2 horas e 0 minutos</v>
      </c>
      <c r="M82" s="21">
        <f>Catalogo37253[[#This Row],[ Duração]]*Catalogo37253[[#This Row],[Peso]]</f>
        <v>12</v>
      </c>
      <c r="N82" s="65">
        <f>Catalogo37253[[#This Row],[Custo da UST]]*24.76</f>
        <v>297.12</v>
      </c>
      <c r="O82" s="20">
        <v>1</v>
      </c>
      <c r="P82" s="19">
        <v>12</v>
      </c>
      <c r="Q82" s="19">
        <v>24</v>
      </c>
      <c r="R82" s="18">
        <f>Catalogo37253[[#This Row],[Frequência Total]]*Catalogo37253[[#This Row],[Custo da UST]]</f>
        <v>144</v>
      </c>
    </row>
    <row r="83" spans="1:18" ht="48">
      <c r="A83" s="24">
        <v>491</v>
      </c>
      <c r="B83" s="28" t="s">
        <v>190</v>
      </c>
      <c r="C83" s="28" t="s">
        <v>20</v>
      </c>
      <c r="D83" s="28" t="s">
        <v>119</v>
      </c>
      <c r="E83" s="28" t="s">
        <v>186</v>
      </c>
      <c r="F83" s="28" t="s">
        <v>187</v>
      </c>
      <c r="G83" s="33" t="s">
        <v>188</v>
      </c>
      <c r="H83" s="33" t="s">
        <v>24</v>
      </c>
      <c r="I83" s="22" t="s">
        <v>25</v>
      </c>
      <c r="J83" s="21">
        <v>6</v>
      </c>
      <c r="K83" s="21">
        <v>4</v>
      </c>
      <c r="L83" s="22" t="str">
        <f>CONCATENATE(INT(Catalogo37253[[#This Row],[ Duração]])," horas"," e ",MOD(Catalogo37253[[#This Row],[ Duração]]*60,60), " minutos")</f>
        <v>4 horas e 0 minutos</v>
      </c>
      <c r="M83" s="21">
        <f>Catalogo37253[[#This Row],[ Duração]]*Catalogo37253[[#This Row],[Peso]]</f>
        <v>24</v>
      </c>
      <c r="N83" s="65">
        <f>Catalogo37253[[#This Row],[Custo da UST]]*24.76</f>
        <v>594.24</v>
      </c>
      <c r="O83" s="20">
        <v>0.83333333333333337</v>
      </c>
      <c r="P83" s="19">
        <v>10</v>
      </c>
      <c r="Q83" s="19">
        <v>40</v>
      </c>
      <c r="R83" s="18">
        <f>Catalogo37253[[#This Row],[Frequência Total]]*Catalogo37253[[#This Row],[Custo da UST]]</f>
        <v>240</v>
      </c>
    </row>
    <row r="84" spans="1:18" ht="48">
      <c r="A84" s="24">
        <v>492</v>
      </c>
      <c r="B84" s="28" t="s">
        <v>191</v>
      </c>
      <c r="C84" s="28" t="s">
        <v>20</v>
      </c>
      <c r="D84" s="28" t="s">
        <v>119</v>
      </c>
      <c r="E84" s="28" t="s">
        <v>186</v>
      </c>
      <c r="F84" s="28" t="s">
        <v>187</v>
      </c>
      <c r="G84" s="33" t="s">
        <v>188</v>
      </c>
      <c r="H84" s="33" t="s">
        <v>24</v>
      </c>
      <c r="I84" s="22" t="s">
        <v>25</v>
      </c>
      <c r="J84" s="21">
        <v>6</v>
      </c>
      <c r="K84" s="21">
        <v>6</v>
      </c>
      <c r="L84" s="22" t="str">
        <f>CONCATENATE(INT(Catalogo37253[[#This Row],[ Duração]])," horas"," e ",MOD(Catalogo37253[[#This Row],[ Duração]]*60,60), " minutos")</f>
        <v>6 horas e 0 minutos</v>
      </c>
      <c r="M84" s="21">
        <f>Catalogo37253[[#This Row],[ Duração]]*Catalogo37253[[#This Row],[Peso]]</f>
        <v>36</v>
      </c>
      <c r="N84" s="65">
        <f>Catalogo37253[[#This Row],[Custo da UST]]*24.76</f>
        <v>891.36</v>
      </c>
      <c r="O84" s="20">
        <v>0.41666666666666669</v>
      </c>
      <c r="P84" s="19">
        <v>5</v>
      </c>
      <c r="Q84" s="19">
        <v>30</v>
      </c>
      <c r="R84" s="18">
        <f>Catalogo37253[[#This Row],[Frequência Total]]*Catalogo37253[[#This Row],[Custo da UST]]</f>
        <v>180</v>
      </c>
    </row>
    <row r="85" spans="1:18" ht="48">
      <c r="A85" s="24">
        <v>493</v>
      </c>
      <c r="B85" s="28" t="s">
        <v>192</v>
      </c>
      <c r="C85" s="28" t="s">
        <v>20</v>
      </c>
      <c r="D85" s="28" t="s">
        <v>119</v>
      </c>
      <c r="E85" s="28" t="s">
        <v>186</v>
      </c>
      <c r="F85" s="28" t="s">
        <v>187</v>
      </c>
      <c r="G85" s="33" t="s">
        <v>188</v>
      </c>
      <c r="H85" s="33" t="s">
        <v>24</v>
      </c>
      <c r="I85" s="22" t="s">
        <v>25</v>
      </c>
      <c r="J85" s="21">
        <v>6</v>
      </c>
      <c r="K85" s="21">
        <v>8</v>
      </c>
      <c r="L85" s="22" t="str">
        <f>CONCATENATE(INT(Catalogo37253[[#This Row],[ Duração]])," horas"," e ",MOD(Catalogo37253[[#This Row],[ Duração]]*60,60), " minutos")</f>
        <v>8 horas e 0 minutos</v>
      </c>
      <c r="M85" s="21">
        <f>Catalogo37253[[#This Row],[ Duração]]*Catalogo37253[[#This Row],[Peso]]</f>
        <v>48</v>
      </c>
      <c r="N85" s="65">
        <f>Catalogo37253[[#This Row],[Custo da UST]]*24.76</f>
        <v>1188.48</v>
      </c>
      <c r="O85" s="20">
        <v>0.25</v>
      </c>
      <c r="P85" s="19">
        <v>3</v>
      </c>
      <c r="Q85" s="19">
        <v>24</v>
      </c>
      <c r="R85" s="18">
        <f>Catalogo37253[[#This Row],[Frequência Total]]*Catalogo37253[[#This Row],[Custo da UST]]</f>
        <v>144</v>
      </c>
    </row>
    <row r="86" spans="1:18" ht="48">
      <c r="A86" s="24">
        <v>494</v>
      </c>
      <c r="B86" s="28" t="s">
        <v>193</v>
      </c>
      <c r="C86" s="28" t="s">
        <v>20</v>
      </c>
      <c r="D86" s="28" t="s">
        <v>119</v>
      </c>
      <c r="E86" s="28" t="s">
        <v>186</v>
      </c>
      <c r="F86" s="28" t="s">
        <v>187</v>
      </c>
      <c r="G86" s="33" t="s">
        <v>188</v>
      </c>
      <c r="H86" s="33" t="s">
        <v>24</v>
      </c>
      <c r="I86" s="22" t="s">
        <v>25</v>
      </c>
      <c r="J86" s="21">
        <v>6</v>
      </c>
      <c r="K86" s="21">
        <v>12</v>
      </c>
      <c r="L86" s="22" t="str">
        <f>CONCATENATE(INT(Catalogo37253[[#This Row],[ Duração]])," horas"," e ",MOD(Catalogo37253[[#This Row],[ Duração]]*60,60), " minutos")</f>
        <v>12 horas e 0 minutos</v>
      </c>
      <c r="M86" s="21">
        <f>Catalogo37253[[#This Row],[ Duração]]*Catalogo37253[[#This Row],[Peso]]</f>
        <v>72</v>
      </c>
      <c r="N86" s="65">
        <f>Catalogo37253[[#This Row],[Custo da UST]]*24.76</f>
        <v>1782.72</v>
      </c>
      <c r="O86" s="20">
        <v>8.3333333333333329E-2</v>
      </c>
      <c r="P86" s="19">
        <v>1</v>
      </c>
      <c r="Q86" s="19">
        <v>12</v>
      </c>
      <c r="R86" s="18">
        <f>Catalogo37253[[#This Row],[Frequência Total]]*Catalogo37253[[#This Row],[Custo da UST]]</f>
        <v>72</v>
      </c>
    </row>
    <row r="87" spans="1:18" ht="84">
      <c r="A87" s="24">
        <v>495</v>
      </c>
      <c r="B87" s="28" t="s">
        <v>194</v>
      </c>
      <c r="C87" s="28" t="s">
        <v>20</v>
      </c>
      <c r="D87" s="28" t="s">
        <v>119</v>
      </c>
      <c r="E87" s="28" t="s">
        <v>186</v>
      </c>
      <c r="F87" s="33" t="s">
        <v>187</v>
      </c>
      <c r="G87" s="33" t="s">
        <v>188</v>
      </c>
      <c r="H87" s="33" t="s">
        <v>24</v>
      </c>
      <c r="I87" s="22" t="s">
        <v>25</v>
      </c>
      <c r="J87" s="21">
        <v>6</v>
      </c>
      <c r="K87" s="21">
        <v>16</v>
      </c>
      <c r="L87" s="22" t="str">
        <f>CONCATENATE(INT(Catalogo37253[[#This Row],[ Duração]])," horas"," e ",MOD(Catalogo37253[[#This Row],[ Duração]]*60,60), " minutos")</f>
        <v>16 horas e 0 minutos</v>
      </c>
      <c r="M87" s="21">
        <f>Catalogo37253[[#This Row],[ Duração]]*Catalogo37253[[#This Row],[Peso]]</f>
        <v>96</v>
      </c>
      <c r="N87" s="65">
        <f>Catalogo37253[[#This Row],[Custo da UST]]*24.76</f>
        <v>2376.96</v>
      </c>
      <c r="O87" s="20">
        <v>8.3333333333333329E-2</v>
      </c>
      <c r="P87" s="19">
        <v>1</v>
      </c>
      <c r="Q87" s="19">
        <v>16</v>
      </c>
      <c r="R87" s="18">
        <f>Catalogo37253[[#This Row],[Frequência Total]]*Catalogo37253[[#This Row],[Custo da UST]]</f>
        <v>96</v>
      </c>
    </row>
    <row r="88" spans="1:18" ht="48">
      <c r="A88" s="17">
        <v>529</v>
      </c>
      <c r="B88" s="28" t="s">
        <v>195</v>
      </c>
      <c r="C88" s="28" t="s">
        <v>20</v>
      </c>
      <c r="D88" s="28" t="s">
        <v>36</v>
      </c>
      <c r="E88" s="28" t="s">
        <v>196</v>
      </c>
      <c r="F88" s="28" t="s">
        <v>197</v>
      </c>
      <c r="G88" s="28"/>
      <c r="H88" s="33" t="s">
        <v>39</v>
      </c>
      <c r="I88" s="22" t="s">
        <v>40</v>
      </c>
      <c r="J88" s="21">
        <v>4</v>
      </c>
      <c r="K88" s="21">
        <v>3</v>
      </c>
      <c r="L88" s="22" t="str">
        <f>CONCATENATE(INT(Catalogo37253[[#This Row],[ Duração]])," horas"," e ",MOD(Catalogo37253[[#This Row],[ Duração]]*60,60), " minutos")</f>
        <v>3 horas e 0 minutos</v>
      </c>
      <c r="M88" s="21">
        <f>Catalogo37253[[#This Row],[ Duração]]*Catalogo37253[[#This Row],[Peso]]</f>
        <v>12</v>
      </c>
      <c r="N88" s="65">
        <f>Catalogo37253[[#This Row],[Custo da UST]]*24.76</f>
        <v>297.12</v>
      </c>
      <c r="O88" s="20">
        <f>Catalogo37253[[#This Row],[Frequência Total]]/12</f>
        <v>1</v>
      </c>
      <c r="P88" s="19">
        <v>12</v>
      </c>
      <c r="Q88" s="19">
        <f>Catalogo37253[[#This Row],[Frequência Total]]*Catalogo37253[[#This Row],[ Duração]]</f>
        <v>36</v>
      </c>
      <c r="R88" s="18">
        <f>Catalogo37253[[#This Row],[Frequência Total]]*Catalogo37253[[#This Row],[Custo da UST]]</f>
        <v>144</v>
      </c>
    </row>
    <row r="89" spans="1:18" ht="48">
      <c r="A89" s="17">
        <v>530</v>
      </c>
      <c r="B89" s="28" t="s">
        <v>198</v>
      </c>
      <c r="C89" s="28" t="s">
        <v>20</v>
      </c>
      <c r="D89" s="28" t="s">
        <v>36</v>
      </c>
      <c r="E89" s="28" t="s">
        <v>199</v>
      </c>
      <c r="F89" s="28" t="s">
        <v>199</v>
      </c>
      <c r="G89" s="28"/>
      <c r="H89" s="33" t="s">
        <v>39</v>
      </c>
      <c r="I89" s="22" t="s">
        <v>40</v>
      </c>
      <c r="J89" s="21">
        <v>4</v>
      </c>
      <c r="K89" s="21">
        <v>3</v>
      </c>
      <c r="L89" s="22" t="str">
        <f>CONCATENATE(INT(Catalogo37253[[#This Row],[ Duração]])," horas"," e ",MOD(Catalogo37253[[#This Row],[ Duração]]*60,60), " minutos")</f>
        <v>3 horas e 0 minutos</v>
      </c>
      <c r="M89" s="21">
        <f>Catalogo37253[[#This Row],[ Duração]]*Catalogo37253[[#This Row],[Peso]]</f>
        <v>12</v>
      </c>
      <c r="N89" s="65">
        <f>Catalogo37253[[#This Row],[Custo da UST]]*24.76</f>
        <v>297.12</v>
      </c>
      <c r="O89" s="20">
        <f>Catalogo37253[[#This Row],[Frequência Total]]/12</f>
        <v>1</v>
      </c>
      <c r="P89" s="19">
        <v>12</v>
      </c>
      <c r="Q89" s="19">
        <f>Catalogo37253[[#This Row],[Frequência Total]]*Catalogo37253[[#This Row],[ Duração]]</f>
        <v>36</v>
      </c>
      <c r="R89" s="18">
        <f>Catalogo37253[[#This Row],[Frequência Total]]*Catalogo37253[[#This Row],[Custo da UST]]</f>
        <v>144</v>
      </c>
    </row>
    <row r="90" spans="1:18" ht="48">
      <c r="A90" s="17">
        <v>534</v>
      </c>
      <c r="B90" s="28" t="s">
        <v>200</v>
      </c>
      <c r="C90" s="28" t="s">
        <v>20</v>
      </c>
      <c r="D90" s="28" t="s">
        <v>36</v>
      </c>
      <c r="E90" s="28" t="s">
        <v>201</v>
      </c>
      <c r="F90" s="28" t="s">
        <v>202</v>
      </c>
      <c r="G90" s="28"/>
      <c r="H90" s="33" t="s">
        <v>39</v>
      </c>
      <c r="I90" s="22" t="s">
        <v>40</v>
      </c>
      <c r="J90" s="21">
        <v>4</v>
      </c>
      <c r="K90" s="21">
        <v>2</v>
      </c>
      <c r="L90" s="22" t="str">
        <f>CONCATENATE(INT(Catalogo37253[[#This Row],[ Duração]])," horas"," e ",MOD(Catalogo37253[[#This Row],[ Duração]]*60,60), " minutos")</f>
        <v>2 horas e 0 minutos</v>
      </c>
      <c r="M90" s="21">
        <f>Catalogo37253[[#This Row],[ Duração]]*Catalogo37253[[#This Row],[Peso]]</f>
        <v>8</v>
      </c>
      <c r="N90" s="65">
        <f>Catalogo37253[[#This Row],[Custo da UST]]*24.76</f>
        <v>198.08</v>
      </c>
      <c r="O90" s="20">
        <f>Catalogo37253[[#This Row],[Frequência Total]]/12</f>
        <v>0.41666666666666669</v>
      </c>
      <c r="P90" s="19">
        <v>5</v>
      </c>
      <c r="Q90" s="19">
        <f>Catalogo37253[[#This Row],[Frequência Total]]*Catalogo37253[[#This Row],[ Duração]]</f>
        <v>10</v>
      </c>
      <c r="R90" s="18">
        <f>Catalogo37253[[#This Row],[Frequência Total]]*Catalogo37253[[#This Row],[Custo da UST]]</f>
        <v>40</v>
      </c>
    </row>
    <row r="91" spans="1:18" ht="96">
      <c r="A91" s="17">
        <v>535</v>
      </c>
      <c r="B91" s="28" t="s">
        <v>203</v>
      </c>
      <c r="C91" s="28" t="s">
        <v>20</v>
      </c>
      <c r="D91" s="28" t="s">
        <v>36</v>
      </c>
      <c r="E91" s="28" t="s">
        <v>204</v>
      </c>
      <c r="F91" s="28" t="s">
        <v>205</v>
      </c>
      <c r="G91" s="28"/>
      <c r="H91" s="33" t="s">
        <v>75</v>
      </c>
      <c r="I91" s="22" t="s">
        <v>76</v>
      </c>
      <c r="J91" s="21">
        <v>2</v>
      </c>
      <c r="K91" s="21">
        <v>1</v>
      </c>
      <c r="L91" s="22" t="str">
        <f>CONCATENATE(INT(Catalogo37253[[#This Row],[ Duração]])," horas"," e ",MOD(Catalogo37253[[#This Row],[ Duração]]*60,60), " minutos")</f>
        <v>1 horas e 0 minutos</v>
      </c>
      <c r="M91" s="21">
        <f>Catalogo37253[[#This Row],[ Duração]]*Catalogo37253[[#This Row],[Peso]]</f>
        <v>2</v>
      </c>
      <c r="N91" s="65">
        <f>Catalogo37253[[#This Row],[Custo da UST]]*24.76</f>
        <v>49.52</v>
      </c>
      <c r="O91" s="20">
        <f>Catalogo37253[[#This Row],[Frequência Total]]/12</f>
        <v>3</v>
      </c>
      <c r="P91" s="19">
        <v>36</v>
      </c>
      <c r="Q91" s="19">
        <f>Catalogo37253[[#This Row],[Frequência Total]]*Catalogo37253[[#This Row],[ Duração]]</f>
        <v>36</v>
      </c>
      <c r="R91" s="18">
        <f>Catalogo37253[[#This Row],[Frequência Total]]*Catalogo37253[[#This Row],[Custo da UST]]</f>
        <v>72</v>
      </c>
    </row>
    <row r="92" spans="1:18" ht="60">
      <c r="A92" s="17"/>
      <c r="B92" s="28" t="s">
        <v>206</v>
      </c>
      <c r="C92" s="28" t="s">
        <v>20</v>
      </c>
      <c r="D92" s="28" t="s">
        <v>207</v>
      </c>
      <c r="E92" s="28" t="s">
        <v>208</v>
      </c>
      <c r="F92" s="28" t="s">
        <v>209</v>
      </c>
      <c r="G92" s="28"/>
      <c r="H92" s="33" t="s">
        <v>101</v>
      </c>
      <c r="I92" s="22" t="s">
        <v>102</v>
      </c>
      <c r="J92" s="21">
        <v>2.5</v>
      </c>
      <c r="K92" s="21">
        <v>4</v>
      </c>
      <c r="L92" s="22" t="str">
        <f>CONCATENATE(INT(Catalogo37253[[#This Row],[ Duração]])," horas"," e ",MOD(Catalogo37253[[#This Row],[ Duração]]*60,60), " minutos")</f>
        <v>4 horas e 0 minutos</v>
      </c>
      <c r="M92" s="21">
        <f>Catalogo37253[[#This Row],[ Duração]]*Catalogo37253[[#This Row],[Peso]]</f>
        <v>10</v>
      </c>
      <c r="N92" s="65">
        <f>Catalogo37253[[#This Row],[Custo da UST]]*24.76</f>
        <v>247.60000000000002</v>
      </c>
      <c r="O92" s="20">
        <f>Catalogo37253[[#This Row],[Frequência Total]]/12</f>
        <v>2.75</v>
      </c>
      <c r="P92" s="19">
        <v>33</v>
      </c>
      <c r="Q92" s="19">
        <f>Catalogo37253[[#This Row],[Frequência Total]]*Catalogo37253[[#This Row],[ Duração]]</f>
        <v>132</v>
      </c>
      <c r="R92" s="18">
        <f>Catalogo37253[[#This Row],[Frequência Total]]*Catalogo37253[[#This Row],[Custo da UST]]</f>
        <v>330</v>
      </c>
    </row>
    <row r="93" spans="1:18" ht="96">
      <c r="A93" s="17"/>
      <c r="B93" s="28" t="s">
        <v>210</v>
      </c>
      <c r="C93" s="28" t="s">
        <v>20</v>
      </c>
      <c r="D93" s="28" t="s">
        <v>207</v>
      </c>
      <c r="E93" s="28" t="s">
        <v>211</v>
      </c>
      <c r="F93" s="33" t="s">
        <v>212</v>
      </c>
      <c r="G93" s="33" t="s">
        <v>213</v>
      </c>
      <c r="H93" s="33" t="s">
        <v>24</v>
      </c>
      <c r="I93" s="22" t="s">
        <v>25</v>
      </c>
      <c r="J93" s="21">
        <v>6</v>
      </c>
      <c r="K93" s="21">
        <v>8</v>
      </c>
      <c r="L93" s="22" t="str">
        <f>CONCATENATE(INT(Catalogo37253[[#This Row],[ Duração]])," horas"," e ",MOD(Catalogo37253[[#This Row],[ Duração]]*60,60), " minutos")</f>
        <v>8 horas e 0 minutos</v>
      </c>
      <c r="M93" s="21">
        <f>Catalogo37253[[#This Row],[ Duração]]*Catalogo37253[[#This Row],[Peso]]</f>
        <v>48</v>
      </c>
      <c r="N93" s="65">
        <f>Catalogo37253[[#This Row],[Custo da UST]]*24.76</f>
        <v>1188.48</v>
      </c>
      <c r="O93" s="20">
        <f>Catalogo37253[[#This Row],[Frequência Total]]/12</f>
        <v>1.6666666666666667</v>
      </c>
      <c r="P93" s="19">
        <v>20</v>
      </c>
      <c r="Q93" s="19">
        <f>Catalogo37253[[#This Row],[Frequência Total]]*Catalogo37253[[#This Row],[ Duração]]</f>
        <v>160</v>
      </c>
      <c r="R93" s="18">
        <f>Catalogo37253[[#This Row],[Frequência Total]]*Catalogo37253[[#This Row],[Custo da UST]]</f>
        <v>960</v>
      </c>
    </row>
    <row r="94" spans="1:18" ht="48">
      <c r="A94" s="17"/>
      <c r="B94" s="28" t="s">
        <v>214</v>
      </c>
      <c r="C94" s="28" t="s">
        <v>20</v>
      </c>
      <c r="D94" s="28" t="s">
        <v>207</v>
      </c>
      <c r="E94" s="28" t="s">
        <v>215</v>
      </c>
      <c r="F94" s="28" t="s">
        <v>216</v>
      </c>
      <c r="G94" s="28"/>
      <c r="H94" s="33" t="s">
        <v>39</v>
      </c>
      <c r="I94" s="22" t="s">
        <v>40</v>
      </c>
      <c r="J94" s="21">
        <v>4</v>
      </c>
      <c r="K94" s="21">
        <v>8</v>
      </c>
      <c r="L94" s="22" t="str">
        <f>CONCATENATE(INT(Catalogo37253[[#This Row],[ Duração]])," horas"," e ",MOD(Catalogo37253[[#This Row],[ Duração]]*60,60), " minutos")</f>
        <v>8 horas e 0 minutos</v>
      </c>
      <c r="M94" s="21">
        <f>Catalogo37253[[#This Row],[ Duração]]*Catalogo37253[[#This Row],[Peso]]</f>
        <v>32</v>
      </c>
      <c r="N94" s="65">
        <f>Catalogo37253[[#This Row],[Custo da UST]]*24.76</f>
        <v>792.32</v>
      </c>
      <c r="O94" s="20">
        <f>Catalogo37253[[#This Row],[Frequência Total]]/12</f>
        <v>2.0833333333333335</v>
      </c>
      <c r="P94" s="19">
        <v>25</v>
      </c>
      <c r="Q94" s="19">
        <f>Catalogo37253[[#This Row],[Frequência Total]]*Catalogo37253[[#This Row],[ Duração]]</f>
        <v>200</v>
      </c>
      <c r="R94" s="18">
        <f>Catalogo37253[[#This Row],[Frequência Total]]*Catalogo37253[[#This Row],[Custo da UST]]</f>
        <v>800</v>
      </c>
    </row>
    <row r="95" spans="1:18" ht="48">
      <c r="A95" s="17"/>
      <c r="B95" s="28" t="s">
        <v>217</v>
      </c>
      <c r="C95" s="28" t="s">
        <v>20</v>
      </c>
      <c r="D95" s="28" t="s">
        <v>207</v>
      </c>
      <c r="E95" s="28" t="s">
        <v>218</v>
      </c>
      <c r="F95" s="28" t="s">
        <v>219</v>
      </c>
      <c r="G95" s="33" t="s">
        <v>220</v>
      </c>
      <c r="H95" s="33" t="s">
        <v>39</v>
      </c>
      <c r="I95" s="22" t="s">
        <v>40</v>
      </c>
      <c r="J95" s="21">
        <v>4</v>
      </c>
      <c r="K95" s="21">
        <v>8</v>
      </c>
      <c r="L95" s="22" t="str">
        <f>CONCATENATE(INT(Catalogo37253[[#This Row],[ Duração]])," horas"," e ",MOD(Catalogo37253[[#This Row],[ Duração]]*60,60), " minutos")</f>
        <v>8 horas e 0 minutos</v>
      </c>
      <c r="M95" s="21">
        <f>Catalogo37253[[#This Row],[ Duração]]*Catalogo37253[[#This Row],[Peso]]</f>
        <v>32</v>
      </c>
      <c r="N95" s="65">
        <f>Catalogo37253[[#This Row],[Custo da UST]]*24.76</f>
        <v>792.32</v>
      </c>
      <c r="O95" s="20">
        <f>Catalogo37253[[#This Row],[Frequência Total]]/12</f>
        <v>2.6666666666666665</v>
      </c>
      <c r="P95" s="19">
        <v>32</v>
      </c>
      <c r="Q95" s="19">
        <f>Catalogo37253[[#This Row],[Frequência Total]]*Catalogo37253[[#This Row],[ Duração]]</f>
        <v>256</v>
      </c>
      <c r="R95" s="18">
        <f>Catalogo37253[[#This Row],[Frequência Total]]*Catalogo37253[[#This Row],[Custo da UST]]</f>
        <v>1024</v>
      </c>
    </row>
    <row r="96" spans="1:18" ht="36">
      <c r="A96" s="17"/>
      <c r="B96" s="28" t="s">
        <v>221</v>
      </c>
      <c r="C96" s="28" t="s">
        <v>20</v>
      </c>
      <c r="D96" s="28" t="s">
        <v>222</v>
      </c>
      <c r="E96" s="28" t="s">
        <v>223</v>
      </c>
      <c r="F96" s="28" t="s">
        <v>224</v>
      </c>
      <c r="G96" s="28"/>
      <c r="H96" s="33" t="s">
        <v>24</v>
      </c>
      <c r="I96" s="22" t="s">
        <v>25</v>
      </c>
      <c r="J96" s="21">
        <v>6</v>
      </c>
      <c r="K96" s="21">
        <v>24</v>
      </c>
      <c r="L96" s="22" t="str">
        <f>CONCATENATE(INT(Catalogo37253[[#This Row],[ Duração]])," horas"," e ",MOD(Catalogo37253[[#This Row],[ Duração]]*60,60), " minutos")</f>
        <v>24 horas e 0 minutos</v>
      </c>
      <c r="M96" s="21">
        <f>Catalogo37253[[#This Row],[ Duração]]*Catalogo37253[[#This Row],[Peso]]</f>
        <v>144</v>
      </c>
      <c r="N96" s="65">
        <f>Catalogo37253[[#This Row],[Custo da UST]]*24.76</f>
        <v>3565.44</v>
      </c>
      <c r="O96" s="20">
        <f>Catalogo37253[[#This Row],[Frequência Total]]/12</f>
        <v>1</v>
      </c>
      <c r="P96" s="19">
        <v>12</v>
      </c>
      <c r="Q96" s="19">
        <f>Catalogo37253[[#This Row],[Frequência Total]]*Catalogo37253[[#This Row],[ Duração]]</f>
        <v>288</v>
      </c>
      <c r="R96" s="18">
        <f>Catalogo37253[[#This Row],[Frequência Total]]*Catalogo37253[[#This Row],[Custo da UST]]</f>
        <v>1728</v>
      </c>
    </row>
    <row r="97" spans="1:18" ht="84">
      <c r="A97" s="17"/>
      <c r="B97" s="28" t="s">
        <v>225</v>
      </c>
      <c r="C97" s="28" t="s">
        <v>20</v>
      </c>
      <c r="D97" s="28" t="s">
        <v>207</v>
      </c>
      <c r="E97" s="28" t="s">
        <v>226</v>
      </c>
      <c r="F97" s="33" t="s">
        <v>227</v>
      </c>
      <c r="G97" s="33"/>
      <c r="H97" s="33" t="s">
        <v>24</v>
      </c>
      <c r="I97" s="22" t="s">
        <v>25</v>
      </c>
      <c r="J97" s="21">
        <v>6</v>
      </c>
      <c r="K97" s="21">
        <v>4</v>
      </c>
      <c r="L97" s="22" t="str">
        <f>CONCATENATE(INT(Catalogo37253[[#This Row],[ Duração]])," horas"," e ",MOD(Catalogo37253[[#This Row],[ Duração]]*60,60), " minutos")</f>
        <v>4 horas e 0 minutos</v>
      </c>
      <c r="M97" s="21">
        <f>Catalogo37253[[#This Row],[ Duração]]*Catalogo37253[[#This Row],[Peso]]</f>
        <v>24</v>
      </c>
      <c r="N97" s="65">
        <f>Catalogo37253[[#This Row],[Custo da UST]]*24.76</f>
        <v>594.24</v>
      </c>
      <c r="O97" s="20">
        <f>Catalogo37253[[#This Row],[Frequência Total]]/12</f>
        <v>0.41666666666666669</v>
      </c>
      <c r="P97" s="19">
        <v>5</v>
      </c>
      <c r="Q97" s="19">
        <f>Catalogo37253[[#This Row],[Frequência Total]]*Catalogo37253[[#This Row],[ Duração]]</f>
        <v>20</v>
      </c>
      <c r="R97" s="18">
        <f>Catalogo37253[[#This Row],[Frequência Total]]*Catalogo37253[[#This Row],[Custo da UST]]</f>
        <v>120</v>
      </c>
    </row>
    <row r="98" spans="1:18" ht="48">
      <c r="A98" s="17"/>
      <c r="B98" s="28" t="s">
        <v>228</v>
      </c>
      <c r="C98" s="28" t="s">
        <v>20</v>
      </c>
      <c r="D98" s="28" t="s">
        <v>207</v>
      </c>
      <c r="E98" s="28" t="s">
        <v>229</v>
      </c>
      <c r="F98" s="33" t="s">
        <v>230</v>
      </c>
      <c r="G98" s="28"/>
      <c r="H98" s="33" t="s">
        <v>39</v>
      </c>
      <c r="I98" s="22" t="s">
        <v>40</v>
      </c>
      <c r="J98" s="21">
        <v>4</v>
      </c>
      <c r="K98" s="21">
        <v>8</v>
      </c>
      <c r="L98" s="22" t="str">
        <f>CONCATENATE(INT(Catalogo37253[[#This Row],[ Duração]])," horas"," e ",MOD(Catalogo37253[[#This Row],[ Duração]]*60,60), " minutos")</f>
        <v>8 horas e 0 minutos</v>
      </c>
      <c r="M98" s="21">
        <f>Catalogo37253[[#This Row],[ Duração]]*Catalogo37253[[#This Row],[Peso]]</f>
        <v>32</v>
      </c>
      <c r="N98" s="65">
        <f>Catalogo37253[[#This Row],[Custo da UST]]*24.76</f>
        <v>792.32</v>
      </c>
      <c r="O98" s="20">
        <f>Catalogo37253[[#This Row],[Frequência Total]]/12</f>
        <v>1</v>
      </c>
      <c r="P98" s="19">
        <v>12</v>
      </c>
      <c r="Q98" s="19">
        <f>Catalogo37253[[#This Row],[Frequência Total]]*Catalogo37253[[#This Row],[ Duração]]</f>
        <v>96</v>
      </c>
      <c r="R98" s="18">
        <f>Catalogo37253[[#This Row],[Frequência Total]]*Catalogo37253[[#This Row],[Custo da UST]]</f>
        <v>384</v>
      </c>
    </row>
    <row r="99" spans="1:18" ht="36">
      <c r="A99" s="17"/>
      <c r="B99" s="28" t="s">
        <v>231</v>
      </c>
      <c r="C99" s="28" t="s">
        <v>20</v>
      </c>
      <c r="D99" s="28" t="s">
        <v>222</v>
      </c>
      <c r="E99" s="28" t="s">
        <v>232</v>
      </c>
      <c r="F99" s="28" t="s">
        <v>233</v>
      </c>
      <c r="G99" s="28"/>
      <c r="H99" s="33" t="s">
        <v>24</v>
      </c>
      <c r="I99" s="22" t="s">
        <v>25</v>
      </c>
      <c r="J99" s="21">
        <v>6</v>
      </c>
      <c r="K99" s="21">
        <v>2.5</v>
      </c>
      <c r="L99" s="22" t="str">
        <f>CONCATENATE(INT(Catalogo37253[[#This Row],[ Duração]])," horas"," e ",MOD(Catalogo37253[[#This Row],[ Duração]]*60,60), " minutos")</f>
        <v>2 horas e 30 minutos</v>
      </c>
      <c r="M99" s="21">
        <f>Catalogo37253[[#This Row],[ Duração]]*Catalogo37253[[#This Row],[Peso]]</f>
        <v>15</v>
      </c>
      <c r="N99" s="65">
        <f>Catalogo37253[[#This Row],[Custo da UST]]*24.76</f>
        <v>371.40000000000003</v>
      </c>
      <c r="O99" s="20">
        <f>Catalogo37253[[#This Row],[Frequência Total]]/12</f>
        <v>1.1666666666666667</v>
      </c>
      <c r="P99" s="19">
        <v>14</v>
      </c>
      <c r="Q99" s="19">
        <f>Catalogo37253[[#This Row],[Frequência Total]]*Catalogo37253[[#This Row],[ Duração]]</f>
        <v>35</v>
      </c>
      <c r="R99" s="18">
        <f>Catalogo37253[[#This Row],[Frequência Total]]*Catalogo37253[[#This Row],[Custo da UST]]</f>
        <v>210</v>
      </c>
    </row>
    <row r="100" spans="1:18" ht="36">
      <c r="A100" s="17"/>
      <c r="B100" s="28" t="s">
        <v>234</v>
      </c>
      <c r="C100" s="28" t="s">
        <v>20</v>
      </c>
      <c r="D100" s="28" t="s">
        <v>222</v>
      </c>
      <c r="E100" s="28" t="s">
        <v>235</v>
      </c>
      <c r="F100" s="28" t="s">
        <v>236</v>
      </c>
      <c r="G100" s="28"/>
      <c r="H100" s="33" t="s">
        <v>24</v>
      </c>
      <c r="I100" s="22" t="s">
        <v>25</v>
      </c>
      <c r="J100" s="21">
        <v>6</v>
      </c>
      <c r="K100" s="21">
        <v>1</v>
      </c>
      <c r="L100" s="22" t="str">
        <f>CONCATENATE(INT(Catalogo37253[[#This Row],[ Duração]])," horas"," e ",MOD(Catalogo37253[[#This Row],[ Duração]]*60,60), " minutos")</f>
        <v>1 horas e 0 minutos</v>
      </c>
      <c r="M100" s="21">
        <f>Catalogo37253[[#This Row],[ Duração]]*Catalogo37253[[#This Row],[Peso]]</f>
        <v>6</v>
      </c>
      <c r="N100" s="65">
        <f>Catalogo37253[[#This Row],[Custo da UST]]*24.76</f>
        <v>148.56</v>
      </c>
      <c r="O100" s="20">
        <f>Catalogo37253[[#This Row],[Frequência Total]]/12</f>
        <v>1.0833333333333333</v>
      </c>
      <c r="P100" s="19">
        <v>13</v>
      </c>
      <c r="Q100" s="19">
        <f>Catalogo37253[[#This Row],[Frequência Total]]*Catalogo37253[[#This Row],[ Duração]]</f>
        <v>13</v>
      </c>
      <c r="R100" s="18">
        <f>Catalogo37253[[#This Row],[Frequência Total]]*Catalogo37253[[#This Row],[Custo da UST]]</f>
        <v>78</v>
      </c>
    </row>
    <row r="101" spans="1:18" ht="39">
      <c r="A101" s="17"/>
      <c r="B101" s="28" t="s">
        <v>237</v>
      </c>
      <c r="C101" s="28" t="s">
        <v>20</v>
      </c>
      <c r="D101" s="28" t="s">
        <v>207</v>
      </c>
      <c r="E101" s="28" t="s">
        <v>238</v>
      </c>
      <c r="F101" s="33" t="s">
        <v>239</v>
      </c>
      <c r="G101" s="28"/>
      <c r="H101" s="33" t="s">
        <v>24</v>
      </c>
      <c r="I101" s="22" t="s">
        <v>25</v>
      </c>
      <c r="J101" s="21">
        <v>6</v>
      </c>
      <c r="K101" s="21">
        <v>24</v>
      </c>
      <c r="L101" s="22" t="str">
        <f>CONCATENATE(INT(Catalogo37253[[#This Row],[ Duração]])," horas"," e ",MOD(Catalogo37253[[#This Row],[ Duração]]*60,60), " minutos")</f>
        <v>24 horas e 0 minutos</v>
      </c>
      <c r="M101" s="21">
        <f>Catalogo37253[[#This Row],[ Duração]]*Catalogo37253[[#This Row],[Peso]]</f>
        <v>144</v>
      </c>
      <c r="N101" s="65">
        <f>Catalogo37253[[#This Row],[Custo da UST]]*24.76</f>
        <v>3565.44</v>
      </c>
      <c r="O101" s="20">
        <f>Catalogo37253[[#This Row],[Frequência Total]]/12</f>
        <v>1.0833333333333333</v>
      </c>
      <c r="P101" s="19">
        <v>13</v>
      </c>
      <c r="Q101" s="19">
        <f>Catalogo37253[[#This Row],[Frequência Total]]*Catalogo37253[[#This Row],[ Duração]]</f>
        <v>312</v>
      </c>
      <c r="R101" s="18">
        <f>Catalogo37253[[#This Row],[Frequência Total]]*Catalogo37253[[#This Row],[Custo da UST]]</f>
        <v>1872</v>
      </c>
    </row>
    <row r="102" spans="1:18" ht="69.75" customHeight="1">
      <c r="A102" s="17"/>
      <c r="B102" s="28" t="s">
        <v>240</v>
      </c>
      <c r="C102" s="28" t="s">
        <v>20</v>
      </c>
      <c r="D102" s="28" t="s">
        <v>207</v>
      </c>
      <c r="E102" s="28" t="s">
        <v>241</v>
      </c>
      <c r="F102" s="33" t="s">
        <v>242</v>
      </c>
      <c r="G102" s="28"/>
      <c r="H102" s="33" t="s">
        <v>101</v>
      </c>
      <c r="I102" s="22" t="s">
        <v>102</v>
      </c>
      <c r="J102" s="21">
        <v>2.5</v>
      </c>
      <c r="K102" s="21">
        <v>8</v>
      </c>
      <c r="L102" s="22" t="str">
        <f>CONCATENATE(INT(Catalogo37253[[#This Row],[ Duração]])," horas"," e ",MOD(Catalogo37253[[#This Row],[ Duração]]*60,60), " minutos")</f>
        <v>8 horas e 0 minutos</v>
      </c>
      <c r="M102" s="21">
        <f>Catalogo37253[[#This Row],[ Duração]]*Catalogo37253[[#This Row],[Peso]]</f>
        <v>20</v>
      </c>
      <c r="N102" s="65">
        <f>Catalogo37253[[#This Row],[Custo da UST]]*24.76</f>
        <v>495.20000000000005</v>
      </c>
      <c r="O102" s="20">
        <f>Catalogo37253[[#This Row],[Frequência Total]]/12</f>
        <v>1.1666666666666667</v>
      </c>
      <c r="P102" s="19">
        <v>14</v>
      </c>
      <c r="Q102" s="19">
        <f>Catalogo37253[[#This Row],[Frequência Total]]*Catalogo37253[[#This Row],[ Duração]]</f>
        <v>112</v>
      </c>
      <c r="R102" s="18">
        <f>Catalogo37253[[#This Row],[Frequência Total]]*Catalogo37253[[#This Row],[Custo da UST]]</f>
        <v>280</v>
      </c>
    </row>
    <row r="103" spans="1:18" ht="69.75" customHeight="1">
      <c r="A103" s="17"/>
      <c r="B103" s="28" t="s">
        <v>243</v>
      </c>
      <c r="C103" s="28" t="s">
        <v>20</v>
      </c>
      <c r="D103" s="28" t="s">
        <v>207</v>
      </c>
      <c r="E103" s="28" t="s">
        <v>244</v>
      </c>
      <c r="F103" s="33" t="s">
        <v>245</v>
      </c>
      <c r="G103" s="28"/>
      <c r="H103" s="33" t="s">
        <v>39</v>
      </c>
      <c r="I103" s="22" t="s">
        <v>40</v>
      </c>
      <c r="J103" s="21">
        <v>4</v>
      </c>
      <c r="K103" s="21">
        <v>8</v>
      </c>
      <c r="L103" s="22" t="str">
        <f>CONCATENATE(INT(Catalogo37253[[#This Row],[ Duração]])," horas"," e ",MOD(Catalogo37253[[#This Row],[ Duração]]*60,60), " minutos")</f>
        <v>8 horas e 0 minutos</v>
      </c>
      <c r="M103" s="21">
        <f>Catalogo37253[[#This Row],[ Duração]]*Catalogo37253[[#This Row],[Peso]]</f>
        <v>32</v>
      </c>
      <c r="N103" s="65">
        <f>Catalogo37253[[#This Row],[Custo da UST]]*24.76</f>
        <v>792.32</v>
      </c>
      <c r="O103" s="20">
        <f>Catalogo37253[[#This Row],[Frequência Total]]/12</f>
        <v>1.0833333333333333</v>
      </c>
      <c r="P103" s="19">
        <v>13</v>
      </c>
      <c r="Q103" s="19">
        <f>Catalogo37253[[#This Row],[Frequência Total]]*Catalogo37253[[#This Row],[ Duração]]</f>
        <v>104</v>
      </c>
      <c r="R103" s="18">
        <f>Catalogo37253[[#This Row],[Frequência Total]]*Catalogo37253[[#This Row],[Custo da UST]]</f>
        <v>416</v>
      </c>
    </row>
    <row r="104" spans="1:18" ht="69.75" customHeight="1">
      <c r="A104" s="17"/>
      <c r="B104" s="28" t="s">
        <v>246</v>
      </c>
      <c r="C104" s="28" t="s">
        <v>20</v>
      </c>
      <c r="D104" s="28" t="s">
        <v>36</v>
      </c>
      <c r="E104" s="28" t="s">
        <v>247</v>
      </c>
      <c r="F104" s="28" t="s">
        <v>248</v>
      </c>
      <c r="G104" s="28"/>
      <c r="H104" s="33" t="s">
        <v>24</v>
      </c>
      <c r="I104" s="22" t="s">
        <v>25</v>
      </c>
      <c r="J104" s="21">
        <v>6</v>
      </c>
      <c r="K104" s="21">
        <v>2</v>
      </c>
      <c r="L104" s="22" t="str">
        <f>CONCATENATE(INT(Catalogo37253[[#This Row],[ Duração]])," horas"," e ",MOD(Catalogo37253[[#This Row],[ Duração]]*60,60), " minutos")</f>
        <v>2 horas e 0 minutos</v>
      </c>
      <c r="M104" s="21">
        <f>Catalogo37253[[#This Row],[ Duração]]*Catalogo37253[[#This Row],[Peso]]</f>
        <v>12</v>
      </c>
      <c r="N104" s="65">
        <f>Catalogo37253[[#This Row],[Custo da UST]]*24.76</f>
        <v>297.12</v>
      </c>
      <c r="O104" s="20">
        <f>Catalogo37253[[#This Row],[Frequência Total]]/12</f>
        <v>8.3333333333333339</v>
      </c>
      <c r="P104" s="19">
        <v>100</v>
      </c>
      <c r="Q104" s="19">
        <f>Catalogo37253[[#This Row],[Frequência Total]]*Catalogo37253[[#This Row],[ Duração]]</f>
        <v>200</v>
      </c>
      <c r="R104" s="18">
        <f>Catalogo37253[[#This Row],[Frequência Total]]*Catalogo37253[[#This Row],[Custo da UST]]</f>
        <v>1200</v>
      </c>
    </row>
    <row r="105" spans="1:18" ht="69.75" customHeight="1">
      <c r="A105" s="17"/>
      <c r="B105" s="28" t="s">
        <v>249</v>
      </c>
      <c r="C105" s="28" t="s">
        <v>20</v>
      </c>
      <c r="D105" s="28" t="s">
        <v>36</v>
      </c>
      <c r="E105" s="28" t="s">
        <v>250</v>
      </c>
      <c r="F105" s="28" t="s">
        <v>251</v>
      </c>
      <c r="G105" s="28"/>
      <c r="H105" s="33" t="s">
        <v>24</v>
      </c>
      <c r="I105" s="22" t="s">
        <v>25</v>
      </c>
      <c r="J105" s="21">
        <v>6</v>
      </c>
      <c r="K105" s="21">
        <v>1</v>
      </c>
      <c r="L105" s="22" t="str">
        <f>CONCATENATE(INT(Catalogo37253[[#This Row],[ Duração]])," horas"," e ",MOD(Catalogo37253[[#This Row],[ Duração]]*60,60), " minutos")</f>
        <v>1 horas e 0 minutos</v>
      </c>
      <c r="M105" s="21">
        <f>Catalogo37253[[#This Row],[ Duração]]*Catalogo37253[[#This Row],[Peso]]</f>
        <v>6</v>
      </c>
      <c r="N105" s="65">
        <f>Catalogo37253[[#This Row],[Custo da UST]]*24.76</f>
        <v>148.56</v>
      </c>
      <c r="O105" s="20">
        <f>Catalogo37253[[#This Row],[Frequência Total]]/12</f>
        <v>8.3333333333333339</v>
      </c>
      <c r="P105" s="19">
        <v>100</v>
      </c>
      <c r="Q105" s="19">
        <f>Catalogo37253[[#This Row],[Frequência Total]]*Catalogo37253[[#This Row],[ Duração]]</f>
        <v>100</v>
      </c>
      <c r="R105" s="18">
        <f>Catalogo37253[[#This Row],[Frequência Total]]*Catalogo37253[[#This Row],[Custo da UST]]</f>
        <v>600</v>
      </c>
    </row>
    <row r="106" spans="1:18" ht="69.75" customHeight="1">
      <c r="A106" s="17"/>
      <c r="B106" s="28" t="s">
        <v>252</v>
      </c>
      <c r="C106" s="28" t="s">
        <v>20</v>
      </c>
      <c r="D106" s="33" t="s">
        <v>36</v>
      </c>
      <c r="E106" s="28" t="s">
        <v>253</v>
      </c>
      <c r="F106" s="28" t="s">
        <v>254</v>
      </c>
      <c r="G106" s="28"/>
      <c r="H106" s="33" t="s">
        <v>75</v>
      </c>
      <c r="I106" s="22" t="s">
        <v>76</v>
      </c>
      <c r="J106" s="21">
        <v>1</v>
      </c>
      <c r="K106" s="21">
        <v>6</v>
      </c>
      <c r="L106" s="22" t="str">
        <f>CONCATENATE(INT(Catalogo37253[[#This Row],[ Duração]])," horas"," e ",MOD(Catalogo37253[[#This Row],[ Duração]]*60,60), " minutos")</f>
        <v>6 horas e 0 minutos</v>
      </c>
      <c r="M106" s="21">
        <f>Catalogo37253[[#This Row],[ Duração]]*Catalogo37253[[#This Row],[Peso]]</f>
        <v>6</v>
      </c>
      <c r="N106" s="65">
        <f>Catalogo37253[[#This Row],[Custo da UST]]*24.76</f>
        <v>148.56</v>
      </c>
      <c r="O106" s="20">
        <f>Catalogo37253[[#This Row],[Frequência Total]]/12</f>
        <v>0.41666666666666669</v>
      </c>
      <c r="P106" s="19">
        <v>5</v>
      </c>
      <c r="Q106" s="19">
        <f>Catalogo37253[[#This Row],[Frequência Total]]*Catalogo37253[[#This Row],[ Duração]]</f>
        <v>30</v>
      </c>
      <c r="R106" s="18">
        <f>Catalogo37253[[#This Row],[Frequência Total]]*Catalogo37253[[#This Row],[Custo da UST]]</f>
        <v>30</v>
      </c>
    </row>
    <row r="107" spans="1:18" ht="69.75" customHeight="1">
      <c r="A107" s="17"/>
      <c r="B107" s="28" t="s">
        <v>255</v>
      </c>
      <c r="C107" s="28" t="s">
        <v>20</v>
      </c>
      <c r="D107" s="33" t="s">
        <v>36</v>
      </c>
      <c r="E107" s="33" t="s">
        <v>256</v>
      </c>
      <c r="F107" s="28" t="s">
        <v>257</v>
      </c>
      <c r="G107" s="28"/>
      <c r="H107" s="33" t="s">
        <v>39</v>
      </c>
      <c r="I107" s="22" t="s">
        <v>40</v>
      </c>
      <c r="J107" s="21">
        <v>4</v>
      </c>
      <c r="K107" s="21">
        <v>0.75</v>
      </c>
      <c r="L107" s="22" t="str">
        <f>CONCATENATE(INT(Catalogo37253[[#This Row],[ Duração]])," horas"," e ",MOD(Catalogo37253[[#This Row],[ Duração]]*60,60), " minutos")</f>
        <v>0 horas e 45 minutos</v>
      </c>
      <c r="M107" s="21">
        <f>Catalogo37253[[#This Row],[ Duração]]*Catalogo37253[[#This Row],[Peso]]</f>
        <v>3</v>
      </c>
      <c r="N107" s="65">
        <f>Catalogo37253[[#This Row],[Custo da UST]]*24.76</f>
        <v>74.28</v>
      </c>
      <c r="O107" s="20">
        <f>Catalogo37253[[#This Row],[Frequência Total]]/12</f>
        <v>0.5</v>
      </c>
      <c r="P107" s="19">
        <v>6</v>
      </c>
      <c r="Q107" s="19">
        <f>Catalogo37253[[#This Row],[Frequência Total]]*Catalogo37253[[#This Row],[ Duração]]</f>
        <v>4.5</v>
      </c>
      <c r="R107" s="18">
        <f>Catalogo37253[[#This Row],[Frequência Total]]*Catalogo37253[[#This Row],[Custo da UST]]</f>
        <v>18</v>
      </c>
    </row>
    <row r="108" spans="1:18" ht="44.25" customHeight="1">
      <c r="A108" s="17"/>
      <c r="B108" s="28" t="s">
        <v>258</v>
      </c>
      <c r="C108" s="28" t="s">
        <v>20</v>
      </c>
      <c r="D108" s="33" t="s">
        <v>36</v>
      </c>
      <c r="E108" s="28" t="s">
        <v>259</v>
      </c>
      <c r="F108" s="28" t="s">
        <v>259</v>
      </c>
      <c r="G108" s="28"/>
      <c r="H108" s="33" t="s">
        <v>39</v>
      </c>
      <c r="I108" s="22" t="s">
        <v>40</v>
      </c>
      <c r="J108" s="21">
        <v>4</v>
      </c>
      <c r="K108" s="21">
        <v>1</v>
      </c>
      <c r="L108" s="22" t="str">
        <f>CONCATENATE(INT(Catalogo37253[[#This Row],[ Duração]])," horas"," e ",MOD(Catalogo37253[[#This Row],[ Duração]]*60,60), " minutos")</f>
        <v>1 horas e 0 minutos</v>
      </c>
      <c r="M108" s="21">
        <f>Catalogo37253[[#This Row],[ Duração]]*Catalogo37253[[#This Row],[Peso]]</f>
        <v>4</v>
      </c>
      <c r="N108" s="65">
        <f>Catalogo37253[[#This Row],[Custo da UST]]*24.76</f>
        <v>99.04</v>
      </c>
      <c r="O108" s="20">
        <f>Catalogo37253[[#This Row],[Frequência Total]]/12</f>
        <v>0.25</v>
      </c>
      <c r="P108" s="19">
        <v>3</v>
      </c>
      <c r="Q108" s="19">
        <f>Catalogo37253[[#This Row],[Frequência Total]]*Catalogo37253[[#This Row],[ Duração]]</f>
        <v>3</v>
      </c>
      <c r="R108" s="18">
        <f>Catalogo37253[[#This Row],[Frequência Total]]*Catalogo37253[[#This Row],[Custo da UST]]</f>
        <v>12</v>
      </c>
    </row>
    <row r="109" spans="1:18" ht="44.25" customHeight="1">
      <c r="A109" s="17"/>
      <c r="B109" s="28" t="s">
        <v>260</v>
      </c>
      <c r="C109" s="28" t="s">
        <v>261</v>
      </c>
      <c r="D109" s="33" t="s">
        <v>36</v>
      </c>
      <c r="E109" s="28" t="s">
        <v>262</v>
      </c>
      <c r="F109" s="28" t="s">
        <v>263</v>
      </c>
      <c r="G109" s="28"/>
      <c r="H109" s="33" t="s">
        <v>39</v>
      </c>
      <c r="I109" s="22" t="s">
        <v>40</v>
      </c>
      <c r="J109" s="21">
        <v>4</v>
      </c>
      <c r="K109" s="21">
        <v>2</v>
      </c>
      <c r="L109" s="22" t="str">
        <f>CONCATENATE(INT(Catalogo37253[[#This Row],[ Duração]])," horas"," e ",MOD(Catalogo37253[[#This Row],[ Duração]]*60,60), " minutos")</f>
        <v>2 horas e 0 minutos</v>
      </c>
      <c r="M109" s="21">
        <f>Catalogo37253[[#This Row],[ Duração]]*Catalogo37253[[#This Row],[Peso]]</f>
        <v>8</v>
      </c>
      <c r="N109" s="65">
        <f>Catalogo37253[[#This Row],[Custo da UST]]*24.76</f>
        <v>198.08</v>
      </c>
      <c r="O109" s="20">
        <f>Catalogo37253[[#This Row],[Frequência Total]]/12</f>
        <v>0.33333333333333331</v>
      </c>
      <c r="P109" s="19">
        <v>4</v>
      </c>
      <c r="Q109" s="19">
        <f>Catalogo37253[[#This Row],[Frequência Total]]*Catalogo37253[[#This Row],[ Duração]]</f>
        <v>8</v>
      </c>
      <c r="R109" s="18">
        <f>Catalogo37253[[#This Row],[Frequência Total]]*Catalogo37253[[#This Row],[Custo da UST]]</f>
        <v>32</v>
      </c>
    </row>
    <row r="110" spans="1:18" ht="44.25" customHeight="1">
      <c r="A110" s="17"/>
      <c r="B110" s="28" t="s">
        <v>264</v>
      </c>
      <c r="C110" s="28" t="s">
        <v>20</v>
      </c>
      <c r="D110" s="33" t="s">
        <v>36</v>
      </c>
      <c r="E110" s="33" t="s">
        <v>265</v>
      </c>
      <c r="F110" s="28" t="s">
        <v>266</v>
      </c>
      <c r="G110" s="28"/>
      <c r="H110" s="33" t="s">
        <v>39</v>
      </c>
      <c r="I110" s="22" t="s">
        <v>40</v>
      </c>
      <c r="J110" s="21">
        <v>4</v>
      </c>
      <c r="K110" s="21">
        <v>1</v>
      </c>
      <c r="L110" s="22" t="str">
        <f>CONCATENATE(INT(Catalogo37253[[#This Row],[ Duração]])," horas"," e ",MOD(Catalogo37253[[#This Row],[ Duração]]*60,60), " minutos")</f>
        <v>1 horas e 0 minutos</v>
      </c>
      <c r="M110" s="21">
        <f>Catalogo37253[[#This Row],[ Duração]]*Catalogo37253[[#This Row],[Peso]]</f>
        <v>4</v>
      </c>
      <c r="N110" s="65">
        <f>Catalogo37253[[#This Row],[Custo da UST]]*24.76</f>
        <v>99.04</v>
      </c>
      <c r="O110" s="20">
        <f>Catalogo37253[[#This Row],[Frequência Total]]/12</f>
        <v>2.5</v>
      </c>
      <c r="P110" s="19">
        <v>30</v>
      </c>
      <c r="Q110" s="19">
        <f>Catalogo37253[[#This Row],[Frequência Total]]*Catalogo37253[[#This Row],[ Duração]]</f>
        <v>30</v>
      </c>
      <c r="R110" s="18">
        <f>Catalogo37253[[#This Row],[Frequência Total]]*Catalogo37253[[#This Row],[Custo da UST]]</f>
        <v>120</v>
      </c>
    </row>
    <row r="111" spans="1:18" ht="44.25" customHeight="1">
      <c r="A111" s="17"/>
      <c r="B111" s="28" t="s">
        <v>267</v>
      </c>
      <c r="C111" s="28" t="s">
        <v>20</v>
      </c>
      <c r="D111" s="33" t="s">
        <v>207</v>
      </c>
      <c r="E111" s="33" t="s">
        <v>268</v>
      </c>
      <c r="F111" s="28" t="s">
        <v>269</v>
      </c>
      <c r="G111" s="28"/>
      <c r="H111" s="33" t="s">
        <v>39</v>
      </c>
      <c r="I111" s="22" t="s">
        <v>40</v>
      </c>
      <c r="J111" s="21">
        <v>4</v>
      </c>
      <c r="K111" s="21">
        <v>4</v>
      </c>
      <c r="L111" s="22" t="str">
        <f>CONCATENATE(INT(Catalogo37253[[#This Row],[ Duração]])," horas"," e ",MOD(Catalogo37253[[#This Row],[ Duração]]*60,60), " minutos")</f>
        <v>4 horas e 0 minutos</v>
      </c>
      <c r="M111" s="21">
        <f>Catalogo37253[[#This Row],[ Duração]]*Catalogo37253[[#This Row],[Peso]]</f>
        <v>16</v>
      </c>
      <c r="N111" s="65">
        <f>Catalogo37253[[#This Row],[Custo da UST]]*24.76</f>
        <v>396.16</v>
      </c>
      <c r="O111" s="20">
        <f>Catalogo37253[[#This Row],[Frequência Total]]/12</f>
        <v>2.5</v>
      </c>
      <c r="P111" s="19">
        <v>30</v>
      </c>
      <c r="Q111" s="19">
        <f>Catalogo37253[[#This Row],[Frequência Total]]*Catalogo37253[[#This Row],[ Duração]]</f>
        <v>120</v>
      </c>
      <c r="R111" s="18">
        <f>Catalogo37253[[#This Row],[Frequência Total]]*Catalogo37253[[#This Row],[Custo da UST]]</f>
        <v>480</v>
      </c>
    </row>
    <row r="112" spans="1:18" ht="44.25" customHeight="1">
      <c r="A112" s="17"/>
      <c r="B112" s="28" t="s">
        <v>270</v>
      </c>
      <c r="C112" s="28" t="s">
        <v>20</v>
      </c>
      <c r="D112" s="33" t="s">
        <v>207</v>
      </c>
      <c r="E112" s="33" t="s">
        <v>268</v>
      </c>
      <c r="F112" s="28" t="s">
        <v>271</v>
      </c>
      <c r="G112" s="28"/>
      <c r="H112" s="33" t="s">
        <v>39</v>
      </c>
      <c r="I112" s="22" t="s">
        <v>40</v>
      </c>
      <c r="J112" s="21">
        <v>4</v>
      </c>
      <c r="K112" s="21">
        <v>8</v>
      </c>
      <c r="L112" s="22" t="str">
        <f>CONCATENATE(INT(Catalogo37253[[#This Row],[ Duração]])," horas"," e ",MOD(Catalogo37253[[#This Row],[ Duração]]*60,60), " minutos")</f>
        <v>8 horas e 0 minutos</v>
      </c>
      <c r="M112" s="21">
        <f>Catalogo37253[[#This Row],[ Duração]]*Catalogo37253[[#This Row],[Peso]]</f>
        <v>32</v>
      </c>
      <c r="N112" s="65">
        <f>Catalogo37253[[#This Row],[Custo da UST]]*24.76</f>
        <v>792.32</v>
      </c>
      <c r="O112" s="20">
        <f>Catalogo37253[[#This Row],[Frequência Total]]/12</f>
        <v>2.5</v>
      </c>
      <c r="P112" s="19">
        <v>30</v>
      </c>
      <c r="Q112" s="19">
        <f>Catalogo37253[[#This Row],[Frequência Total]]*Catalogo37253[[#This Row],[ Duração]]</f>
        <v>240</v>
      </c>
      <c r="R112" s="18">
        <f>Catalogo37253[[#This Row],[Frequência Total]]*Catalogo37253[[#This Row],[Custo da UST]]</f>
        <v>960</v>
      </c>
    </row>
    <row r="113" spans="1:18" ht="44.25" customHeight="1">
      <c r="A113" s="17"/>
      <c r="B113" s="28" t="s">
        <v>272</v>
      </c>
      <c r="C113" s="28" t="s">
        <v>20</v>
      </c>
      <c r="D113" s="33" t="s">
        <v>207</v>
      </c>
      <c r="E113" s="33" t="s">
        <v>273</v>
      </c>
      <c r="F113" s="28" t="s">
        <v>274</v>
      </c>
      <c r="G113" s="28"/>
      <c r="H113" s="33" t="s">
        <v>39</v>
      </c>
      <c r="I113" s="22" t="s">
        <v>40</v>
      </c>
      <c r="J113" s="21">
        <v>4</v>
      </c>
      <c r="K113" s="21">
        <v>1</v>
      </c>
      <c r="L113" s="22" t="str">
        <f>CONCATENATE(INT(Catalogo37253[[#This Row],[ Duração]])," horas"," e ",MOD(Catalogo37253[[#This Row],[ Duração]]*60,60), " minutos")</f>
        <v>1 horas e 0 minutos</v>
      </c>
      <c r="M113" s="21">
        <f>Catalogo37253[[#This Row],[ Duração]]*Catalogo37253[[#This Row],[Peso]]</f>
        <v>4</v>
      </c>
      <c r="N113" s="65">
        <f>Catalogo37253[[#This Row],[Custo da UST]]*24.76</f>
        <v>99.04</v>
      </c>
      <c r="O113" s="20">
        <f>Catalogo37253[[#This Row],[Frequência Total]]/12</f>
        <v>2.5</v>
      </c>
      <c r="P113" s="19">
        <v>30</v>
      </c>
      <c r="Q113" s="19">
        <f>Catalogo37253[[#This Row],[Frequência Total]]*Catalogo37253[[#This Row],[ Duração]]</f>
        <v>30</v>
      </c>
      <c r="R113" s="18">
        <f>Catalogo37253[[#This Row],[Frequência Total]]*Catalogo37253[[#This Row],[Custo da UST]]</f>
        <v>120</v>
      </c>
    </row>
    <row r="114" spans="1:18" ht="66" customHeight="1">
      <c r="A114" s="17"/>
      <c r="B114" s="28" t="s">
        <v>275</v>
      </c>
      <c r="C114" s="28" t="s">
        <v>20</v>
      </c>
      <c r="D114" s="33" t="s">
        <v>207</v>
      </c>
      <c r="E114" s="33" t="s">
        <v>268</v>
      </c>
      <c r="F114" s="28" t="s">
        <v>276</v>
      </c>
      <c r="G114" s="28"/>
      <c r="H114" s="33" t="s">
        <v>39</v>
      </c>
      <c r="I114" s="22" t="s">
        <v>40</v>
      </c>
      <c r="J114" s="21">
        <v>4</v>
      </c>
      <c r="K114" s="21">
        <v>2</v>
      </c>
      <c r="L114" s="22" t="str">
        <f>CONCATENATE(INT(Catalogo37253[[#This Row],[ Duração]])," horas"," e ",MOD(Catalogo37253[[#This Row],[ Duração]]*60,60), " minutos")</f>
        <v>2 horas e 0 minutos</v>
      </c>
      <c r="M114" s="21">
        <f>Catalogo37253[[#This Row],[ Duração]]*Catalogo37253[[#This Row],[Peso]]</f>
        <v>8</v>
      </c>
      <c r="N114" s="65">
        <f>Catalogo37253[[#This Row],[Custo da UST]]*24.76</f>
        <v>198.08</v>
      </c>
      <c r="O114" s="20">
        <f>Catalogo37253[[#This Row],[Frequência Total]]/12</f>
        <v>2.5</v>
      </c>
      <c r="P114" s="19">
        <v>30</v>
      </c>
      <c r="Q114" s="19">
        <f>Catalogo37253[[#This Row],[Frequência Total]]*Catalogo37253[[#This Row],[ Duração]]</f>
        <v>60</v>
      </c>
      <c r="R114" s="18">
        <f>Catalogo37253[[#This Row],[Frequência Total]]*Catalogo37253[[#This Row],[Custo da UST]]</f>
        <v>240</v>
      </c>
    </row>
    <row r="115" spans="1:18" ht="66" customHeight="1">
      <c r="A115" s="17"/>
      <c r="B115" s="28" t="s">
        <v>277</v>
      </c>
      <c r="C115" s="28" t="s">
        <v>20</v>
      </c>
      <c r="D115" s="33" t="s">
        <v>21</v>
      </c>
      <c r="E115" s="33" t="s">
        <v>278</v>
      </c>
      <c r="F115" s="33" t="s">
        <v>279</v>
      </c>
      <c r="G115" s="33" t="s">
        <v>280</v>
      </c>
      <c r="H115" s="33" t="s">
        <v>101</v>
      </c>
      <c r="I115" s="22" t="s">
        <v>102</v>
      </c>
      <c r="J115" s="21">
        <v>2.5</v>
      </c>
      <c r="K115" s="21">
        <v>1</v>
      </c>
      <c r="L115" s="22" t="str">
        <f>CONCATENATE(INT(Catalogo37253[[#This Row],[ Duração]])," horas"," e ",MOD(Catalogo37253[[#This Row],[ Duração]]*60,60), " minutos")</f>
        <v>1 horas e 0 minutos</v>
      </c>
      <c r="M115" s="21">
        <f>Catalogo37253[[#This Row],[ Duração]]*Catalogo37253[[#This Row],[Peso]]</f>
        <v>2.5</v>
      </c>
      <c r="N115" s="65">
        <f>Catalogo37253[[#This Row],[Custo da UST]]*24.76</f>
        <v>61.900000000000006</v>
      </c>
      <c r="O115" s="20">
        <f>Catalogo37253[[#This Row],[Frequência Total]]/12</f>
        <v>2.5</v>
      </c>
      <c r="P115" s="19">
        <v>30</v>
      </c>
      <c r="Q115" s="19">
        <f>Catalogo37253[[#This Row],[Frequência Total]]*Catalogo37253[[#This Row],[ Duração]]</f>
        <v>30</v>
      </c>
      <c r="R115" s="18">
        <f>Catalogo37253[[#This Row],[Frequência Total]]*Catalogo37253[[#This Row],[Custo da UST]]</f>
        <v>75</v>
      </c>
    </row>
    <row r="116" spans="1:18" ht="66" customHeight="1">
      <c r="A116" s="17"/>
      <c r="B116" s="28" t="s">
        <v>281</v>
      </c>
      <c r="C116" s="28" t="s">
        <v>20</v>
      </c>
      <c r="D116" s="33" t="s">
        <v>119</v>
      </c>
      <c r="E116" s="33" t="s">
        <v>120</v>
      </c>
      <c r="F116" s="28" t="s">
        <v>124</v>
      </c>
      <c r="G116" s="33" t="s">
        <v>122</v>
      </c>
      <c r="H116" s="33" t="s">
        <v>101</v>
      </c>
      <c r="I116" s="22" t="s">
        <v>102</v>
      </c>
      <c r="J116" s="21">
        <v>2.5</v>
      </c>
      <c r="K116" s="21">
        <v>16</v>
      </c>
      <c r="L116" s="22" t="str">
        <f>CONCATENATE(INT(Catalogo37253[[#This Row],[ Duração]])," horas"," e ",MOD(Catalogo37253[[#This Row],[ Duração]]*60,60), " minutos")</f>
        <v>16 horas e 0 minutos</v>
      </c>
      <c r="M116" s="21">
        <f>Catalogo37253[[#This Row],[ Duração]]*Catalogo37253[[#This Row],[Peso]]</f>
        <v>40</v>
      </c>
      <c r="N116" s="65">
        <f>Catalogo37253[[#This Row],[Custo da UST]]*24.76</f>
        <v>990.40000000000009</v>
      </c>
      <c r="O116" s="20">
        <f>Catalogo37253[[#This Row],[Frequência Total]]/12</f>
        <v>3.75</v>
      </c>
      <c r="P116" s="19">
        <v>45</v>
      </c>
      <c r="Q116" s="19">
        <f>Catalogo37253[[#This Row],[Frequência Total]]*Catalogo37253[[#This Row],[ Duração]]</f>
        <v>720</v>
      </c>
      <c r="R116" s="18">
        <f>Catalogo37253[[#This Row],[Frequência Total]]*Catalogo37253[[#This Row],[Custo da UST]]</f>
        <v>1800</v>
      </c>
    </row>
    <row r="117" spans="1:18" ht="66" customHeight="1">
      <c r="A117" s="17"/>
      <c r="B117" s="28" t="s">
        <v>282</v>
      </c>
      <c r="C117" s="28" t="s">
        <v>20</v>
      </c>
      <c r="D117" s="33" t="s">
        <v>119</v>
      </c>
      <c r="E117" s="33" t="s">
        <v>120</v>
      </c>
      <c r="F117" s="28" t="s">
        <v>124</v>
      </c>
      <c r="G117" s="33" t="s">
        <v>122</v>
      </c>
      <c r="H117" s="33" t="s">
        <v>101</v>
      </c>
      <c r="I117" s="22" t="s">
        <v>102</v>
      </c>
      <c r="J117" s="21">
        <v>2.5</v>
      </c>
      <c r="K117" s="21">
        <v>32</v>
      </c>
      <c r="L117" s="22" t="str">
        <f>CONCATENATE(INT(Catalogo37253[[#This Row],[ Duração]])," horas"," e ",MOD(Catalogo37253[[#This Row],[ Duração]]*60,60), " minutos")</f>
        <v>32 horas e 0 minutos</v>
      </c>
      <c r="M117" s="21">
        <f>Catalogo37253[[#This Row],[ Duração]]*Catalogo37253[[#This Row],[Peso]]</f>
        <v>80</v>
      </c>
      <c r="N117" s="65">
        <f>Catalogo37253[[#This Row],[Custo da UST]]*24.76</f>
        <v>1980.8000000000002</v>
      </c>
      <c r="O117" s="20">
        <f>Catalogo37253[[#This Row],[Frequência Total]]/12</f>
        <v>1</v>
      </c>
      <c r="P117" s="19">
        <v>12</v>
      </c>
      <c r="Q117" s="19">
        <f>Catalogo37253[[#This Row],[Frequência Total]]*Catalogo37253[[#This Row],[ Duração]]</f>
        <v>384</v>
      </c>
      <c r="R117" s="18">
        <f>Catalogo37253[[#This Row],[Frequência Total]]*Catalogo37253[[#This Row],[Custo da UST]]</f>
        <v>960</v>
      </c>
    </row>
    <row r="118" spans="1:18" ht="66" customHeight="1">
      <c r="A118" s="17"/>
      <c r="B118" s="28" t="s">
        <v>283</v>
      </c>
      <c r="C118" s="28" t="s">
        <v>20</v>
      </c>
      <c r="D118" s="33" t="s">
        <v>119</v>
      </c>
      <c r="E118" s="33" t="s">
        <v>120</v>
      </c>
      <c r="F118" s="28" t="s">
        <v>124</v>
      </c>
      <c r="G118" s="33" t="s">
        <v>122</v>
      </c>
      <c r="H118" s="33" t="s">
        <v>101</v>
      </c>
      <c r="I118" s="22" t="s">
        <v>102</v>
      </c>
      <c r="J118" s="21">
        <v>2.5</v>
      </c>
      <c r="K118" s="21">
        <v>40</v>
      </c>
      <c r="L118" s="22" t="str">
        <f>CONCATENATE(INT(Catalogo37253[[#This Row],[ Duração]])," horas"," e ",MOD(Catalogo37253[[#This Row],[ Duração]]*60,60), " minutos")</f>
        <v>40 horas e 0 minutos</v>
      </c>
      <c r="M118" s="21">
        <f>Catalogo37253[[#This Row],[ Duração]]*Catalogo37253[[#This Row],[Peso]]</f>
        <v>100</v>
      </c>
      <c r="N118" s="65">
        <f>Catalogo37253[[#This Row],[Custo da UST]]*24.76</f>
        <v>2476</v>
      </c>
      <c r="O118" s="20">
        <f>Catalogo37253[[#This Row],[Frequência Total]]/12</f>
        <v>1</v>
      </c>
      <c r="P118" s="19">
        <v>12</v>
      </c>
      <c r="Q118" s="19">
        <f>Catalogo37253[[#This Row],[Frequência Total]]*Catalogo37253[[#This Row],[ Duração]]</f>
        <v>480</v>
      </c>
      <c r="R118" s="18">
        <f>Catalogo37253[[#This Row],[Frequência Total]]*Catalogo37253[[#This Row],[Custo da UST]]</f>
        <v>1200</v>
      </c>
    </row>
    <row r="119" spans="1:18" ht="66" customHeight="1">
      <c r="A119" s="17"/>
      <c r="B119" s="28" t="s">
        <v>284</v>
      </c>
      <c r="C119" s="28" t="s">
        <v>20</v>
      </c>
      <c r="D119" s="33" t="s">
        <v>119</v>
      </c>
      <c r="E119" s="33" t="s">
        <v>120</v>
      </c>
      <c r="F119" s="28" t="s">
        <v>124</v>
      </c>
      <c r="G119" s="33" t="s">
        <v>122</v>
      </c>
      <c r="H119" s="33" t="s">
        <v>39</v>
      </c>
      <c r="I119" s="22" t="s">
        <v>40</v>
      </c>
      <c r="J119" s="21">
        <v>4</v>
      </c>
      <c r="K119" s="21">
        <v>16</v>
      </c>
      <c r="L119" s="22" t="str">
        <f>CONCATENATE(INT(Catalogo37253[[#This Row],[ Duração]])," horas"," e ",MOD(Catalogo37253[[#This Row],[ Duração]]*60,60), " minutos")</f>
        <v>16 horas e 0 minutos</v>
      </c>
      <c r="M119" s="21">
        <f>Catalogo37253[[#This Row],[ Duração]]*Catalogo37253[[#This Row],[Peso]]</f>
        <v>64</v>
      </c>
      <c r="N119" s="65">
        <f>Catalogo37253[[#This Row],[Custo da UST]]*24.76</f>
        <v>1584.64</v>
      </c>
      <c r="O119" s="20">
        <f>Catalogo37253[[#This Row],[Frequência Total]]/12</f>
        <v>1</v>
      </c>
      <c r="P119" s="19">
        <v>12</v>
      </c>
      <c r="Q119" s="19">
        <f>Catalogo37253[[#This Row],[Frequência Total]]*Catalogo37253[[#This Row],[ Duração]]</f>
        <v>192</v>
      </c>
      <c r="R119" s="18">
        <f>Catalogo37253[[#This Row],[Frequência Total]]*Catalogo37253[[#This Row],[Custo da UST]]</f>
        <v>768</v>
      </c>
    </row>
    <row r="120" spans="1:18" ht="66" customHeight="1">
      <c r="A120" s="17"/>
      <c r="B120" s="28" t="s">
        <v>285</v>
      </c>
      <c r="C120" s="28" t="s">
        <v>20</v>
      </c>
      <c r="D120" s="33" t="s">
        <v>119</v>
      </c>
      <c r="E120" s="33" t="s">
        <v>120</v>
      </c>
      <c r="F120" s="28" t="s">
        <v>124</v>
      </c>
      <c r="G120" s="33" t="s">
        <v>122</v>
      </c>
      <c r="H120" s="33" t="s">
        <v>39</v>
      </c>
      <c r="I120" s="22" t="s">
        <v>40</v>
      </c>
      <c r="J120" s="21">
        <v>4</v>
      </c>
      <c r="K120" s="21">
        <v>32</v>
      </c>
      <c r="L120" s="22" t="str">
        <f>CONCATENATE(INT(Catalogo37253[[#This Row],[ Duração]])," horas"," e ",MOD(Catalogo37253[[#This Row],[ Duração]]*60,60), " minutos")</f>
        <v>32 horas e 0 minutos</v>
      </c>
      <c r="M120" s="21">
        <f>Catalogo37253[[#This Row],[ Duração]]*Catalogo37253[[#This Row],[Peso]]</f>
        <v>128</v>
      </c>
      <c r="N120" s="65">
        <f>Catalogo37253[[#This Row],[Custo da UST]]*24.76</f>
        <v>3169.28</v>
      </c>
      <c r="O120" s="20">
        <f>Catalogo37253[[#This Row],[Frequência Total]]/12</f>
        <v>1</v>
      </c>
      <c r="P120" s="19">
        <v>12</v>
      </c>
      <c r="Q120" s="19">
        <f>Catalogo37253[[#This Row],[Frequência Total]]*Catalogo37253[[#This Row],[ Duração]]</f>
        <v>384</v>
      </c>
      <c r="R120" s="18">
        <f>Catalogo37253[[#This Row],[Frequência Total]]*Catalogo37253[[#This Row],[Custo da UST]]</f>
        <v>1536</v>
      </c>
    </row>
    <row r="121" spans="1:18" ht="66" customHeight="1">
      <c r="A121" s="17"/>
      <c r="B121" s="28" t="s">
        <v>286</v>
      </c>
      <c r="C121" s="28" t="s">
        <v>20</v>
      </c>
      <c r="D121" s="33" t="s">
        <v>119</v>
      </c>
      <c r="E121" s="33" t="s">
        <v>120</v>
      </c>
      <c r="F121" s="28" t="s">
        <v>124</v>
      </c>
      <c r="G121" s="33" t="s">
        <v>122</v>
      </c>
      <c r="H121" s="33" t="s">
        <v>39</v>
      </c>
      <c r="I121" s="22" t="s">
        <v>40</v>
      </c>
      <c r="J121" s="21">
        <v>4</v>
      </c>
      <c r="K121" s="21">
        <v>40</v>
      </c>
      <c r="L121" s="22" t="str">
        <f>CONCATENATE(INT(Catalogo37253[[#This Row],[ Duração]])," horas"," e ",MOD(Catalogo37253[[#This Row],[ Duração]]*60,60), " minutos")</f>
        <v>40 horas e 0 minutos</v>
      </c>
      <c r="M121" s="21">
        <f>Catalogo37253[[#This Row],[ Duração]]*Catalogo37253[[#This Row],[Peso]]</f>
        <v>160</v>
      </c>
      <c r="N121" s="65">
        <f>Catalogo37253[[#This Row],[Custo da UST]]*24.76</f>
        <v>3961.6000000000004</v>
      </c>
      <c r="O121" s="20">
        <f>Catalogo37253[[#This Row],[Frequência Total]]/12</f>
        <v>1</v>
      </c>
      <c r="P121" s="19">
        <v>12</v>
      </c>
      <c r="Q121" s="19">
        <f>Catalogo37253[[#This Row],[Frequência Total]]*Catalogo37253[[#This Row],[ Duração]]</f>
        <v>480</v>
      </c>
      <c r="R121" s="18">
        <f>Catalogo37253[[#This Row],[Frequência Total]]*Catalogo37253[[#This Row],[Custo da UST]]</f>
        <v>1920</v>
      </c>
    </row>
    <row r="122" spans="1:18" ht="66" customHeight="1">
      <c r="A122" s="17"/>
      <c r="B122" s="28" t="s">
        <v>287</v>
      </c>
      <c r="C122" s="28" t="s">
        <v>20</v>
      </c>
      <c r="D122" s="33" t="s">
        <v>119</v>
      </c>
      <c r="E122" s="33" t="s">
        <v>120</v>
      </c>
      <c r="F122" s="28" t="s">
        <v>124</v>
      </c>
      <c r="G122" s="33" t="s">
        <v>122</v>
      </c>
      <c r="H122" s="33" t="s">
        <v>24</v>
      </c>
      <c r="I122" s="22" t="s">
        <v>25</v>
      </c>
      <c r="J122" s="21">
        <v>6</v>
      </c>
      <c r="K122" s="21">
        <v>16</v>
      </c>
      <c r="L122" s="22" t="str">
        <f>CONCATENATE(INT(Catalogo37253[[#This Row],[ Duração]])," horas"," e ",MOD(Catalogo37253[[#This Row],[ Duração]]*60,60), " minutos")</f>
        <v>16 horas e 0 minutos</v>
      </c>
      <c r="M122" s="21">
        <f>Catalogo37253[[#This Row],[ Duração]]*Catalogo37253[[#This Row],[Peso]]</f>
        <v>96</v>
      </c>
      <c r="N122" s="65">
        <f>Catalogo37253[[#This Row],[Custo da UST]]*24.76</f>
        <v>2376.96</v>
      </c>
      <c r="O122" s="20">
        <f>Catalogo37253[[#This Row],[Frequência Total]]/12</f>
        <v>1</v>
      </c>
      <c r="P122" s="19">
        <v>12</v>
      </c>
      <c r="Q122" s="19">
        <f>Catalogo37253[[#This Row],[Frequência Total]]*Catalogo37253[[#This Row],[ Duração]]</f>
        <v>192</v>
      </c>
      <c r="R122" s="18">
        <f>Catalogo37253[[#This Row],[Frequência Total]]*Catalogo37253[[#This Row],[Custo da UST]]</f>
        <v>1152</v>
      </c>
    </row>
    <row r="123" spans="1:18" ht="66" customHeight="1">
      <c r="A123" s="17"/>
      <c r="B123" s="28" t="s">
        <v>288</v>
      </c>
      <c r="C123" s="28" t="s">
        <v>20</v>
      </c>
      <c r="D123" s="33" t="s">
        <v>119</v>
      </c>
      <c r="E123" s="33" t="s">
        <v>120</v>
      </c>
      <c r="F123" s="28" t="s">
        <v>124</v>
      </c>
      <c r="G123" s="33" t="s">
        <v>122</v>
      </c>
      <c r="H123" s="33" t="s">
        <v>24</v>
      </c>
      <c r="I123" s="22" t="s">
        <v>25</v>
      </c>
      <c r="J123" s="21">
        <v>6</v>
      </c>
      <c r="K123" s="21">
        <v>32</v>
      </c>
      <c r="L123" s="22" t="str">
        <f>CONCATENATE(INT(Catalogo37253[[#This Row],[ Duração]])," horas"," e ",MOD(Catalogo37253[[#This Row],[ Duração]]*60,60), " minutos")</f>
        <v>32 horas e 0 minutos</v>
      </c>
      <c r="M123" s="21">
        <f>Catalogo37253[[#This Row],[ Duração]]*Catalogo37253[[#This Row],[Peso]]</f>
        <v>192</v>
      </c>
      <c r="N123" s="65">
        <f>Catalogo37253[[#This Row],[Custo da UST]]*24.76</f>
        <v>4753.92</v>
      </c>
      <c r="O123" s="20">
        <f>Catalogo37253[[#This Row],[Frequência Total]]/12</f>
        <v>1</v>
      </c>
      <c r="P123" s="19">
        <v>12</v>
      </c>
      <c r="Q123" s="19">
        <f>Catalogo37253[[#This Row],[Frequência Total]]*Catalogo37253[[#This Row],[ Duração]]</f>
        <v>384</v>
      </c>
      <c r="R123" s="18">
        <f>Catalogo37253[[#This Row],[Frequência Total]]*Catalogo37253[[#This Row],[Custo da UST]]</f>
        <v>2304</v>
      </c>
    </row>
    <row r="124" spans="1:18" ht="66" customHeight="1">
      <c r="A124" s="17"/>
      <c r="B124" s="28" t="s">
        <v>289</v>
      </c>
      <c r="C124" s="28" t="s">
        <v>20</v>
      </c>
      <c r="D124" s="33" t="s">
        <v>119</v>
      </c>
      <c r="E124" s="33" t="s">
        <v>120</v>
      </c>
      <c r="F124" s="28" t="s">
        <v>124</v>
      </c>
      <c r="G124" s="33" t="s">
        <v>122</v>
      </c>
      <c r="H124" s="33" t="s">
        <v>24</v>
      </c>
      <c r="I124" s="22" t="s">
        <v>25</v>
      </c>
      <c r="J124" s="21">
        <v>6</v>
      </c>
      <c r="K124" s="21">
        <v>40</v>
      </c>
      <c r="L124" s="22" t="str">
        <f>CONCATENATE(INT(Catalogo37253[[#This Row],[ Duração]])," horas"," e ",MOD(Catalogo37253[[#This Row],[ Duração]]*60,60), " minutos")</f>
        <v>40 horas e 0 minutos</v>
      </c>
      <c r="M124" s="21">
        <f>Catalogo37253[[#This Row],[ Duração]]*Catalogo37253[[#This Row],[Peso]]</f>
        <v>240</v>
      </c>
      <c r="N124" s="65">
        <f>Catalogo37253[[#This Row],[Custo da UST]]*24.76</f>
        <v>5942.4000000000005</v>
      </c>
      <c r="O124" s="20">
        <f>Catalogo37253[[#This Row],[Frequência Total]]/12</f>
        <v>1</v>
      </c>
      <c r="P124" s="19">
        <v>12</v>
      </c>
      <c r="Q124" s="19">
        <f>Catalogo37253[[#This Row],[Frequência Total]]*Catalogo37253[[#This Row],[ Duração]]</f>
        <v>480</v>
      </c>
      <c r="R124" s="18">
        <f>Catalogo37253[[#This Row],[Frequência Total]]*Catalogo37253[[#This Row],[Custo da UST]]</f>
        <v>2880</v>
      </c>
    </row>
    <row r="125" spans="1:18" ht="66" customHeight="1">
      <c r="A125" s="17"/>
      <c r="B125" s="28" t="s">
        <v>290</v>
      </c>
      <c r="C125" s="28" t="s">
        <v>20</v>
      </c>
      <c r="D125" s="33" t="s">
        <v>119</v>
      </c>
      <c r="E125" s="33" t="s">
        <v>133</v>
      </c>
      <c r="F125" s="33" t="s">
        <v>134</v>
      </c>
      <c r="G125" s="33" t="s">
        <v>135</v>
      </c>
      <c r="H125" s="33" t="s">
        <v>39</v>
      </c>
      <c r="I125" s="22" t="s">
        <v>40</v>
      </c>
      <c r="J125" s="21">
        <v>4</v>
      </c>
      <c r="K125" s="21">
        <v>4</v>
      </c>
      <c r="L125" s="22" t="str">
        <f>CONCATENATE(INT(Catalogo37253[[#This Row],[ Duração]])," horas"," e ",MOD(Catalogo37253[[#This Row],[ Duração]]*60,60), " minutos")</f>
        <v>4 horas e 0 minutos</v>
      </c>
      <c r="M125" s="21">
        <f>Catalogo37253[[#This Row],[ Duração]]*Catalogo37253[[#This Row],[Peso]]</f>
        <v>16</v>
      </c>
      <c r="N125" s="65">
        <f>Catalogo37253[[#This Row],[Custo da UST]]*24.76</f>
        <v>396.16</v>
      </c>
      <c r="O125" s="20">
        <f>Catalogo37253[[#This Row],[Frequência Total]]/12</f>
        <v>3.75</v>
      </c>
      <c r="P125" s="19">
        <v>45</v>
      </c>
      <c r="Q125" s="19">
        <f>Catalogo37253[[#This Row],[Frequência Total]]*Catalogo37253[[#This Row],[ Duração]]</f>
        <v>180</v>
      </c>
      <c r="R125" s="18">
        <f>Catalogo37253[[#This Row],[Frequência Total]]*Catalogo37253[[#This Row],[Custo da UST]]</f>
        <v>720</v>
      </c>
    </row>
    <row r="126" spans="1:18" ht="66" customHeight="1">
      <c r="A126" s="17"/>
      <c r="B126" s="28" t="s">
        <v>291</v>
      </c>
      <c r="C126" s="28" t="s">
        <v>20</v>
      </c>
      <c r="D126" s="33" t="s">
        <v>119</v>
      </c>
      <c r="E126" s="33" t="s">
        <v>133</v>
      </c>
      <c r="F126" s="33" t="s">
        <v>134</v>
      </c>
      <c r="G126" s="33" t="s">
        <v>135</v>
      </c>
      <c r="H126" s="33" t="s">
        <v>39</v>
      </c>
      <c r="I126" s="22" t="s">
        <v>40</v>
      </c>
      <c r="J126" s="21">
        <v>4</v>
      </c>
      <c r="K126" s="21">
        <v>8</v>
      </c>
      <c r="L126" s="22" t="str">
        <f>CONCATENATE(INT(Catalogo37253[[#This Row],[ Duração]])," horas"," e ",MOD(Catalogo37253[[#This Row],[ Duração]]*60,60), " minutos")</f>
        <v>8 horas e 0 minutos</v>
      </c>
      <c r="M126" s="21">
        <f>Catalogo37253[[#This Row],[ Duração]]*Catalogo37253[[#This Row],[Peso]]</f>
        <v>32</v>
      </c>
      <c r="N126" s="65">
        <f>Catalogo37253[[#This Row],[Custo da UST]]*24.76</f>
        <v>792.32</v>
      </c>
      <c r="O126" s="20">
        <f>Catalogo37253[[#This Row],[Frequência Total]]/12</f>
        <v>3.75</v>
      </c>
      <c r="P126" s="19">
        <v>45</v>
      </c>
      <c r="Q126" s="19">
        <f>Catalogo37253[[#This Row],[Frequência Total]]*Catalogo37253[[#This Row],[ Duração]]</f>
        <v>360</v>
      </c>
      <c r="R126" s="18">
        <f>Catalogo37253[[#This Row],[Frequência Total]]*Catalogo37253[[#This Row],[Custo da UST]]</f>
        <v>1440</v>
      </c>
    </row>
    <row r="127" spans="1:18" ht="66" customHeight="1">
      <c r="A127" s="17"/>
      <c r="B127" s="28" t="s">
        <v>292</v>
      </c>
      <c r="C127" s="28" t="s">
        <v>20</v>
      </c>
      <c r="D127" s="33" t="s">
        <v>119</v>
      </c>
      <c r="E127" s="33" t="s">
        <v>133</v>
      </c>
      <c r="F127" s="33" t="s">
        <v>134</v>
      </c>
      <c r="G127" s="33" t="s">
        <v>135</v>
      </c>
      <c r="H127" s="33" t="s">
        <v>39</v>
      </c>
      <c r="I127" s="22" t="s">
        <v>40</v>
      </c>
      <c r="J127" s="21">
        <v>4</v>
      </c>
      <c r="K127" s="21">
        <v>16</v>
      </c>
      <c r="L127" s="22" t="str">
        <f>CONCATENATE(INT(Catalogo37253[[#This Row],[ Duração]])," horas"," e ",MOD(Catalogo37253[[#This Row],[ Duração]]*60,60), " minutos")</f>
        <v>16 horas e 0 minutos</v>
      </c>
      <c r="M127" s="21">
        <f>Catalogo37253[[#This Row],[ Duração]]*Catalogo37253[[#This Row],[Peso]]</f>
        <v>64</v>
      </c>
      <c r="N127" s="65">
        <f>Catalogo37253[[#This Row],[Custo da UST]]*24.76</f>
        <v>1584.64</v>
      </c>
      <c r="O127" s="20">
        <f>Catalogo37253[[#This Row],[Frequência Total]]/12</f>
        <v>1</v>
      </c>
      <c r="P127" s="19">
        <v>12</v>
      </c>
      <c r="Q127" s="19">
        <f>Catalogo37253[[#This Row],[Frequência Total]]*Catalogo37253[[#This Row],[ Duração]]</f>
        <v>192</v>
      </c>
      <c r="R127" s="18">
        <f>Catalogo37253[[#This Row],[Frequência Total]]*Catalogo37253[[#This Row],[Custo da UST]]</f>
        <v>768</v>
      </c>
    </row>
    <row r="128" spans="1:18" ht="66" customHeight="1">
      <c r="A128" s="17"/>
      <c r="B128" s="28" t="s">
        <v>293</v>
      </c>
      <c r="C128" s="28" t="s">
        <v>20</v>
      </c>
      <c r="D128" s="33" t="s">
        <v>119</v>
      </c>
      <c r="E128" s="33" t="s">
        <v>133</v>
      </c>
      <c r="F128" s="33" t="s">
        <v>134</v>
      </c>
      <c r="G128" s="33" t="s">
        <v>135</v>
      </c>
      <c r="H128" s="33" t="s">
        <v>39</v>
      </c>
      <c r="I128" s="22" t="s">
        <v>40</v>
      </c>
      <c r="J128" s="21">
        <v>4</v>
      </c>
      <c r="K128" s="21">
        <v>24</v>
      </c>
      <c r="L128" s="22" t="str">
        <f>CONCATENATE(INT(Catalogo37253[[#This Row],[ Duração]])," horas"," e ",MOD(Catalogo37253[[#This Row],[ Duração]]*60,60), " minutos")</f>
        <v>24 horas e 0 minutos</v>
      </c>
      <c r="M128" s="21">
        <f>Catalogo37253[[#This Row],[ Duração]]*Catalogo37253[[#This Row],[Peso]]</f>
        <v>96</v>
      </c>
      <c r="N128" s="65">
        <f>Catalogo37253[[#This Row],[Custo da UST]]*24.76</f>
        <v>2376.96</v>
      </c>
      <c r="O128" s="20">
        <f>Catalogo37253[[#This Row],[Frequência Total]]/12</f>
        <v>1</v>
      </c>
      <c r="P128" s="19">
        <v>12</v>
      </c>
      <c r="Q128" s="19">
        <f>Catalogo37253[[#This Row],[Frequência Total]]*Catalogo37253[[#This Row],[ Duração]]</f>
        <v>288</v>
      </c>
      <c r="R128" s="18">
        <f>Catalogo37253[[#This Row],[Frequência Total]]*Catalogo37253[[#This Row],[Custo da UST]]</f>
        <v>1152</v>
      </c>
    </row>
    <row r="129" spans="1:18" ht="66" customHeight="1">
      <c r="A129" s="17"/>
      <c r="B129" s="28" t="s">
        <v>294</v>
      </c>
      <c r="C129" s="28" t="s">
        <v>20</v>
      </c>
      <c r="D129" s="33" t="s">
        <v>119</v>
      </c>
      <c r="E129" s="33" t="s">
        <v>133</v>
      </c>
      <c r="F129" s="33" t="s">
        <v>134</v>
      </c>
      <c r="G129" s="33" t="s">
        <v>135</v>
      </c>
      <c r="H129" s="33" t="s">
        <v>39</v>
      </c>
      <c r="I129" s="22" t="s">
        <v>40</v>
      </c>
      <c r="J129" s="21">
        <v>4</v>
      </c>
      <c r="K129" s="21">
        <v>32</v>
      </c>
      <c r="L129" s="22" t="str">
        <f>CONCATENATE(INT(Catalogo37253[[#This Row],[ Duração]])," horas"," e ",MOD(Catalogo37253[[#This Row],[ Duração]]*60,60), " minutos")</f>
        <v>32 horas e 0 minutos</v>
      </c>
      <c r="M129" s="21">
        <f>Catalogo37253[[#This Row],[ Duração]]*Catalogo37253[[#This Row],[Peso]]</f>
        <v>128</v>
      </c>
      <c r="N129" s="65">
        <f>Catalogo37253[[#This Row],[Custo da UST]]*24.76</f>
        <v>3169.28</v>
      </c>
      <c r="O129" s="20">
        <f>Catalogo37253[[#This Row],[Frequência Total]]/12</f>
        <v>1</v>
      </c>
      <c r="P129" s="19">
        <v>12</v>
      </c>
      <c r="Q129" s="19">
        <f>Catalogo37253[[#This Row],[Frequência Total]]*Catalogo37253[[#This Row],[ Duração]]</f>
        <v>384</v>
      </c>
      <c r="R129" s="18">
        <f>Catalogo37253[[#This Row],[Frequência Total]]*Catalogo37253[[#This Row],[Custo da UST]]</f>
        <v>1536</v>
      </c>
    </row>
    <row r="130" spans="1:18" ht="66" customHeight="1">
      <c r="A130" s="17"/>
      <c r="B130" s="28" t="s">
        <v>295</v>
      </c>
      <c r="C130" s="28" t="s">
        <v>20</v>
      </c>
      <c r="D130" s="33" t="s">
        <v>119</v>
      </c>
      <c r="E130" s="33" t="s">
        <v>133</v>
      </c>
      <c r="F130" s="33" t="s">
        <v>134</v>
      </c>
      <c r="G130" s="33" t="s">
        <v>135</v>
      </c>
      <c r="H130" s="33" t="s">
        <v>39</v>
      </c>
      <c r="I130" s="22" t="s">
        <v>40</v>
      </c>
      <c r="J130" s="21">
        <v>4</v>
      </c>
      <c r="K130" s="21">
        <v>40</v>
      </c>
      <c r="L130" s="22" t="str">
        <f>CONCATENATE(INT(Catalogo37253[[#This Row],[ Duração]])," horas"," e ",MOD(Catalogo37253[[#This Row],[ Duração]]*60,60), " minutos")</f>
        <v>40 horas e 0 minutos</v>
      </c>
      <c r="M130" s="21">
        <f>Catalogo37253[[#This Row],[ Duração]]*Catalogo37253[[#This Row],[Peso]]</f>
        <v>160</v>
      </c>
      <c r="N130" s="65">
        <f>Catalogo37253[[#This Row],[Custo da UST]]*24.76</f>
        <v>3961.6000000000004</v>
      </c>
      <c r="O130" s="20">
        <f>Catalogo37253[[#This Row],[Frequência Total]]/12</f>
        <v>1</v>
      </c>
      <c r="P130" s="19">
        <v>12</v>
      </c>
      <c r="Q130" s="19">
        <f>Catalogo37253[[#This Row],[Frequência Total]]*Catalogo37253[[#This Row],[ Duração]]</f>
        <v>480</v>
      </c>
      <c r="R130" s="18">
        <f>Catalogo37253[[#This Row],[Frequência Total]]*Catalogo37253[[#This Row],[Custo da UST]]</f>
        <v>1920</v>
      </c>
    </row>
    <row r="131" spans="1:18" ht="66" customHeight="1">
      <c r="A131" s="17"/>
      <c r="B131" s="28" t="s">
        <v>296</v>
      </c>
      <c r="C131" s="28" t="s">
        <v>20</v>
      </c>
      <c r="D131" s="33" t="s">
        <v>119</v>
      </c>
      <c r="E131" s="33" t="s">
        <v>133</v>
      </c>
      <c r="F131" s="33" t="s">
        <v>134</v>
      </c>
      <c r="G131" s="33" t="s">
        <v>135</v>
      </c>
      <c r="H131" s="33" t="s">
        <v>39</v>
      </c>
      <c r="I131" s="22" t="s">
        <v>40</v>
      </c>
      <c r="J131" s="21">
        <v>4</v>
      </c>
      <c r="K131" s="21">
        <v>56</v>
      </c>
      <c r="L131" s="22" t="str">
        <f>CONCATENATE(INT(Catalogo37253[[#This Row],[ Duração]])," horas"," e ",MOD(Catalogo37253[[#This Row],[ Duração]]*60,60), " minutos")</f>
        <v>56 horas e 0 minutos</v>
      </c>
      <c r="M131" s="21">
        <f>Catalogo37253[[#This Row],[ Duração]]*Catalogo37253[[#This Row],[Peso]]</f>
        <v>224</v>
      </c>
      <c r="N131" s="65">
        <f>Catalogo37253[[#This Row],[Custo da UST]]*24.76</f>
        <v>5546.2400000000007</v>
      </c>
      <c r="O131" s="20">
        <f>Catalogo37253[[#This Row],[Frequência Total]]/12</f>
        <v>1</v>
      </c>
      <c r="P131" s="19">
        <v>12</v>
      </c>
      <c r="Q131" s="19">
        <f>Catalogo37253[[#This Row],[Frequência Total]]*Catalogo37253[[#This Row],[ Duração]]</f>
        <v>672</v>
      </c>
      <c r="R131" s="18">
        <f>Catalogo37253[[#This Row],[Frequência Total]]*Catalogo37253[[#This Row],[Custo da UST]]</f>
        <v>2688</v>
      </c>
    </row>
    <row r="132" spans="1:18" ht="66" customHeight="1">
      <c r="A132" s="17"/>
      <c r="B132" s="28" t="s">
        <v>297</v>
      </c>
      <c r="C132" s="28" t="s">
        <v>20</v>
      </c>
      <c r="D132" s="33" t="s">
        <v>119</v>
      </c>
      <c r="E132" s="33" t="s">
        <v>144</v>
      </c>
      <c r="F132" s="33" t="s">
        <v>145</v>
      </c>
      <c r="G132" s="33" t="s">
        <v>146</v>
      </c>
      <c r="H132" s="33" t="s">
        <v>39</v>
      </c>
      <c r="I132" s="22" t="s">
        <v>40</v>
      </c>
      <c r="J132" s="21">
        <v>4</v>
      </c>
      <c r="K132" s="21">
        <v>16</v>
      </c>
      <c r="L132" s="22" t="str">
        <f>CONCATENATE(INT(Catalogo37253[[#This Row],[ Duração]])," horas"," e ",MOD(Catalogo37253[[#This Row],[ Duração]]*60,60), " minutos")</f>
        <v>16 horas e 0 minutos</v>
      </c>
      <c r="M132" s="21">
        <f>Catalogo37253[[#This Row],[ Duração]]*Catalogo37253[[#This Row],[Peso]]</f>
        <v>64</v>
      </c>
      <c r="N132" s="65">
        <f>Catalogo37253[[#This Row],[Custo da UST]]*24.76</f>
        <v>1584.64</v>
      </c>
      <c r="O132" s="20">
        <f>Catalogo37253[[#This Row],[Frequência Total]]/12</f>
        <v>1</v>
      </c>
      <c r="P132" s="19">
        <v>12</v>
      </c>
      <c r="Q132" s="19">
        <f>Catalogo37253[[#This Row],[Frequência Total]]*Catalogo37253[[#This Row],[ Duração]]</f>
        <v>192</v>
      </c>
      <c r="R132" s="18">
        <f>Catalogo37253[[#This Row],[Frequência Total]]*Catalogo37253[[#This Row],[Custo da UST]]</f>
        <v>768</v>
      </c>
    </row>
    <row r="133" spans="1:18" ht="66" customHeight="1">
      <c r="A133" s="17"/>
      <c r="B133" s="28" t="s">
        <v>298</v>
      </c>
      <c r="C133" s="28" t="s">
        <v>20</v>
      </c>
      <c r="D133" s="33" t="s">
        <v>119</v>
      </c>
      <c r="E133" s="33" t="s">
        <v>144</v>
      </c>
      <c r="F133" s="33" t="s">
        <v>145</v>
      </c>
      <c r="G133" s="33" t="s">
        <v>146</v>
      </c>
      <c r="H133" s="33" t="s">
        <v>39</v>
      </c>
      <c r="I133" s="22" t="s">
        <v>40</v>
      </c>
      <c r="J133" s="21">
        <v>4</v>
      </c>
      <c r="K133" s="21">
        <v>24</v>
      </c>
      <c r="L133" s="22" t="str">
        <f>CONCATENATE(INT(Catalogo37253[[#This Row],[ Duração]])," horas"," e ",MOD(Catalogo37253[[#This Row],[ Duração]]*60,60), " minutos")</f>
        <v>24 horas e 0 minutos</v>
      </c>
      <c r="M133" s="21">
        <f>Catalogo37253[[#This Row],[ Duração]]*Catalogo37253[[#This Row],[Peso]]</f>
        <v>96</v>
      </c>
      <c r="N133" s="65">
        <f>Catalogo37253[[#This Row],[Custo da UST]]*24.76</f>
        <v>2376.96</v>
      </c>
      <c r="O133" s="20">
        <f>Catalogo37253[[#This Row],[Frequência Total]]/12</f>
        <v>1</v>
      </c>
      <c r="P133" s="19">
        <v>12</v>
      </c>
      <c r="Q133" s="19">
        <f>Catalogo37253[[#This Row],[Frequência Total]]*Catalogo37253[[#This Row],[ Duração]]</f>
        <v>288</v>
      </c>
      <c r="R133" s="18">
        <f>Catalogo37253[[#This Row],[Frequência Total]]*Catalogo37253[[#This Row],[Custo da UST]]</f>
        <v>1152</v>
      </c>
    </row>
    <row r="134" spans="1:18" ht="66" customHeight="1">
      <c r="A134" s="17"/>
      <c r="B134" s="28" t="s">
        <v>299</v>
      </c>
      <c r="C134" s="28" t="s">
        <v>20</v>
      </c>
      <c r="D134" s="33" t="s">
        <v>119</v>
      </c>
      <c r="E134" s="33" t="s">
        <v>144</v>
      </c>
      <c r="F134" s="33" t="s">
        <v>145</v>
      </c>
      <c r="G134" s="33" t="s">
        <v>146</v>
      </c>
      <c r="H134" s="33" t="s">
        <v>39</v>
      </c>
      <c r="I134" s="22" t="s">
        <v>40</v>
      </c>
      <c r="J134" s="21">
        <v>4</v>
      </c>
      <c r="K134" s="21">
        <v>32</v>
      </c>
      <c r="L134" s="22" t="str">
        <f>CONCATENATE(INT(Catalogo37253[[#This Row],[ Duração]])," horas"," e ",MOD(Catalogo37253[[#This Row],[ Duração]]*60,60), " minutos")</f>
        <v>32 horas e 0 minutos</v>
      </c>
      <c r="M134" s="21">
        <f>Catalogo37253[[#This Row],[ Duração]]*Catalogo37253[[#This Row],[Peso]]</f>
        <v>128</v>
      </c>
      <c r="N134" s="65">
        <f>Catalogo37253[[#This Row],[Custo da UST]]*24.76</f>
        <v>3169.28</v>
      </c>
      <c r="O134" s="20">
        <f>Catalogo37253[[#This Row],[Frequência Total]]/12</f>
        <v>1</v>
      </c>
      <c r="P134" s="19">
        <v>12</v>
      </c>
      <c r="Q134" s="19">
        <f>Catalogo37253[[#This Row],[Frequência Total]]*Catalogo37253[[#This Row],[ Duração]]</f>
        <v>384</v>
      </c>
      <c r="R134" s="18">
        <f>Catalogo37253[[#This Row],[Frequência Total]]*Catalogo37253[[#This Row],[Custo da UST]]</f>
        <v>1536</v>
      </c>
    </row>
    <row r="135" spans="1:18" ht="66" customHeight="1">
      <c r="A135" s="17"/>
      <c r="B135" s="28" t="s">
        <v>300</v>
      </c>
      <c r="C135" s="28" t="s">
        <v>20</v>
      </c>
      <c r="D135" s="33" t="s">
        <v>119</v>
      </c>
      <c r="E135" s="33" t="s">
        <v>144</v>
      </c>
      <c r="F135" s="33" t="s">
        <v>145</v>
      </c>
      <c r="G135" s="33" t="s">
        <v>146</v>
      </c>
      <c r="H135" s="33" t="s">
        <v>39</v>
      </c>
      <c r="I135" s="22" t="s">
        <v>40</v>
      </c>
      <c r="J135" s="21">
        <v>4</v>
      </c>
      <c r="K135" s="21">
        <v>40</v>
      </c>
      <c r="L135" s="22" t="str">
        <f>CONCATENATE(INT(Catalogo37253[[#This Row],[ Duração]])," horas"," e ",MOD(Catalogo37253[[#This Row],[ Duração]]*60,60), " minutos")</f>
        <v>40 horas e 0 minutos</v>
      </c>
      <c r="M135" s="21">
        <f>Catalogo37253[[#This Row],[ Duração]]*Catalogo37253[[#This Row],[Peso]]</f>
        <v>160</v>
      </c>
      <c r="N135" s="65">
        <f>Catalogo37253[[#This Row],[Custo da UST]]*24.76</f>
        <v>3961.6000000000004</v>
      </c>
      <c r="O135" s="20">
        <f>Catalogo37253[[#This Row],[Frequência Total]]/12</f>
        <v>1</v>
      </c>
      <c r="P135" s="19">
        <v>12</v>
      </c>
      <c r="Q135" s="19">
        <f>Catalogo37253[[#This Row],[Frequência Total]]*Catalogo37253[[#This Row],[ Duração]]</f>
        <v>480</v>
      </c>
      <c r="R135" s="18">
        <f>Catalogo37253[[#This Row],[Frequência Total]]*Catalogo37253[[#This Row],[Custo da UST]]</f>
        <v>1920</v>
      </c>
    </row>
    <row r="136" spans="1:18" ht="66" customHeight="1">
      <c r="A136" s="17"/>
      <c r="B136" s="28" t="s">
        <v>301</v>
      </c>
      <c r="C136" s="28" t="s">
        <v>20</v>
      </c>
      <c r="D136" s="33" t="s">
        <v>119</v>
      </c>
      <c r="E136" s="33" t="s">
        <v>144</v>
      </c>
      <c r="F136" s="33" t="s">
        <v>145</v>
      </c>
      <c r="G136" s="33" t="s">
        <v>146</v>
      </c>
      <c r="H136" s="33" t="s">
        <v>39</v>
      </c>
      <c r="I136" s="22" t="s">
        <v>40</v>
      </c>
      <c r="J136" s="21">
        <v>4</v>
      </c>
      <c r="K136" s="21">
        <v>56</v>
      </c>
      <c r="L136" s="22" t="str">
        <f>CONCATENATE(INT(Catalogo37253[[#This Row],[ Duração]])," horas"," e ",MOD(Catalogo37253[[#This Row],[ Duração]]*60,60), " minutos")</f>
        <v>56 horas e 0 minutos</v>
      </c>
      <c r="M136" s="21">
        <f>Catalogo37253[[#This Row],[ Duração]]*Catalogo37253[[#This Row],[Peso]]</f>
        <v>224</v>
      </c>
      <c r="N136" s="65">
        <f>Catalogo37253[[#This Row],[Custo da UST]]*24.76</f>
        <v>5546.2400000000007</v>
      </c>
      <c r="O136" s="20">
        <f>Catalogo37253[[#This Row],[Frequência Total]]/12</f>
        <v>1</v>
      </c>
      <c r="P136" s="19">
        <v>12</v>
      </c>
      <c r="Q136" s="19">
        <f>Catalogo37253[[#This Row],[Frequência Total]]*Catalogo37253[[#This Row],[ Duração]]</f>
        <v>672</v>
      </c>
      <c r="R136" s="18">
        <f>Catalogo37253[[#This Row],[Frequência Total]]*Catalogo37253[[#This Row],[Custo da UST]]</f>
        <v>2688</v>
      </c>
    </row>
    <row r="137" spans="1:18" ht="66" customHeight="1">
      <c r="A137" s="17"/>
      <c r="B137" s="28" t="s">
        <v>302</v>
      </c>
      <c r="C137" s="28" t="s">
        <v>20</v>
      </c>
      <c r="D137" s="33" t="s">
        <v>119</v>
      </c>
      <c r="E137" s="33" t="s">
        <v>144</v>
      </c>
      <c r="F137" s="33" t="s">
        <v>145</v>
      </c>
      <c r="G137" s="33" t="s">
        <v>146</v>
      </c>
      <c r="H137" s="33" t="s">
        <v>39</v>
      </c>
      <c r="I137" s="22" t="s">
        <v>40</v>
      </c>
      <c r="J137" s="21">
        <v>4</v>
      </c>
      <c r="K137" s="21">
        <v>80</v>
      </c>
      <c r="L137" s="22" t="str">
        <f>CONCATENATE(INT(Catalogo37253[[#This Row],[ Duração]])," horas"," e ",MOD(Catalogo37253[[#This Row],[ Duração]]*60,60), " minutos")</f>
        <v>80 horas e 0 minutos</v>
      </c>
      <c r="M137" s="21">
        <f>Catalogo37253[[#This Row],[ Duração]]*Catalogo37253[[#This Row],[Peso]]</f>
        <v>320</v>
      </c>
      <c r="N137" s="65">
        <f>Catalogo37253[[#This Row],[Custo da UST]]*24.76</f>
        <v>7923.2000000000007</v>
      </c>
      <c r="O137" s="20">
        <f>Catalogo37253[[#This Row],[Frequência Total]]/12</f>
        <v>1</v>
      </c>
      <c r="P137" s="19">
        <v>12</v>
      </c>
      <c r="Q137" s="19">
        <f>Catalogo37253[[#This Row],[Frequência Total]]*Catalogo37253[[#This Row],[ Duração]]</f>
        <v>960</v>
      </c>
      <c r="R137" s="18">
        <f>Catalogo37253[[#This Row],[Frequência Total]]*Catalogo37253[[#This Row],[Custo da UST]]</f>
        <v>3840</v>
      </c>
    </row>
    <row r="138" spans="1:18" ht="66" customHeight="1">
      <c r="A138" s="17"/>
      <c r="B138" s="28" t="s">
        <v>303</v>
      </c>
      <c r="C138" s="28" t="s">
        <v>20</v>
      </c>
      <c r="D138" s="33" t="s">
        <v>119</v>
      </c>
      <c r="E138" s="33" t="s">
        <v>144</v>
      </c>
      <c r="F138" s="33" t="s">
        <v>145</v>
      </c>
      <c r="G138" s="33" t="s">
        <v>146</v>
      </c>
      <c r="H138" s="33" t="s">
        <v>24</v>
      </c>
      <c r="I138" s="22" t="s">
        <v>25</v>
      </c>
      <c r="J138" s="21">
        <v>6</v>
      </c>
      <c r="K138" s="21">
        <v>24</v>
      </c>
      <c r="L138" s="22" t="str">
        <f>CONCATENATE(INT(Catalogo37253[[#This Row],[ Duração]])," horas"," e ",MOD(Catalogo37253[[#This Row],[ Duração]]*60,60), " minutos")</f>
        <v>24 horas e 0 minutos</v>
      </c>
      <c r="M138" s="21">
        <f>Catalogo37253[[#This Row],[ Duração]]*Catalogo37253[[#This Row],[Peso]]</f>
        <v>144</v>
      </c>
      <c r="N138" s="65">
        <f>Catalogo37253[[#This Row],[Custo da UST]]*24.76</f>
        <v>3565.44</v>
      </c>
      <c r="O138" s="20">
        <f>Catalogo37253[[#This Row],[Frequência Total]]/12</f>
        <v>1</v>
      </c>
      <c r="P138" s="19">
        <v>12</v>
      </c>
      <c r="Q138" s="19">
        <f>Catalogo37253[[#This Row],[Frequência Total]]*Catalogo37253[[#This Row],[ Duração]]</f>
        <v>288</v>
      </c>
      <c r="R138" s="18">
        <f>Catalogo37253[[#This Row],[Frequência Total]]*Catalogo37253[[#This Row],[Custo da UST]]</f>
        <v>1728</v>
      </c>
    </row>
    <row r="139" spans="1:18" ht="66" customHeight="1">
      <c r="A139" s="17"/>
      <c r="B139" s="28" t="s">
        <v>304</v>
      </c>
      <c r="C139" s="28" t="s">
        <v>20</v>
      </c>
      <c r="D139" s="33" t="s">
        <v>119</v>
      </c>
      <c r="E139" s="33" t="s">
        <v>144</v>
      </c>
      <c r="F139" s="33" t="s">
        <v>145</v>
      </c>
      <c r="G139" s="33" t="s">
        <v>146</v>
      </c>
      <c r="H139" s="33" t="s">
        <v>24</v>
      </c>
      <c r="I139" s="22" t="s">
        <v>25</v>
      </c>
      <c r="J139" s="21">
        <v>6</v>
      </c>
      <c r="K139" s="21">
        <v>32</v>
      </c>
      <c r="L139" s="22" t="str">
        <f>CONCATENATE(INT(Catalogo37253[[#This Row],[ Duração]])," horas"," e ",MOD(Catalogo37253[[#This Row],[ Duração]]*60,60), " minutos")</f>
        <v>32 horas e 0 minutos</v>
      </c>
      <c r="M139" s="21">
        <f>Catalogo37253[[#This Row],[ Duração]]*Catalogo37253[[#This Row],[Peso]]</f>
        <v>192</v>
      </c>
      <c r="N139" s="65">
        <f>Catalogo37253[[#This Row],[Custo da UST]]*24.76</f>
        <v>4753.92</v>
      </c>
      <c r="O139" s="20">
        <f>Catalogo37253[[#This Row],[Frequência Total]]/12</f>
        <v>1</v>
      </c>
      <c r="P139" s="19">
        <v>12</v>
      </c>
      <c r="Q139" s="19">
        <f>Catalogo37253[[#This Row],[Frequência Total]]*Catalogo37253[[#This Row],[ Duração]]</f>
        <v>384</v>
      </c>
      <c r="R139" s="18">
        <f>Catalogo37253[[#This Row],[Frequência Total]]*Catalogo37253[[#This Row],[Custo da UST]]</f>
        <v>2304</v>
      </c>
    </row>
    <row r="140" spans="1:18" ht="66" customHeight="1">
      <c r="A140" s="17"/>
      <c r="B140" s="28" t="s">
        <v>305</v>
      </c>
      <c r="C140" s="28" t="s">
        <v>20</v>
      </c>
      <c r="D140" s="33" t="s">
        <v>119</v>
      </c>
      <c r="E140" s="33" t="s">
        <v>144</v>
      </c>
      <c r="F140" s="33" t="s">
        <v>145</v>
      </c>
      <c r="G140" s="33" t="s">
        <v>146</v>
      </c>
      <c r="H140" s="33" t="s">
        <v>24</v>
      </c>
      <c r="I140" s="22" t="s">
        <v>25</v>
      </c>
      <c r="J140" s="21">
        <v>6</v>
      </c>
      <c r="K140" s="21">
        <v>40</v>
      </c>
      <c r="L140" s="22" t="str">
        <f>CONCATENATE(INT(Catalogo37253[[#This Row],[ Duração]])," horas"," e ",MOD(Catalogo37253[[#This Row],[ Duração]]*60,60), " minutos")</f>
        <v>40 horas e 0 minutos</v>
      </c>
      <c r="M140" s="21">
        <f>Catalogo37253[[#This Row],[ Duração]]*Catalogo37253[[#This Row],[Peso]]</f>
        <v>240</v>
      </c>
      <c r="N140" s="65">
        <f>Catalogo37253[[#This Row],[Custo da UST]]*24.76</f>
        <v>5942.4000000000005</v>
      </c>
      <c r="O140" s="20">
        <f>Catalogo37253[[#This Row],[Frequência Total]]/12</f>
        <v>1</v>
      </c>
      <c r="P140" s="19">
        <v>12</v>
      </c>
      <c r="Q140" s="19">
        <f>Catalogo37253[[#This Row],[Frequência Total]]*Catalogo37253[[#This Row],[ Duração]]</f>
        <v>480</v>
      </c>
      <c r="R140" s="18">
        <f>Catalogo37253[[#This Row],[Frequência Total]]*Catalogo37253[[#This Row],[Custo da UST]]</f>
        <v>2880</v>
      </c>
    </row>
    <row r="141" spans="1:18" ht="66" customHeight="1">
      <c r="A141" s="17"/>
      <c r="B141" s="28" t="s">
        <v>306</v>
      </c>
      <c r="C141" s="28" t="s">
        <v>20</v>
      </c>
      <c r="D141" s="33" t="s">
        <v>119</v>
      </c>
      <c r="E141" s="33" t="s">
        <v>144</v>
      </c>
      <c r="F141" s="33" t="s">
        <v>145</v>
      </c>
      <c r="G141" s="33" t="s">
        <v>146</v>
      </c>
      <c r="H141" s="33" t="s">
        <v>24</v>
      </c>
      <c r="I141" s="22" t="s">
        <v>25</v>
      </c>
      <c r="J141" s="21">
        <v>6</v>
      </c>
      <c r="K141" s="21">
        <v>56</v>
      </c>
      <c r="L141" s="22" t="str">
        <f>CONCATENATE(INT(Catalogo37253[[#This Row],[ Duração]])," horas"," e ",MOD(Catalogo37253[[#This Row],[ Duração]]*60,60), " minutos")</f>
        <v>56 horas e 0 minutos</v>
      </c>
      <c r="M141" s="21">
        <f>Catalogo37253[[#This Row],[ Duração]]*Catalogo37253[[#This Row],[Peso]]</f>
        <v>336</v>
      </c>
      <c r="N141" s="65">
        <f>Catalogo37253[[#This Row],[Custo da UST]]*24.76</f>
        <v>8319.36</v>
      </c>
      <c r="O141" s="20">
        <f>Catalogo37253[[#This Row],[Frequência Total]]/12</f>
        <v>1</v>
      </c>
      <c r="P141" s="19">
        <v>12</v>
      </c>
      <c r="Q141" s="19">
        <f>Catalogo37253[[#This Row],[Frequência Total]]*Catalogo37253[[#This Row],[ Duração]]</f>
        <v>672</v>
      </c>
      <c r="R141" s="18">
        <f>Catalogo37253[[#This Row],[Frequência Total]]*Catalogo37253[[#This Row],[Custo da UST]]</f>
        <v>4032</v>
      </c>
    </row>
    <row r="142" spans="1:18" ht="66" customHeight="1">
      <c r="A142" s="17"/>
      <c r="B142" s="28" t="s">
        <v>307</v>
      </c>
      <c r="C142" s="28" t="s">
        <v>20</v>
      </c>
      <c r="D142" s="33" t="s">
        <v>119</v>
      </c>
      <c r="E142" s="33" t="s">
        <v>144</v>
      </c>
      <c r="F142" s="33" t="s">
        <v>145</v>
      </c>
      <c r="G142" s="33" t="s">
        <v>146</v>
      </c>
      <c r="H142" s="33" t="s">
        <v>24</v>
      </c>
      <c r="I142" s="22" t="s">
        <v>25</v>
      </c>
      <c r="J142" s="21">
        <v>6</v>
      </c>
      <c r="K142" s="21">
        <v>80</v>
      </c>
      <c r="L142" s="22" t="str">
        <f>CONCATENATE(INT(Catalogo37253[[#This Row],[ Duração]])," horas"," e ",MOD(Catalogo37253[[#This Row],[ Duração]]*60,60), " minutos")</f>
        <v>80 horas e 0 minutos</v>
      </c>
      <c r="M142" s="21">
        <f>Catalogo37253[[#This Row],[ Duração]]*Catalogo37253[[#This Row],[Peso]]</f>
        <v>480</v>
      </c>
      <c r="N142" s="65">
        <f>Catalogo37253[[#This Row],[Custo da UST]]*24.76</f>
        <v>11884.800000000001</v>
      </c>
      <c r="O142" s="20">
        <f>Catalogo37253[[#This Row],[Frequência Total]]/12</f>
        <v>1</v>
      </c>
      <c r="P142" s="19">
        <v>12</v>
      </c>
      <c r="Q142" s="19">
        <f>Catalogo37253[[#This Row],[Frequência Total]]*Catalogo37253[[#This Row],[ Duração]]</f>
        <v>960</v>
      </c>
      <c r="R142" s="18">
        <f>Catalogo37253[[#This Row],[Frequência Total]]*Catalogo37253[[#This Row],[Custo da UST]]</f>
        <v>5760</v>
      </c>
    </row>
    <row r="143" spans="1:18" ht="66" customHeight="1">
      <c r="A143" s="17"/>
      <c r="B143" s="28" t="s">
        <v>308</v>
      </c>
      <c r="C143" s="28" t="s">
        <v>20</v>
      </c>
      <c r="D143" s="33" t="s">
        <v>119</v>
      </c>
      <c r="E143" s="33" t="s">
        <v>154</v>
      </c>
      <c r="F143" s="33" t="s">
        <v>155</v>
      </c>
      <c r="G143" s="33" t="s">
        <v>156</v>
      </c>
      <c r="H143" s="33" t="s">
        <v>101</v>
      </c>
      <c r="I143" s="22" t="s">
        <v>102</v>
      </c>
      <c r="J143" s="21">
        <v>2.5</v>
      </c>
      <c r="K143" s="21">
        <v>2</v>
      </c>
      <c r="L143" s="22" t="str">
        <f>CONCATENATE(INT(Catalogo37253[[#This Row],[ Duração]])," horas"," e ",MOD(Catalogo37253[[#This Row],[ Duração]]*60,60), " minutos")</f>
        <v>2 horas e 0 minutos</v>
      </c>
      <c r="M143" s="21">
        <f>Catalogo37253[[#This Row],[ Duração]]*Catalogo37253[[#This Row],[Peso]]</f>
        <v>5</v>
      </c>
      <c r="N143" s="65">
        <f>Catalogo37253[[#This Row],[Custo da UST]]*24.76</f>
        <v>123.80000000000001</v>
      </c>
      <c r="O143" s="20">
        <f>Catalogo37253[[#This Row],[Frequência Total]]/12</f>
        <v>3.75</v>
      </c>
      <c r="P143" s="19">
        <v>45</v>
      </c>
      <c r="Q143" s="19">
        <f>Catalogo37253[[#This Row],[Frequência Total]]*Catalogo37253[[#This Row],[ Duração]]</f>
        <v>90</v>
      </c>
      <c r="R143" s="18">
        <f>Catalogo37253[[#This Row],[Frequência Total]]*Catalogo37253[[#This Row],[Custo da UST]]</f>
        <v>225</v>
      </c>
    </row>
    <row r="144" spans="1:18" ht="66" customHeight="1">
      <c r="A144" s="17"/>
      <c r="B144" s="28" t="s">
        <v>309</v>
      </c>
      <c r="C144" s="28" t="s">
        <v>20</v>
      </c>
      <c r="D144" s="33" t="s">
        <v>119</v>
      </c>
      <c r="E144" s="33" t="s">
        <v>154</v>
      </c>
      <c r="F144" s="33" t="s">
        <v>155</v>
      </c>
      <c r="G144" s="33" t="s">
        <v>156</v>
      </c>
      <c r="H144" s="33" t="s">
        <v>101</v>
      </c>
      <c r="I144" s="22" t="s">
        <v>102</v>
      </c>
      <c r="J144" s="21">
        <v>2.5</v>
      </c>
      <c r="K144" s="21">
        <v>4</v>
      </c>
      <c r="L144" s="22" t="str">
        <f>CONCATENATE(INT(Catalogo37253[[#This Row],[ Duração]])," horas"," e ",MOD(Catalogo37253[[#This Row],[ Duração]]*60,60), " minutos")</f>
        <v>4 horas e 0 minutos</v>
      </c>
      <c r="M144" s="21">
        <f>Catalogo37253[[#This Row],[ Duração]]*Catalogo37253[[#This Row],[Peso]]</f>
        <v>10</v>
      </c>
      <c r="N144" s="65">
        <f>Catalogo37253[[#This Row],[Custo da UST]]*24.76</f>
        <v>247.60000000000002</v>
      </c>
      <c r="O144" s="20">
        <f>Catalogo37253[[#This Row],[Frequência Total]]/12</f>
        <v>3.75</v>
      </c>
      <c r="P144" s="19">
        <v>45</v>
      </c>
      <c r="Q144" s="19">
        <f>Catalogo37253[[#This Row],[Frequência Total]]*Catalogo37253[[#This Row],[ Duração]]</f>
        <v>180</v>
      </c>
      <c r="R144" s="18">
        <f>Catalogo37253[[#This Row],[Frequência Total]]*Catalogo37253[[#This Row],[Custo da UST]]</f>
        <v>450</v>
      </c>
    </row>
    <row r="145" spans="1:18" ht="66" customHeight="1">
      <c r="A145" s="17"/>
      <c r="B145" s="28" t="s">
        <v>310</v>
      </c>
      <c r="C145" s="28" t="s">
        <v>20</v>
      </c>
      <c r="D145" s="33" t="s">
        <v>119</v>
      </c>
      <c r="E145" s="33" t="s">
        <v>154</v>
      </c>
      <c r="F145" s="33" t="s">
        <v>155</v>
      </c>
      <c r="G145" s="33" t="s">
        <v>156</v>
      </c>
      <c r="H145" s="33" t="s">
        <v>101</v>
      </c>
      <c r="I145" s="22" t="s">
        <v>102</v>
      </c>
      <c r="J145" s="21">
        <v>2.5</v>
      </c>
      <c r="K145" s="21">
        <v>8</v>
      </c>
      <c r="L145" s="22" t="str">
        <f>CONCATENATE(INT(Catalogo37253[[#This Row],[ Duração]])," horas"," e ",MOD(Catalogo37253[[#This Row],[ Duração]]*60,60), " minutos")</f>
        <v>8 horas e 0 minutos</v>
      </c>
      <c r="M145" s="21">
        <f>Catalogo37253[[#This Row],[ Duração]]*Catalogo37253[[#This Row],[Peso]]</f>
        <v>20</v>
      </c>
      <c r="N145" s="65">
        <f>Catalogo37253[[#This Row],[Custo da UST]]*24.76</f>
        <v>495.20000000000005</v>
      </c>
      <c r="O145" s="20">
        <f>Catalogo37253[[#This Row],[Frequência Total]]/12</f>
        <v>3.75</v>
      </c>
      <c r="P145" s="19">
        <v>45</v>
      </c>
      <c r="Q145" s="19">
        <f>Catalogo37253[[#This Row],[Frequência Total]]*Catalogo37253[[#This Row],[ Duração]]</f>
        <v>360</v>
      </c>
      <c r="R145" s="18">
        <f>Catalogo37253[[#This Row],[Frequência Total]]*Catalogo37253[[#This Row],[Custo da UST]]</f>
        <v>900</v>
      </c>
    </row>
    <row r="146" spans="1:18" ht="66" customHeight="1">
      <c r="A146" s="17"/>
      <c r="B146" s="28" t="s">
        <v>311</v>
      </c>
      <c r="C146" s="28" t="s">
        <v>20</v>
      </c>
      <c r="D146" s="33" t="s">
        <v>119</v>
      </c>
      <c r="E146" s="33" t="s">
        <v>154</v>
      </c>
      <c r="F146" s="33" t="s">
        <v>155</v>
      </c>
      <c r="G146" s="33" t="s">
        <v>156</v>
      </c>
      <c r="H146" s="33" t="s">
        <v>101</v>
      </c>
      <c r="I146" s="22" t="s">
        <v>102</v>
      </c>
      <c r="J146" s="21">
        <v>2.5</v>
      </c>
      <c r="K146" s="21">
        <v>12</v>
      </c>
      <c r="L146" s="22" t="str">
        <f>CONCATENATE(INT(Catalogo37253[[#This Row],[ Duração]])," horas"," e ",MOD(Catalogo37253[[#This Row],[ Duração]]*60,60), " minutos")</f>
        <v>12 horas e 0 minutos</v>
      </c>
      <c r="M146" s="21">
        <f>Catalogo37253[[#This Row],[ Duração]]*Catalogo37253[[#This Row],[Peso]]</f>
        <v>30</v>
      </c>
      <c r="N146" s="65">
        <f>Catalogo37253[[#This Row],[Custo da UST]]*24.76</f>
        <v>742.80000000000007</v>
      </c>
      <c r="O146" s="20">
        <f>Catalogo37253[[#This Row],[Frequência Total]]/12</f>
        <v>3.75</v>
      </c>
      <c r="P146" s="19">
        <v>45</v>
      </c>
      <c r="Q146" s="19">
        <f>Catalogo37253[[#This Row],[Frequência Total]]*Catalogo37253[[#This Row],[ Duração]]</f>
        <v>540</v>
      </c>
      <c r="R146" s="18">
        <f>Catalogo37253[[#This Row],[Frequência Total]]*Catalogo37253[[#This Row],[Custo da UST]]</f>
        <v>1350</v>
      </c>
    </row>
    <row r="147" spans="1:18" ht="66" customHeight="1">
      <c r="A147" s="17"/>
      <c r="B147" s="28" t="s">
        <v>312</v>
      </c>
      <c r="C147" s="28" t="s">
        <v>20</v>
      </c>
      <c r="D147" s="33" t="s">
        <v>119</v>
      </c>
      <c r="E147" s="33" t="s">
        <v>154</v>
      </c>
      <c r="F147" s="33" t="s">
        <v>155</v>
      </c>
      <c r="G147" s="33" t="s">
        <v>156</v>
      </c>
      <c r="H147" s="33" t="s">
        <v>101</v>
      </c>
      <c r="I147" s="22" t="s">
        <v>102</v>
      </c>
      <c r="J147" s="21">
        <v>2.5</v>
      </c>
      <c r="K147" s="21">
        <v>16</v>
      </c>
      <c r="L147" s="22" t="str">
        <f>CONCATENATE(INT(Catalogo37253[[#This Row],[ Duração]])," horas"," e ",MOD(Catalogo37253[[#This Row],[ Duração]]*60,60), " minutos")</f>
        <v>16 horas e 0 minutos</v>
      </c>
      <c r="M147" s="21">
        <f>Catalogo37253[[#This Row],[ Duração]]*Catalogo37253[[#This Row],[Peso]]</f>
        <v>40</v>
      </c>
      <c r="N147" s="65">
        <f>Catalogo37253[[#This Row],[Custo da UST]]*24.76</f>
        <v>990.40000000000009</v>
      </c>
      <c r="O147" s="20">
        <f>Catalogo37253[[#This Row],[Frequência Total]]/12</f>
        <v>3.75</v>
      </c>
      <c r="P147" s="19">
        <v>45</v>
      </c>
      <c r="Q147" s="19">
        <f>Catalogo37253[[#This Row],[Frequência Total]]*Catalogo37253[[#This Row],[ Duração]]</f>
        <v>720</v>
      </c>
      <c r="R147" s="18">
        <f>Catalogo37253[[#This Row],[Frequência Total]]*Catalogo37253[[#This Row],[Custo da UST]]</f>
        <v>1800</v>
      </c>
    </row>
    <row r="148" spans="1:18" ht="66" customHeight="1">
      <c r="A148" s="17"/>
      <c r="B148" s="28" t="s">
        <v>313</v>
      </c>
      <c r="C148" s="28" t="s">
        <v>20</v>
      </c>
      <c r="D148" s="33" t="s">
        <v>119</v>
      </c>
      <c r="E148" s="33" t="s">
        <v>154</v>
      </c>
      <c r="F148" s="33" t="s">
        <v>155</v>
      </c>
      <c r="G148" s="33" t="s">
        <v>156</v>
      </c>
      <c r="H148" s="33" t="s">
        <v>101</v>
      </c>
      <c r="I148" s="22" t="s">
        <v>102</v>
      </c>
      <c r="J148" s="21">
        <v>2.5</v>
      </c>
      <c r="K148" s="21">
        <v>24</v>
      </c>
      <c r="L148" s="22" t="str">
        <f>CONCATENATE(INT(Catalogo37253[[#This Row],[ Duração]])," horas"," e ",MOD(Catalogo37253[[#This Row],[ Duração]]*60,60), " minutos")</f>
        <v>24 horas e 0 minutos</v>
      </c>
      <c r="M148" s="21">
        <f>Catalogo37253[[#This Row],[ Duração]]*Catalogo37253[[#This Row],[Peso]]</f>
        <v>60</v>
      </c>
      <c r="N148" s="65">
        <f>Catalogo37253[[#This Row],[Custo da UST]]*24.76</f>
        <v>1485.6000000000001</v>
      </c>
      <c r="O148" s="20">
        <f>Catalogo37253[[#This Row],[Frequência Total]]/12</f>
        <v>1</v>
      </c>
      <c r="P148" s="19">
        <v>12</v>
      </c>
      <c r="Q148" s="19">
        <f>Catalogo37253[[#This Row],[Frequência Total]]*Catalogo37253[[#This Row],[ Duração]]</f>
        <v>288</v>
      </c>
      <c r="R148" s="18">
        <f>Catalogo37253[[#This Row],[Frequência Total]]*Catalogo37253[[#This Row],[Custo da UST]]</f>
        <v>720</v>
      </c>
    </row>
    <row r="149" spans="1:18" ht="66" customHeight="1">
      <c r="A149" s="17"/>
      <c r="B149" s="28" t="s">
        <v>314</v>
      </c>
      <c r="C149" s="28" t="s">
        <v>20</v>
      </c>
      <c r="D149" s="33" t="s">
        <v>119</v>
      </c>
      <c r="E149" s="33" t="s">
        <v>154</v>
      </c>
      <c r="F149" s="33" t="s">
        <v>155</v>
      </c>
      <c r="G149" s="33" t="s">
        <v>156</v>
      </c>
      <c r="H149" s="33" t="s">
        <v>101</v>
      </c>
      <c r="I149" s="22" t="s">
        <v>102</v>
      </c>
      <c r="J149" s="21">
        <v>2.5</v>
      </c>
      <c r="K149" s="21">
        <v>32</v>
      </c>
      <c r="L149" s="22" t="str">
        <f>CONCATENATE(INT(Catalogo37253[[#This Row],[ Duração]])," horas"," e ",MOD(Catalogo37253[[#This Row],[ Duração]]*60,60), " minutos")</f>
        <v>32 horas e 0 minutos</v>
      </c>
      <c r="M149" s="21">
        <f>Catalogo37253[[#This Row],[ Duração]]*Catalogo37253[[#This Row],[Peso]]</f>
        <v>80</v>
      </c>
      <c r="N149" s="65">
        <f>Catalogo37253[[#This Row],[Custo da UST]]*24.76</f>
        <v>1980.8000000000002</v>
      </c>
      <c r="O149" s="20">
        <f>Catalogo37253[[#This Row],[Frequência Total]]/12</f>
        <v>1</v>
      </c>
      <c r="P149" s="19">
        <v>12</v>
      </c>
      <c r="Q149" s="19">
        <f>Catalogo37253[[#This Row],[Frequência Total]]*Catalogo37253[[#This Row],[ Duração]]</f>
        <v>384</v>
      </c>
      <c r="R149" s="18">
        <f>Catalogo37253[[#This Row],[Frequência Total]]*Catalogo37253[[#This Row],[Custo da UST]]</f>
        <v>960</v>
      </c>
    </row>
    <row r="150" spans="1:18" ht="66" customHeight="1">
      <c r="A150" s="17"/>
      <c r="B150" s="28" t="s">
        <v>315</v>
      </c>
      <c r="C150" s="28" t="s">
        <v>20</v>
      </c>
      <c r="D150" s="33" t="s">
        <v>119</v>
      </c>
      <c r="E150" s="33" t="s">
        <v>154</v>
      </c>
      <c r="F150" s="33" t="s">
        <v>155</v>
      </c>
      <c r="G150" s="33" t="s">
        <v>156</v>
      </c>
      <c r="H150" s="33" t="s">
        <v>101</v>
      </c>
      <c r="I150" s="22" t="s">
        <v>102</v>
      </c>
      <c r="J150" s="21">
        <v>2.5</v>
      </c>
      <c r="K150" s="21">
        <v>40</v>
      </c>
      <c r="L150" s="22" t="str">
        <f>CONCATENATE(INT(Catalogo37253[[#This Row],[ Duração]])," horas"," e ",MOD(Catalogo37253[[#This Row],[ Duração]]*60,60), " minutos")</f>
        <v>40 horas e 0 minutos</v>
      </c>
      <c r="M150" s="21">
        <f>Catalogo37253[[#This Row],[ Duração]]*Catalogo37253[[#This Row],[Peso]]</f>
        <v>100</v>
      </c>
      <c r="N150" s="65">
        <f>Catalogo37253[[#This Row],[Custo da UST]]*24.76</f>
        <v>2476</v>
      </c>
      <c r="O150" s="20">
        <f>Catalogo37253[[#This Row],[Frequência Total]]/12</f>
        <v>1</v>
      </c>
      <c r="P150" s="19">
        <v>12</v>
      </c>
      <c r="Q150" s="19">
        <f>Catalogo37253[[#This Row],[Frequência Total]]*Catalogo37253[[#This Row],[ Duração]]</f>
        <v>480</v>
      </c>
      <c r="R150" s="18">
        <f>Catalogo37253[[#This Row],[Frequência Total]]*Catalogo37253[[#This Row],[Custo da UST]]</f>
        <v>1200</v>
      </c>
    </row>
    <row r="151" spans="1:18" ht="66" customHeight="1">
      <c r="A151" s="17"/>
      <c r="B151" s="28" t="s">
        <v>316</v>
      </c>
      <c r="C151" s="28" t="s">
        <v>20</v>
      </c>
      <c r="D151" s="33" t="s">
        <v>119</v>
      </c>
      <c r="E151" s="33" t="s">
        <v>154</v>
      </c>
      <c r="F151" s="33" t="s">
        <v>155</v>
      </c>
      <c r="G151" s="33" t="s">
        <v>156</v>
      </c>
      <c r="H151" s="33" t="s">
        <v>39</v>
      </c>
      <c r="I151" s="22" t="s">
        <v>40</v>
      </c>
      <c r="J151" s="21">
        <v>4</v>
      </c>
      <c r="K151" s="21">
        <v>12</v>
      </c>
      <c r="L151" s="22" t="str">
        <f>CONCATENATE(INT(Catalogo37253[[#This Row],[ Duração]])," horas"," e ",MOD(Catalogo37253[[#This Row],[ Duração]]*60,60), " minutos")</f>
        <v>12 horas e 0 minutos</v>
      </c>
      <c r="M151" s="21">
        <f>Catalogo37253[[#This Row],[ Duração]]*Catalogo37253[[#This Row],[Peso]]</f>
        <v>48</v>
      </c>
      <c r="N151" s="65">
        <f>Catalogo37253[[#This Row],[Custo da UST]]*24.76</f>
        <v>1188.48</v>
      </c>
      <c r="O151" s="20">
        <f>Catalogo37253[[#This Row],[Frequência Total]]/12</f>
        <v>1</v>
      </c>
      <c r="P151" s="19">
        <v>12</v>
      </c>
      <c r="Q151" s="19">
        <f>Catalogo37253[[#This Row],[Frequência Total]]*Catalogo37253[[#This Row],[ Duração]]</f>
        <v>144</v>
      </c>
      <c r="R151" s="18">
        <f>Catalogo37253[[#This Row],[Frequência Total]]*Catalogo37253[[#This Row],[Custo da UST]]</f>
        <v>576</v>
      </c>
    </row>
    <row r="152" spans="1:18" ht="66" customHeight="1">
      <c r="A152" s="17"/>
      <c r="B152" s="28" t="s">
        <v>317</v>
      </c>
      <c r="C152" s="28" t="s">
        <v>20</v>
      </c>
      <c r="D152" s="33" t="s">
        <v>119</v>
      </c>
      <c r="E152" s="33" t="s">
        <v>154</v>
      </c>
      <c r="F152" s="33" t="s">
        <v>155</v>
      </c>
      <c r="G152" s="33" t="s">
        <v>156</v>
      </c>
      <c r="H152" s="33" t="s">
        <v>39</v>
      </c>
      <c r="I152" s="22" t="s">
        <v>40</v>
      </c>
      <c r="J152" s="21">
        <v>4</v>
      </c>
      <c r="K152" s="21">
        <v>16</v>
      </c>
      <c r="L152" s="22" t="str">
        <f>CONCATENATE(INT(Catalogo37253[[#This Row],[ Duração]])," horas"," e ",MOD(Catalogo37253[[#This Row],[ Duração]]*60,60), " minutos")</f>
        <v>16 horas e 0 minutos</v>
      </c>
      <c r="M152" s="21">
        <f>Catalogo37253[[#This Row],[ Duração]]*Catalogo37253[[#This Row],[Peso]]</f>
        <v>64</v>
      </c>
      <c r="N152" s="65">
        <f>Catalogo37253[[#This Row],[Custo da UST]]*24.76</f>
        <v>1584.64</v>
      </c>
      <c r="O152" s="20">
        <f>Catalogo37253[[#This Row],[Frequência Total]]/12</f>
        <v>1</v>
      </c>
      <c r="P152" s="19">
        <v>12</v>
      </c>
      <c r="Q152" s="19">
        <f>Catalogo37253[[#This Row],[Frequência Total]]*Catalogo37253[[#This Row],[ Duração]]</f>
        <v>192</v>
      </c>
      <c r="R152" s="18">
        <f>Catalogo37253[[#This Row],[Frequência Total]]*Catalogo37253[[#This Row],[Custo da UST]]</f>
        <v>768</v>
      </c>
    </row>
    <row r="153" spans="1:18" ht="66" customHeight="1">
      <c r="A153" s="17"/>
      <c r="B153" s="28" t="s">
        <v>318</v>
      </c>
      <c r="C153" s="28" t="s">
        <v>20</v>
      </c>
      <c r="D153" s="33" t="s">
        <v>119</v>
      </c>
      <c r="E153" s="33" t="s">
        <v>154</v>
      </c>
      <c r="F153" s="33" t="s">
        <v>155</v>
      </c>
      <c r="G153" s="33" t="s">
        <v>156</v>
      </c>
      <c r="H153" s="33" t="s">
        <v>39</v>
      </c>
      <c r="I153" s="22" t="s">
        <v>40</v>
      </c>
      <c r="J153" s="21">
        <v>4</v>
      </c>
      <c r="K153" s="21">
        <v>24</v>
      </c>
      <c r="L153" s="22" t="str">
        <f>CONCATENATE(INT(Catalogo37253[[#This Row],[ Duração]])," horas"," e ",MOD(Catalogo37253[[#This Row],[ Duração]]*60,60), " minutos")</f>
        <v>24 horas e 0 minutos</v>
      </c>
      <c r="M153" s="21">
        <f>Catalogo37253[[#This Row],[ Duração]]*Catalogo37253[[#This Row],[Peso]]</f>
        <v>96</v>
      </c>
      <c r="N153" s="65">
        <f>Catalogo37253[[#This Row],[Custo da UST]]*24.76</f>
        <v>2376.96</v>
      </c>
      <c r="O153" s="20">
        <f>Catalogo37253[[#This Row],[Frequência Total]]/12</f>
        <v>1</v>
      </c>
      <c r="P153" s="19">
        <v>12</v>
      </c>
      <c r="Q153" s="19">
        <f>Catalogo37253[[#This Row],[Frequência Total]]*Catalogo37253[[#This Row],[ Duração]]</f>
        <v>288</v>
      </c>
      <c r="R153" s="18">
        <f>Catalogo37253[[#This Row],[Frequência Total]]*Catalogo37253[[#This Row],[Custo da UST]]</f>
        <v>1152</v>
      </c>
    </row>
    <row r="154" spans="1:18" ht="66" customHeight="1">
      <c r="A154" s="17"/>
      <c r="B154" s="28" t="s">
        <v>319</v>
      </c>
      <c r="C154" s="28" t="s">
        <v>20</v>
      </c>
      <c r="D154" s="33" t="s">
        <v>119</v>
      </c>
      <c r="E154" s="33" t="s">
        <v>154</v>
      </c>
      <c r="F154" s="33" t="s">
        <v>155</v>
      </c>
      <c r="G154" s="33" t="s">
        <v>156</v>
      </c>
      <c r="H154" s="33" t="s">
        <v>39</v>
      </c>
      <c r="I154" s="22" t="s">
        <v>40</v>
      </c>
      <c r="J154" s="21">
        <v>4</v>
      </c>
      <c r="K154" s="21">
        <v>32</v>
      </c>
      <c r="L154" s="22" t="str">
        <f>CONCATENATE(INT(Catalogo37253[[#This Row],[ Duração]])," horas"," e ",MOD(Catalogo37253[[#This Row],[ Duração]]*60,60), " minutos")</f>
        <v>32 horas e 0 minutos</v>
      </c>
      <c r="M154" s="21">
        <f>Catalogo37253[[#This Row],[ Duração]]*Catalogo37253[[#This Row],[Peso]]</f>
        <v>128</v>
      </c>
      <c r="N154" s="65">
        <f>Catalogo37253[[#This Row],[Custo da UST]]*24.76</f>
        <v>3169.28</v>
      </c>
      <c r="O154" s="20">
        <f>Catalogo37253[[#This Row],[Frequência Total]]/12</f>
        <v>1</v>
      </c>
      <c r="P154" s="19">
        <v>12</v>
      </c>
      <c r="Q154" s="19">
        <f>Catalogo37253[[#This Row],[Frequência Total]]*Catalogo37253[[#This Row],[ Duração]]</f>
        <v>384</v>
      </c>
      <c r="R154" s="18">
        <f>Catalogo37253[[#This Row],[Frequência Total]]*Catalogo37253[[#This Row],[Custo da UST]]</f>
        <v>1536</v>
      </c>
    </row>
    <row r="155" spans="1:18" ht="66" customHeight="1">
      <c r="A155" s="17"/>
      <c r="B155" s="28" t="s">
        <v>320</v>
      </c>
      <c r="C155" s="28" t="s">
        <v>20</v>
      </c>
      <c r="D155" s="33" t="s">
        <v>119</v>
      </c>
      <c r="E155" s="33" t="s">
        <v>154</v>
      </c>
      <c r="F155" s="33" t="s">
        <v>155</v>
      </c>
      <c r="G155" s="33" t="s">
        <v>156</v>
      </c>
      <c r="H155" s="33" t="s">
        <v>39</v>
      </c>
      <c r="I155" s="22" t="s">
        <v>40</v>
      </c>
      <c r="J155" s="21">
        <v>4</v>
      </c>
      <c r="K155" s="21">
        <v>40</v>
      </c>
      <c r="L155" s="22" t="str">
        <f>CONCATENATE(INT(Catalogo37253[[#This Row],[ Duração]])," horas"," e ",MOD(Catalogo37253[[#This Row],[ Duração]]*60,60), " minutos")</f>
        <v>40 horas e 0 minutos</v>
      </c>
      <c r="M155" s="21">
        <f>Catalogo37253[[#This Row],[ Duração]]*Catalogo37253[[#This Row],[Peso]]</f>
        <v>160</v>
      </c>
      <c r="N155" s="65">
        <f>Catalogo37253[[#This Row],[Custo da UST]]*24.76</f>
        <v>3961.6000000000004</v>
      </c>
      <c r="O155" s="20">
        <f>Catalogo37253[[#This Row],[Frequência Total]]/12</f>
        <v>1</v>
      </c>
      <c r="P155" s="19">
        <v>12</v>
      </c>
      <c r="Q155" s="19">
        <f>Catalogo37253[[#This Row],[Frequência Total]]*Catalogo37253[[#This Row],[ Duração]]</f>
        <v>480</v>
      </c>
      <c r="R155" s="18">
        <f>Catalogo37253[[#This Row],[Frequência Total]]*Catalogo37253[[#This Row],[Custo da UST]]</f>
        <v>1920</v>
      </c>
    </row>
    <row r="156" spans="1:18" ht="66" customHeight="1">
      <c r="A156" s="17"/>
      <c r="B156" s="28" t="s">
        <v>321</v>
      </c>
      <c r="C156" s="28" t="s">
        <v>20</v>
      </c>
      <c r="D156" s="33" t="s">
        <v>119</v>
      </c>
      <c r="E156" s="33" t="s">
        <v>154</v>
      </c>
      <c r="F156" s="33" t="s">
        <v>155</v>
      </c>
      <c r="G156" s="33" t="s">
        <v>156</v>
      </c>
      <c r="H156" s="33" t="s">
        <v>39</v>
      </c>
      <c r="I156" s="22" t="s">
        <v>40</v>
      </c>
      <c r="J156" s="21">
        <v>4</v>
      </c>
      <c r="K156" s="21">
        <v>56</v>
      </c>
      <c r="L156" s="22" t="str">
        <f>CONCATENATE(INT(Catalogo37253[[#This Row],[ Duração]])," horas"," e ",MOD(Catalogo37253[[#This Row],[ Duração]]*60,60), " minutos")</f>
        <v>56 horas e 0 minutos</v>
      </c>
      <c r="M156" s="21">
        <f>Catalogo37253[[#This Row],[ Duração]]*Catalogo37253[[#This Row],[Peso]]</f>
        <v>224</v>
      </c>
      <c r="N156" s="65">
        <f>Catalogo37253[[#This Row],[Custo da UST]]*24.76</f>
        <v>5546.2400000000007</v>
      </c>
      <c r="O156" s="20">
        <f>Catalogo37253[[#This Row],[Frequência Total]]/12</f>
        <v>1</v>
      </c>
      <c r="P156" s="19">
        <v>12</v>
      </c>
      <c r="Q156" s="19">
        <f>Catalogo37253[[#This Row],[Frequência Total]]*Catalogo37253[[#This Row],[ Duração]]</f>
        <v>672</v>
      </c>
      <c r="R156" s="18">
        <f>Catalogo37253[[#This Row],[Frequência Total]]*Catalogo37253[[#This Row],[Custo da UST]]</f>
        <v>2688</v>
      </c>
    </row>
    <row r="157" spans="1:18" ht="66" customHeight="1">
      <c r="A157" s="17"/>
      <c r="B157" s="28" t="s">
        <v>322</v>
      </c>
      <c r="C157" s="28" t="s">
        <v>20</v>
      </c>
      <c r="D157" s="33" t="s">
        <v>119</v>
      </c>
      <c r="E157" s="33" t="s">
        <v>154</v>
      </c>
      <c r="F157" s="33" t="s">
        <v>155</v>
      </c>
      <c r="G157" s="33" t="s">
        <v>156</v>
      </c>
      <c r="H157" s="33" t="s">
        <v>39</v>
      </c>
      <c r="I157" s="22" t="s">
        <v>40</v>
      </c>
      <c r="J157" s="21">
        <v>4</v>
      </c>
      <c r="K157" s="21">
        <v>80</v>
      </c>
      <c r="L157" s="22" t="str">
        <f>CONCATENATE(INT(Catalogo37253[[#This Row],[ Duração]])," horas"," e ",MOD(Catalogo37253[[#This Row],[ Duração]]*60,60), " minutos")</f>
        <v>80 horas e 0 minutos</v>
      </c>
      <c r="M157" s="21">
        <f>Catalogo37253[[#This Row],[ Duração]]*Catalogo37253[[#This Row],[Peso]]</f>
        <v>320</v>
      </c>
      <c r="N157" s="65">
        <f>Catalogo37253[[#This Row],[Custo da UST]]*24.76</f>
        <v>7923.2000000000007</v>
      </c>
      <c r="O157" s="20">
        <f>Catalogo37253[[#This Row],[Frequência Total]]/12</f>
        <v>4.166666666666667</v>
      </c>
      <c r="P157" s="19">
        <v>50</v>
      </c>
      <c r="Q157" s="19">
        <f>Catalogo37253[[#This Row],[Frequência Total]]*Catalogo37253[[#This Row],[ Duração]]</f>
        <v>4000</v>
      </c>
      <c r="R157" s="18">
        <f>Catalogo37253[[#This Row],[Frequência Total]]*Catalogo37253[[#This Row],[Custo da UST]]</f>
        <v>16000</v>
      </c>
    </row>
    <row r="158" spans="1:18" ht="66" customHeight="1">
      <c r="A158" s="17"/>
      <c r="B158" s="28" t="s">
        <v>323</v>
      </c>
      <c r="C158" s="28" t="s">
        <v>20</v>
      </c>
      <c r="D158" s="33" t="s">
        <v>119</v>
      </c>
      <c r="E158" s="33" t="s">
        <v>154</v>
      </c>
      <c r="F158" s="33" t="s">
        <v>155</v>
      </c>
      <c r="G158" s="33" t="s">
        <v>156</v>
      </c>
      <c r="H158" s="33" t="s">
        <v>24</v>
      </c>
      <c r="I158" s="22" t="s">
        <v>25</v>
      </c>
      <c r="J158" s="21">
        <v>6</v>
      </c>
      <c r="K158" s="21">
        <v>32</v>
      </c>
      <c r="L158" s="22" t="str">
        <f>CONCATENATE(INT(Catalogo37253[[#This Row],[ Duração]])," horas"," e ",MOD(Catalogo37253[[#This Row],[ Duração]]*60,60), " minutos")</f>
        <v>32 horas e 0 minutos</v>
      </c>
      <c r="M158" s="21">
        <f>Catalogo37253[[#This Row],[ Duração]]*Catalogo37253[[#This Row],[Peso]]</f>
        <v>192</v>
      </c>
      <c r="N158" s="65">
        <f>Catalogo37253[[#This Row],[Custo da UST]]*24.76</f>
        <v>4753.92</v>
      </c>
      <c r="O158" s="20">
        <f>Catalogo37253[[#This Row],[Frequência Total]]/12</f>
        <v>1</v>
      </c>
      <c r="P158" s="19">
        <v>12</v>
      </c>
      <c r="Q158" s="19">
        <f>Catalogo37253[[#This Row],[Frequência Total]]*Catalogo37253[[#This Row],[ Duração]]</f>
        <v>384</v>
      </c>
      <c r="R158" s="18">
        <f>Catalogo37253[[#This Row],[Frequência Total]]*Catalogo37253[[#This Row],[Custo da UST]]</f>
        <v>2304</v>
      </c>
    </row>
    <row r="159" spans="1:18" ht="66" customHeight="1">
      <c r="A159" s="17"/>
      <c r="B159" s="28" t="s">
        <v>324</v>
      </c>
      <c r="C159" s="28" t="s">
        <v>20</v>
      </c>
      <c r="D159" s="33" t="s">
        <v>119</v>
      </c>
      <c r="E159" s="33" t="s">
        <v>154</v>
      </c>
      <c r="F159" s="33" t="s">
        <v>155</v>
      </c>
      <c r="G159" s="33" t="s">
        <v>156</v>
      </c>
      <c r="H159" s="33" t="s">
        <v>24</v>
      </c>
      <c r="I159" s="22" t="s">
        <v>25</v>
      </c>
      <c r="J159" s="21">
        <v>6</v>
      </c>
      <c r="K159" s="21">
        <v>56</v>
      </c>
      <c r="L159" s="22" t="str">
        <f>CONCATENATE(INT(Catalogo37253[[#This Row],[ Duração]])," horas"," e ",MOD(Catalogo37253[[#This Row],[ Duração]]*60,60), " minutos")</f>
        <v>56 horas e 0 minutos</v>
      </c>
      <c r="M159" s="21">
        <f>Catalogo37253[[#This Row],[ Duração]]*Catalogo37253[[#This Row],[Peso]]</f>
        <v>336</v>
      </c>
      <c r="N159" s="65">
        <f>Catalogo37253[[#This Row],[Custo da UST]]*24.76</f>
        <v>8319.36</v>
      </c>
      <c r="O159" s="20">
        <f>Catalogo37253[[#This Row],[Frequência Total]]/12</f>
        <v>1</v>
      </c>
      <c r="P159" s="19">
        <v>12</v>
      </c>
      <c r="Q159" s="19">
        <f>Catalogo37253[[#This Row],[Frequência Total]]*Catalogo37253[[#This Row],[ Duração]]</f>
        <v>672</v>
      </c>
      <c r="R159" s="18">
        <f>Catalogo37253[[#This Row],[Frequência Total]]*Catalogo37253[[#This Row],[Custo da UST]]</f>
        <v>4032</v>
      </c>
    </row>
    <row r="160" spans="1:18" ht="66" customHeight="1">
      <c r="A160" s="17"/>
      <c r="B160" s="28" t="s">
        <v>325</v>
      </c>
      <c r="C160" s="28" t="s">
        <v>20</v>
      </c>
      <c r="D160" s="33" t="s">
        <v>119</v>
      </c>
      <c r="E160" s="33" t="s">
        <v>154</v>
      </c>
      <c r="F160" s="33" t="s">
        <v>155</v>
      </c>
      <c r="G160" s="33" t="s">
        <v>156</v>
      </c>
      <c r="H160" s="33" t="s">
        <v>24</v>
      </c>
      <c r="I160" s="22" t="s">
        <v>25</v>
      </c>
      <c r="J160" s="21">
        <v>6</v>
      </c>
      <c r="K160" s="21">
        <v>80</v>
      </c>
      <c r="L160" s="22" t="str">
        <f>CONCATENATE(INT(Catalogo37253[[#This Row],[ Duração]])," horas"," e ",MOD(Catalogo37253[[#This Row],[ Duração]]*60,60), " minutos")</f>
        <v>80 horas e 0 minutos</v>
      </c>
      <c r="M160" s="21">
        <f>Catalogo37253[[#This Row],[ Duração]]*Catalogo37253[[#This Row],[Peso]]</f>
        <v>480</v>
      </c>
      <c r="N160" s="65">
        <f>Catalogo37253[[#This Row],[Custo da UST]]*24.76</f>
        <v>11884.800000000001</v>
      </c>
      <c r="O160" s="20">
        <f>Catalogo37253[[#This Row],[Frequência Total]]/12</f>
        <v>1</v>
      </c>
      <c r="P160" s="19">
        <v>12</v>
      </c>
      <c r="Q160" s="19">
        <f>Catalogo37253[[#This Row],[Frequência Total]]*Catalogo37253[[#This Row],[ Duração]]</f>
        <v>960</v>
      </c>
      <c r="R160" s="18">
        <f>Catalogo37253[[#This Row],[Frequência Total]]*Catalogo37253[[#This Row],[Custo da UST]]</f>
        <v>5760</v>
      </c>
    </row>
    <row r="161" spans="1:18" ht="66" customHeight="1">
      <c r="A161" s="17"/>
      <c r="B161" s="28" t="s">
        <v>326</v>
      </c>
      <c r="C161" s="28" t="s">
        <v>20</v>
      </c>
      <c r="D161" s="33" t="s">
        <v>119</v>
      </c>
      <c r="E161" s="33" t="s">
        <v>167</v>
      </c>
      <c r="F161" s="33" t="s">
        <v>168</v>
      </c>
      <c r="G161" s="33" t="s">
        <v>169</v>
      </c>
      <c r="H161" s="33" t="s">
        <v>101</v>
      </c>
      <c r="I161" s="22" t="s">
        <v>102</v>
      </c>
      <c r="J161" s="21">
        <v>2.5</v>
      </c>
      <c r="K161" s="21">
        <v>2</v>
      </c>
      <c r="L161" s="22" t="str">
        <f>CONCATENATE(INT(Catalogo37253[[#This Row],[ Duração]])," horas"," e ",MOD(Catalogo37253[[#This Row],[ Duração]]*60,60), " minutos")</f>
        <v>2 horas e 0 minutos</v>
      </c>
      <c r="M161" s="21">
        <f>Catalogo37253[[#This Row],[ Duração]]*Catalogo37253[[#This Row],[Peso]]</f>
        <v>5</v>
      </c>
      <c r="N161" s="65">
        <f>Catalogo37253[[#This Row],[Custo da UST]]*24.76</f>
        <v>123.80000000000001</v>
      </c>
      <c r="O161" s="20">
        <f>Catalogo37253[[#This Row],[Frequência Total]]/12</f>
        <v>3.75</v>
      </c>
      <c r="P161" s="19">
        <v>45</v>
      </c>
      <c r="Q161" s="19">
        <f>Catalogo37253[[#This Row],[Frequência Total]]*Catalogo37253[[#This Row],[ Duração]]</f>
        <v>90</v>
      </c>
      <c r="R161" s="18">
        <f>Catalogo37253[[#This Row],[Frequência Total]]*Catalogo37253[[#This Row],[Custo da UST]]</f>
        <v>225</v>
      </c>
    </row>
    <row r="162" spans="1:18" ht="66" customHeight="1">
      <c r="A162" s="17"/>
      <c r="B162" s="28" t="s">
        <v>327</v>
      </c>
      <c r="C162" s="28" t="s">
        <v>20</v>
      </c>
      <c r="D162" s="33" t="s">
        <v>119</v>
      </c>
      <c r="E162" s="33" t="s">
        <v>167</v>
      </c>
      <c r="F162" s="33" t="s">
        <v>168</v>
      </c>
      <c r="G162" s="33" t="s">
        <v>169</v>
      </c>
      <c r="H162" s="33" t="s">
        <v>101</v>
      </c>
      <c r="I162" s="22" t="s">
        <v>102</v>
      </c>
      <c r="J162" s="21">
        <v>2.5</v>
      </c>
      <c r="K162" s="21">
        <v>4</v>
      </c>
      <c r="L162" s="22" t="str">
        <f>CONCATENATE(INT(Catalogo37253[[#This Row],[ Duração]])," horas"," e ",MOD(Catalogo37253[[#This Row],[ Duração]]*60,60), " minutos")</f>
        <v>4 horas e 0 minutos</v>
      </c>
      <c r="M162" s="21">
        <f>Catalogo37253[[#This Row],[ Duração]]*Catalogo37253[[#This Row],[Peso]]</f>
        <v>10</v>
      </c>
      <c r="N162" s="65">
        <f>Catalogo37253[[#This Row],[Custo da UST]]*24.76</f>
        <v>247.60000000000002</v>
      </c>
      <c r="O162" s="20">
        <f>Catalogo37253[[#This Row],[Frequência Total]]/12</f>
        <v>3.75</v>
      </c>
      <c r="P162" s="19">
        <v>45</v>
      </c>
      <c r="Q162" s="19">
        <f>Catalogo37253[[#This Row],[Frequência Total]]*Catalogo37253[[#This Row],[ Duração]]</f>
        <v>180</v>
      </c>
      <c r="R162" s="18">
        <f>Catalogo37253[[#This Row],[Frequência Total]]*Catalogo37253[[#This Row],[Custo da UST]]</f>
        <v>450</v>
      </c>
    </row>
    <row r="163" spans="1:18" ht="66" customHeight="1">
      <c r="A163" s="17"/>
      <c r="B163" s="28" t="s">
        <v>328</v>
      </c>
      <c r="C163" s="28" t="s">
        <v>20</v>
      </c>
      <c r="D163" s="33" t="s">
        <v>119</v>
      </c>
      <c r="E163" s="33" t="s">
        <v>167</v>
      </c>
      <c r="F163" s="33" t="s">
        <v>168</v>
      </c>
      <c r="G163" s="33" t="s">
        <v>169</v>
      </c>
      <c r="H163" s="33" t="s">
        <v>101</v>
      </c>
      <c r="I163" s="22" t="s">
        <v>102</v>
      </c>
      <c r="J163" s="21">
        <v>2.5</v>
      </c>
      <c r="K163" s="21">
        <v>8</v>
      </c>
      <c r="L163" s="22" t="str">
        <f>CONCATENATE(INT(Catalogo37253[[#This Row],[ Duração]])," horas"," e ",MOD(Catalogo37253[[#This Row],[ Duração]]*60,60), " minutos")</f>
        <v>8 horas e 0 minutos</v>
      </c>
      <c r="M163" s="21">
        <f>Catalogo37253[[#This Row],[ Duração]]*Catalogo37253[[#This Row],[Peso]]</f>
        <v>20</v>
      </c>
      <c r="N163" s="65">
        <f>Catalogo37253[[#This Row],[Custo da UST]]*24.76</f>
        <v>495.20000000000005</v>
      </c>
      <c r="O163" s="20">
        <f>Catalogo37253[[#This Row],[Frequência Total]]/12</f>
        <v>3.75</v>
      </c>
      <c r="P163" s="19">
        <v>45</v>
      </c>
      <c r="Q163" s="19">
        <f>Catalogo37253[[#This Row],[Frequência Total]]*Catalogo37253[[#This Row],[ Duração]]</f>
        <v>360</v>
      </c>
      <c r="R163" s="18">
        <f>Catalogo37253[[#This Row],[Frequência Total]]*Catalogo37253[[#This Row],[Custo da UST]]</f>
        <v>900</v>
      </c>
    </row>
    <row r="164" spans="1:18" ht="66" customHeight="1">
      <c r="A164" s="17"/>
      <c r="B164" s="28" t="s">
        <v>329</v>
      </c>
      <c r="C164" s="28" t="s">
        <v>20</v>
      </c>
      <c r="D164" s="33" t="s">
        <v>119</v>
      </c>
      <c r="E164" s="33" t="s">
        <v>167</v>
      </c>
      <c r="F164" s="33" t="s">
        <v>168</v>
      </c>
      <c r="G164" s="33" t="s">
        <v>169</v>
      </c>
      <c r="H164" s="33" t="s">
        <v>101</v>
      </c>
      <c r="I164" s="22" t="s">
        <v>102</v>
      </c>
      <c r="J164" s="21">
        <v>2.5</v>
      </c>
      <c r="K164" s="21">
        <v>12</v>
      </c>
      <c r="L164" s="22" t="str">
        <f>CONCATENATE(INT(Catalogo37253[[#This Row],[ Duração]])," horas"," e ",MOD(Catalogo37253[[#This Row],[ Duração]]*60,60), " minutos")</f>
        <v>12 horas e 0 minutos</v>
      </c>
      <c r="M164" s="21">
        <f>Catalogo37253[[#This Row],[ Duração]]*Catalogo37253[[#This Row],[Peso]]</f>
        <v>30</v>
      </c>
      <c r="N164" s="65">
        <f>Catalogo37253[[#This Row],[Custo da UST]]*24.76</f>
        <v>742.80000000000007</v>
      </c>
      <c r="O164" s="20">
        <f>Catalogo37253[[#This Row],[Frequência Total]]/12</f>
        <v>3.75</v>
      </c>
      <c r="P164" s="19">
        <v>45</v>
      </c>
      <c r="Q164" s="19">
        <f>Catalogo37253[[#This Row],[Frequência Total]]*Catalogo37253[[#This Row],[ Duração]]</f>
        <v>540</v>
      </c>
      <c r="R164" s="18">
        <f>Catalogo37253[[#This Row],[Frequência Total]]*Catalogo37253[[#This Row],[Custo da UST]]</f>
        <v>1350</v>
      </c>
    </row>
    <row r="165" spans="1:18" ht="66" customHeight="1">
      <c r="A165" s="17"/>
      <c r="B165" s="28" t="s">
        <v>330</v>
      </c>
      <c r="C165" s="28" t="s">
        <v>20</v>
      </c>
      <c r="D165" s="33" t="s">
        <v>119</v>
      </c>
      <c r="E165" s="33" t="s">
        <v>167</v>
      </c>
      <c r="F165" s="33" t="s">
        <v>168</v>
      </c>
      <c r="G165" s="33" t="s">
        <v>169</v>
      </c>
      <c r="H165" s="33" t="s">
        <v>101</v>
      </c>
      <c r="I165" s="22" t="s">
        <v>102</v>
      </c>
      <c r="J165" s="21">
        <v>2.5</v>
      </c>
      <c r="K165" s="21">
        <v>16</v>
      </c>
      <c r="L165" s="22" t="str">
        <f>CONCATENATE(INT(Catalogo37253[[#This Row],[ Duração]])," horas"," e ",MOD(Catalogo37253[[#This Row],[ Duração]]*60,60), " minutos")</f>
        <v>16 horas e 0 minutos</v>
      </c>
      <c r="M165" s="21">
        <f>Catalogo37253[[#This Row],[ Duração]]*Catalogo37253[[#This Row],[Peso]]</f>
        <v>40</v>
      </c>
      <c r="N165" s="65">
        <f>Catalogo37253[[#This Row],[Custo da UST]]*24.76</f>
        <v>990.40000000000009</v>
      </c>
      <c r="O165" s="20">
        <f>Catalogo37253[[#This Row],[Frequência Total]]/12</f>
        <v>1</v>
      </c>
      <c r="P165" s="19">
        <v>12</v>
      </c>
      <c r="Q165" s="19">
        <f>Catalogo37253[[#This Row],[Frequência Total]]*Catalogo37253[[#This Row],[ Duração]]</f>
        <v>192</v>
      </c>
      <c r="R165" s="18">
        <f>Catalogo37253[[#This Row],[Frequência Total]]*Catalogo37253[[#This Row],[Custo da UST]]</f>
        <v>480</v>
      </c>
    </row>
    <row r="166" spans="1:18" ht="66" customHeight="1">
      <c r="A166" s="17"/>
      <c r="B166" s="28" t="s">
        <v>331</v>
      </c>
      <c r="C166" s="28" t="s">
        <v>20</v>
      </c>
      <c r="D166" s="33" t="s">
        <v>119</v>
      </c>
      <c r="E166" s="33" t="s">
        <v>167</v>
      </c>
      <c r="F166" s="33" t="s">
        <v>168</v>
      </c>
      <c r="G166" s="33" t="s">
        <v>169</v>
      </c>
      <c r="H166" s="33" t="s">
        <v>101</v>
      </c>
      <c r="I166" s="22" t="s">
        <v>102</v>
      </c>
      <c r="J166" s="21">
        <v>2.5</v>
      </c>
      <c r="K166" s="21">
        <v>24</v>
      </c>
      <c r="L166" s="22" t="str">
        <f>CONCATENATE(INT(Catalogo37253[[#This Row],[ Duração]])," horas"," e ",MOD(Catalogo37253[[#This Row],[ Duração]]*60,60), " minutos")</f>
        <v>24 horas e 0 minutos</v>
      </c>
      <c r="M166" s="21">
        <f>Catalogo37253[[#This Row],[ Duração]]*Catalogo37253[[#This Row],[Peso]]</f>
        <v>60</v>
      </c>
      <c r="N166" s="65">
        <f>Catalogo37253[[#This Row],[Custo da UST]]*24.76</f>
        <v>1485.6000000000001</v>
      </c>
      <c r="O166" s="20">
        <f>Catalogo37253[[#This Row],[Frequência Total]]/12</f>
        <v>1</v>
      </c>
      <c r="P166" s="19">
        <v>12</v>
      </c>
      <c r="Q166" s="19">
        <f>Catalogo37253[[#This Row],[Frequência Total]]*Catalogo37253[[#This Row],[ Duração]]</f>
        <v>288</v>
      </c>
      <c r="R166" s="18">
        <f>Catalogo37253[[#This Row],[Frequência Total]]*Catalogo37253[[#This Row],[Custo da UST]]</f>
        <v>720</v>
      </c>
    </row>
    <row r="167" spans="1:18" ht="66" customHeight="1">
      <c r="A167" s="17"/>
      <c r="B167" s="28" t="s">
        <v>332</v>
      </c>
      <c r="C167" s="28" t="s">
        <v>20</v>
      </c>
      <c r="D167" s="33" t="s">
        <v>119</v>
      </c>
      <c r="E167" s="33" t="s">
        <v>167</v>
      </c>
      <c r="F167" s="33" t="s">
        <v>168</v>
      </c>
      <c r="G167" s="33" t="s">
        <v>169</v>
      </c>
      <c r="H167" s="33" t="s">
        <v>101</v>
      </c>
      <c r="I167" s="22" t="s">
        <v>102</v>
      </c>
      <c r="J167" s="21">
        <v>2.5</v>
      </c>
      <c r="K167" s="21">
        <v>32</v>
      </c>
      <c r="L167" s="22" t="str">
        <f>CONCATENATE(INT(Catalogo37253[[#This Row],[ Duração]])," horas"," e ",MOD(Catalogo37253[[#This Row],[ Duração]]*60,60), " minutos")</f>
        <v>32 horas e 0 minutos</v>
      </c>
      <c r="M167" s="21">
        <f>Catalogo37253[[#This Row],[ Duração]]*Catalogo37253[[#This Row],[Peso]]</f>
        <v>80</v>
      </c>
      <c r="N167" s="65">
        <f>Catalogo37253[[#This Row],[Custo da UST]]*24.76</f>
        <v>1980.8000000000002</v>
      </c>
      <c r="O167" s="20">
        <f>Catalogo37253[[#This Row],[Frequência Total]]/12</f>
        <v>1</v>
      </c>
      <c r="P167" s="19">
        <v>12</v>
      </c>
      <c r="Q167" s="19">
        <f>Catalogo37253[[#This Row],[Frequência Total]]*Catalogo37253[[#This Row],[ Duração]]</f>
        <v>384</v>
      </c>
      <c r="R167" s="18">
        <f>Catalogo37253[[#This Row],[Frequência Total]]*Catalogo37253[[#This Row],[Custo da UST]]</f>
        <v>960</v>
      </c>
    </row>
    <row r="168" spans="1:18" ht="66" customHeight="1">
      <c r="A168" s="17"/>
      <c r="B168" s="28" t="s">
        <v>333</v>
      </c>
      <c r="C168" s="28" t="s">
        <v>20</v>
      </c>
      <c r="D168" s="33" t="s">
        <v>119</v>
      </c>
      <c r="E168" s="33" t="s">
        <v>167</v>
      </c>
      <c r="F168" s="33" t="s">
        <v>168</v>
      </c>
      <c r="G168" s="33" t="s">
        <v>169</v>
      </c>
      <c r="H168" s="33" t="s">
        <v>101</v>
      </c>
      <c r="I168" s="22" t="s">
        <v>102</v>
      </c>
      <c r="J168" s="21">
        <v>2.5</v>
      </c>
      <c r="K168" s="21">
        <v>40</v>
      </c>
      <c r="L168" s="22" t="str">
        <f>CONCATENATE(INT(Catalogo37253[[#This Row],[ Duração]])," horas"," e ",MOD(Catalogo37253[[#This Row],[ Duração]]*60,60), " minutos")</f>
        <v>40 horas e 0 minutos</v>
      </c>
      <c r="M168" s="21">
        <f>Catalogo37253[[#This Row],[ Duração]]*Catalogo37253[[#This Row],[Peso]]</f>
        <v>100</v>
      </c>
      <c r="N168" s="65">
        <f>Catalogo37253[[#This Row],[Custo da UST]]*24.76</f>
        <v>2476</v>
      </c>
      <c r="O168" s="20">
        <f>Catalogo37253[[#This Row],[Frequência Total]]/12</f>
        <v>1</v>
      </c>
      <c r="P168" s="19">
        <v>12</v>
      </c>
      <c r="Q168" s="19">
        <f>Catalogo37253[[#This Row],[Frequência Total]]*Catalogo37253[[#This Row],[ Duração]]</f>
        <v>480</v>
      </c>
      <c r="R168" s="18">
        <f>Catalogo37253[[#This Row],[Frequência Total]]*Catalogo37253[[#This Row],[Custo da UST]]</f>
        <v>1200</v>
      </c>
    </row>
    <row r="169" spans="1:18" ht="66" customHeight="1">
      <c r="A169" s="17"/>
      <c r="B169" s="28" t="s">
        <v>334</v>
      </c>
      <c r="C169" s="28" t="s">
        <v>20</v>
      </c>
      <c r="D169" s="33" t="s">
        <v>119</v>
      </c>
      <c r="E169" s="33" t="s">
        <v>167</v>
      </c>
      <c r="F169" s="33" t="s">
        <v>168</v>
      </c>
      <c r="G169" s="33" t="s">
        <v>169</v>
      </c>
      <c r="H169" s="33" t="s">
        <v>39</v>
      </c>
      <c r="I169" s="22" t="s">
        <v>40</v>
      </c>
      <c r="J169" s="21">
        <v>4</v>
      </c>
      <c r="K169" s="21">
        <v>32</v>
      </c>
      <c r="L169" s="22" t="str">
        <f>CONCATENATE(INT(Catalogo37253[[#This Row],[ Duração]])," horas"," e ",MOD(Catalogo37253[[#This Row],[ Duração]]*60,60), " minutos")</f>
        <v>32 horas e 0 minutos</v>
      </c>
      <c r="M169" s="21">
        <f>Catalogo37253[[#This Row],[ Duração]]*Catalogo37253[[#This Row],[Peso]]</f>
        <v>128</v>
      </c>
      <c r="N169" s="65">
        <f>Catalogo37253[[#This Row],[Custo da UST]]*24.76</f>
        <v>3169.28</v>
      </c>
      <c r="O169" s="20">
        <f>Catalogo37253[[#This Row],[Frequência Total]]/12</f>
        <v>1</v>
      </c>
      <c r="P169" s="19">
        <v>12</v>
      </c>
      <c r="Q169" s="19">
        <f>Catalogo37253[[#This Row],[Frequência Total]]*Catalogo37253[[#This Row],[ Duração]]</f>
        <v>384</v>
      </c>
      <c r="R169" s="18">
        <f>Catalogo37253[[#This Row],[Frequência Total]]*Catalogo37253[[#This Row],[Custo da UST]]</f>
        <v>1536</v>
      </c>
    </row>
    <row r="170" spans="1:18" ht="66" customHeight="1">
      <c r="A170" s="17"/>
      <c r="B170" s="28" t="s">
        <v>335</v>
      </c>
      <c r="C170" s="28" t="s">
        <v>20</v>
      </c>
      <c r="D170" s="33" t="s">
        <v>119</v>
      </c>
      <c r="E170" s="33" t="s">
        <v>167</v>
      </c>
      <c r="F170" s="33" t="s">
        <v>168</v>
      </c>
      <c r="G170" s="33" t="s">
        <v>169</v>
      </c>
      <c r="H170" s="33" t="s">
        <v>39</v>
      </c>
      <c r="I170" s="22" t="s">
        <v>40</v>
      </c>
      <c r="J170" s="21">
        <v>4</v>
      </c>
      <c r="K170" s="21">
        <v>40</v>
      </c>
      <c r="L170" s="22" t="str">
        <f>CONCATENATE(INT(Catalogo37253[[#This Row],[ Duração]])," horas"," e ",MOD(Catalogo37253[[#This Row],[ Duração]]*60,60), " minutos")</f>
        <v>40 horas e 0 minutos</v>
      </c>
      <c r="M170" s="21">
        <f>Catalogo37253[[#This Row],[ Duração]]*Catalogo37253[[#This Row],[Peso]]</f>
        <v>160</v>
      </c>
      <c r="N170" s="65">
        <f>Catalogo37253[[#This Row],[Custo da UST]]*24.76</f>
        <v>3961.6000000000004</v>
      </c>
      <c r="O170" s="20">
        <f>Catalogo37253[[#This Row],[Frequência Total]]/12</f>
        <v>1</v>
      </c>
      <c r="P170" s="19">
        <v>12</v>
      </c>
      <c r="Q170" s="19">
        <f>Catalogo37253[[#This Row],[Frequência Total]]*Catalogo37253[[#This Row],[ Duração]]</f>
        <v>480</v>
      </c>
      <c r="R170" s="18">
        <f>Catalogo37253[[#This Row],[Frequência Total]]*Catalogo37253[[#This Row],[Custo da UST]]</f>
        <v>1920</v>
      </c>
    </row>
    <row r="171" spans="1:18" ht="66" customHeight="1">
      <c r="A171" s="17"/>
      <c r="B171" s="28" t="s">
        <v>336</v>
      </c>
      <c r="C171" s="28" t="s">
        <v>20</v>
      </c>
      <c r="D171" s="33" t="s">
        <v>119</v>
      </c>
      <c r="E171" s="33" t="s">
        <v>167</v>
      </c>
      <c r="F171" s="33" t="s">
        <v>168</v>
      </c>
      <c r="G171" s="33" t="s">
        <v>169</v>
      </c>
      <c r="H171" s="33" t="s">
        <v>39</v>
      </c>
      <c r="I171" s="22" t="s">
        <v>40</v>
      </c>
      <c r="J171" s="21">
        <v>4</v>
      </c>
      <c r="K171" s="21">
        <v>56</v>
      </c>
      <c r="L171" s="22" t="str">
        <f>CONCATENATE(INT(Catalogo37253[[#This Row],[ Duração]])," horas"," e ",MOD(Catalogo37253[[#This Row],[ Duração]]*60,60), " minutos")</f>
        <v>56 horas e 0 minutos</v>
      </c>
      <c r="M171" s="21">
        <f>Catalogo37253[[#This Row],[ Duração]]*Catalogo37253[[#This Row],[Peso]]</f>
        <v>224</v>
      </c>
      <c r="N171" s="65">
        <f>Catalogo37253[[#This Row],[Custo da UST]]*24.76</f>
        <v>5546.2400000000007</v>
      </c>
      <c r="O171" s="20">
        <f>Catalogo37253[[#This Row],[Frequência Total]]/12</f>
        <v>1</v>
      </c>
      <c r="P171" s="19">
        <v>12</v>
      </c>
      <c r="Q171" s="19">
        <f>Catalogo37253[[#This Row],[Frequência Total]]*Catalogo37253[[#This Row],[ Duração]]</f>
        <v>672</v>
      </c>
      <c r="R171" s="18">
        <f>Catalogo37253[[#This Row],[Frequência Total]]*Catalogo37253[[#This Row],[Custo da UST]]</f>
        <v>2688</v>
      </c>
    </row>
    <row r="172" spans="1:18" ht="66" customHeight="1">
      <c r="A172" s="17"/>
      <c r="B172" s="28" t="s">
        <v>337</v>
      </c>
      <c r="C172" s="28" t="s">
        <v>20</v>
      </c>
      <c r="D172" s="33" t="s">
        <v>119</v>
      </c>
      <c r="E172" s="33" t="s">
        <v>167</v>
      </c>
      <c r="F172" s="33" t="s">
        <v>168</v>
      </c>
      <c r="G172" s="33" t="s">
        <v>169</v>
      </c>
      <c r="H172" s="33" t="s">
        <v>39</v>
      </c>
      <c r="I172" s="22" t="s">
        <v>40</v>
      </c>
      <c r="J172" s="21">
        <v>4</v>
      </c>
      <c r="K172" s="21">
        <v>80</v>
      </c>
      <c r="L172" s="22" t="str">
        <f>CONCATENATE(INT(Catalogo37253[[#This Row],[ Duração]])," horas"," e ",MOD(Catalogo37253[[#This Row],[ Duração]]*60,60), " minutos")</f>
        <v>80 horas e 0 minutos</v>
      </c>
      <c r="M172" s="21">
        <f>Catalogo37253[[#This Row],[ Duração]]*Catalogo37253[[#This Row],[Peso]]</f>
        <v>320</v>
      </c>
      <c r="N172" s="65">
        <f>Catalogo37253[[#This Row],[Custo da UST]]*24.76</f>
        <v>7923.2000000000007</v>
      </c>
      <c r="O172" s="20">
        <f>Catalogo37253[[#This Row],[Frequência Total]]/12</f>
        <v>1</v>
      </c>
      <c r="P172" s="19">
        <v>12</v>
      </c>
      <c r="Q172" s="19">
        <f>Catalogo37253[[#This Row],[Frequência Total]]*Catalogo37253[[#This Row],[ Duração]]</f>
        <v>960</v>
      </c>
      <c r="R172" s="18">
        <f>Catalogo37253[[#This Row],[Frequência Total]]*Catalogo37253[[#This Row],[Custo da UST]]</f>
        <v>3840</v>
      </c>
    </row>
    <row r="173" spans="1:18" ht="66" customHeight="1">
      <c r="A173" s="17"/>
      <c r="B173" s="28" t="s">
        <v>338</v>
      </c>
      <c r="C173" s="28" t="s">
        <v>20</v>
      </c>
      <c r="D173" s="33" t="s">
        <v>119</v>
      </c>
      <c r="E173" s="33" t="s">
        <v>186</v>
      </c>
      <c r="F173" s="33" t="s">
        <v>187</v>
      </c>
      <c r="G173" s="33" t="s">
        <v>188</v>
      </c>
      <c r="H173" s="33" t="s">
        <v>101</v>
      </c>
      <c r="I173" s="22" t="s">
        <v>102</v>
      </c>
      <c r="J173" s="21">
        <v>2.5</v>
      </c>
      <c r="K173" s="21">
        <v>1</v>
      </c>
      <c r="L173" s="22" t="str">
        <f>CONCATENATE(INT(Catalogo37253[[#This Row],[ Duração]])," horas"," e ",MOD(Catalogo37253[[#This Row],[ Duração]]*60,60), " minutos")</f>
        <v>1 horas e 0 minutos</v>
      </c>
      <c r="M173" s="21">
        <f>Catalogo37253[[#This Row],[ Duração]]*Catalogo37253[[#This Row],[Peso]]</f>
        <v>2.5</v>
      </c>
      <c r="N173" s="65">
        <f>Catalogo37253[[#This Row],[Custo da UST]]*24.76</f>
        <v>61.900000000000006</v>
      </c>
      <c r="O173" s="20">
        <f>Catalogo37253[[#This Row],[Frequência Total]]/12</f>
        <v>3.75</v>
      </c>
      <c r="P173" s="19">
        <v>45</v>
      </c>
      <c r="Q173" s="19">
        <f>Catalogo37253[[#This Row],[Frequência Total]]*Catalogo37253[[#This Row],[ Duração]]</f>
        <v>45</v>
      </c>
      <c r="R173" s="18">
        <f>Catalogo37253[[#This Row],[Frequência Total]]*Catalogo37253[[#This Row],[Custo da UST]]</f>
        <v>112.5</v>
      </c>
    </row>
    <row r="174" spans="1:18" ht="66" customHeight="1">
      <c r="A174" s="17"/>
      <c r="B174" s="28" t="s">
        <v>339</v>
      </c>
      <c r="C174" s="28" t="s">
        <v>20</v>
      </c>
      <c r="D174" s="33" t="s">
        <v>119</v>
      </c>
      <c r="E174" s="33" t="s">
        <v>186</v>
      </c>
      <c r="F174" s="33" t="s">
        <v>187</v>
      </c>
      <c r="G174" s="33" t="s">
        <v>188</v>
      </c>
      <c r="H174" s="33" t="s">
        <v>101</v>
      </c>
      <c r="I174" s="22" t="s">
        <v>102</v>
      </c>
      <c r="J174" s="21">
        <v>2.5</v>
      </c>
      <c r="K174" s="21">
        <v>2</v>
      </c>
      <c r="L174" s="22" t="str">
        <f>CONCATENATE(INT(Catalogo37253[[#This Row],[ Duração]])," horas"," e ",MOD(Catalogo37253[[#This Row],[ Duração]]*60,60), " minutos")</f>
        <v>2 horas e 0 minutos</v>
      </c>
      <c r="M174" s="21">
        <f>Catalogo37253[[#This Row],[ Duração]]*Catalogo37253[[#This Row],[Peso]]</f>
        <v>5</v>
      </c>
      <c r="N174" s="65">
        <f>Catalogo37253[[#This Row],[Custo da UST]]*24.76</f>
        <v>123.80000000000001</v>
      </c>
      <c r="O174" s="20">
        <f>Catalogo37253[[#This Row],[Frequência Total]]/12</f>
        <v>3.75</v>
      </c>
      <c r="P174" s="19">
        <v>45</v>
      </c>
      <c r="Q174" s="19">
        <f>Catalogo37253[[#This Row],[Frequência Total]]*Catalogo37253[[#This Row],[ Duração]]</f>
        <v>90</v>
      </c>
      <c r="R174" s="18">
        <f>Catalogo37253[[#This Row],[Frequência Total]]*Catalogo37253[[#This Row],[Custo da UST]]</f>
        <v>225</v>
      </c>
    </row>
    <row r="175" spans="1:18" ht="66" customHeight="1">
      <c r="A175" s="17"/>
      <c r="B175" s="28" t="s">
        <v>340</v>
      </c>
      <c r="C175" s="28" t="s">
        <v>20</v>
      </c>
      <c r="D175" s="33" t="s">
        <v>119</v>
      </c>
      <c r="E175" s="33" t="s">
        <v>186</v>
      </c>
      <c r="F175" s="33" t="s">
        <v>187</v>
      </c>
      <c r="G175" s="33" t="s">
        <v>188</v>
      </c>
      <c r="H175" s="33" t="s">
        <v>101</v>
      </c>
      <c r="I175" s="22" t="s">
        <v>102</v>
      </c>
      <c r="J175" s="21">
        <v>2.5</v>
      </c>
      <c r="K175" s="21">
        <v>4</v>
      </c>
      <c r="L175" s="22" t="str">
        <f>CONCATENATE(INT(Catalogo37253[[#This Row],[ Duração]])," horas"," e ",MOD(Catalogo37253[[#This Row],[ Duração]]*60,60), " minutos")</f>
        <v>4 horas e 0 minutos</v>
      </c>
      <c r="M175" s="21">
        <f>Catalogo37253[[#This Row],[ Duração]]*Catalogo37253[[#This Row],[Peso]]</f>
        <v>10</v>
      </c>
      <c r="N175" s="65">
        <f>Catalogo37253[[#This Row],[Custo da UST]]*24.76</f>
        <v>247.60000000000002</v>
      </c>
      <c r="O175" s="20">
        <f>Catalogo37253[[#This Row],[Frequência Total]]/12</f>
        <v>3.75</v>
      </c>
      <c r="P175" s="19">
        <v>45</v>
      </c>
      <c r="Q175" s="19">
        <f>Catalogo37253[[#This Row],[Frequência Total]]*Catalogo37253[[#This Row],[ Duração]]</f>
        <v>180</v>
      </c>
      <c r="R175" s="18">
        <f>Catalogo37253[[#This Row],[Frequência Total]]*Catalogo37253[[#This Row],[Custo da UST]]</f>
        <v>450</v>
      </c>
    </row>
    <row r="176" spans="1:18" ht="66" customHeight="1">
      <c r="A176" s="17"/>
      <c r="B176" s="28" t="s">
        <v>341</v>
      </c>
      <c r="C176" s="28" t="s">
        <v>20</v>
      </c>
      <c r="D176" s="33" t="s">
        <v>119</v>
      </c>
      <c r="E176" s="33" t="s">
        <v>186</v>
      </c>
      <c r="F176" s="33" t="s">
        <v>187</v>
      </c>
      <c r="G176" s="33" t="s">
        <v>188</v>
      </c>
      <c r="H176" s="33" t="s">
        <v>101</v>
      </c>
      <c r="I176" s="22" t="s">
        <v>102</v>
      </c>
      <c r="J176" s="21">
        <v>2.5</v>
      </c>
      <c r="K176" s="21">
        <v>6</v>
      </c>
      <c r="L176" s="22" t="str">
        <f>CONCATENATE(INT(Catalogo37253[[#This Row],[ Duração]])," horas"," e ",MOD(Catalogo37253[[#This Row],[ Duração]]*60,60), " minutos")</f>
        <v>6 horas e 0 minutos</v>
      </c>
      <c r="M176" s="21">
        <f>Catalogo37253[[#This Row],[ Duração]]*Catalogo37253[[#This Row],[Peso]]</f>
        <v>15</v>
      </c>
      <c r="N176" s="65">
        <f>Catalogo37253[[#This Row],[Custo da UST]]*24.76</f>
        <v>371.40000000000003</v>
      </c>
      <c r="O176" s="20">
        <f>Catalogo37253[[#This Row],[Frequência Total]]/12</f>
        <v>3.75</v>
      </c>
      <c r="P176" s="19">
        <v>45</v>
      </c>
      <c r="Q176" s="19">
        <f>Catalogo37253[[#This Row],[Frequência Total]]*Catalogo37253[[#This Row],[ Duração]]</f>
        <v>270</v>
      </c>
      <c r="R176" s="18">
        <f>Catalogo37253[[#This Row],[Frequência Total]]*Catalogo37253[[#This Row],[Custo da UST]]</f>
        <v>675</v>
      </c>
    </row>
    <row r="177" spans="1:18" ht="66" customHeight="1">
      <c r="A177" s="17"/>
      <c r="B177" s="28" t="s">
        <v>342</v>
      </c>
      <c r="C177" s="28" t="s">
        <v>20</v>
      </c>
      <c r="D177" s="33" t="s">
        <v>119</v>
      </c>
      <c r="E177" s="33" t="s">
        <v>186</v>
      </c>
      <c r="F177" s="33" t="s">
        <v>187</v>
      </c>
      <c r="G177" s="33" t="s">
        <v>188</v>
      </c>
      <c r="H177" s="33" t="s">
        <v>101</v>
      </c>
      <c r="I177" s="22" t="s">
        <v>102</v>
      </c>
      <c r="J177" s="21">
        <v>2.5</v>
      </c>
      <c r="K177" s="21">
        <v>8</v>
      </c>
      <c r="L177" s="22" t="str">
        <f>CONCATENATE(INT(Catalogo37253[[#This Row],[ Duração]])," horas"," e ",MOD(Catalogo37253[[#This Row],[ Duração]]*60,60), " minutos")</f>
        <v>8 horas e 0 minutos</v>
      </c>
      <c r="M177" s="21">
        <f>Catalogo37253[[#This Row],[ Duração]]*Catalogo37253[[#This Row],[Peso]]</f>
        <v>20</v>
      </c>
      <c r="N177" s="65">
        <f>Catalogo37253[[#This Row],[Custo da UST]]*24.76</f>
        <v>495.20000000000005</v>
      </c>
      <c r="O177" s="20">
        <f>Catalogo37253[[#This Row],[Frequência Total]]/12</f>
        <v>3.75</v>
      </c>
      <c r="P177" s="19">
        <v>45</v>
      </c>
      <c r="Q177" s="19">
        <f>Catalogo37253[[#This Row],[Frequência Total]]*Catalogo37253[[#This Row],[ Duração]]</f>
        <v>360</v>
      </c>
      <c r="R177" s="18">
        <f>Catalogo37253[[#This Row],[Frequência Total]]*Catalogo37253[[#This Row],[Custo da UST]]</f>
        <v>900</v>
      </c>
    </row>
    <row r="178" spans="1:18" ht="66" customHeight="1">
      <c r="A178" s="17"/>
      <c r="B178" s="28" t="s">
        <v>343</v>
      </c>
      <c r="C178" s="28" t="s">
        <v>20</v>
      </c>
      <c r="D178" s="33" t="s">
        <v>119</v>
      </c>
      <c r="E178" s="33" t="s">
        <v>186</v>
      </c>
      <c r="F178" s="33" t="s">
        <v>187</v>
      </c>
      <c r="G178" s="33" t="s">
        <v>188</v>
      </c>
      <c r="H178" s="33" t="s">
        <v>101</v>
      </c>
      <c r="I178" s="22" t="s">
        <v>102</v>
      </c>
      <c r="J178" s="21">
        <v>2.5</v>
      </c>
      <c r="K178" s="21">
        <v>12</v>
      </c>
      <c r="L178" s="22" t="str">
        <f>CONCATENATE(INT(Catalogo37253[[#This Row],[ Duração]])," horas"," e ",MOD(Catalogo37253[[#This Row],[ Duração]]*60,60), " minutos")</f>
        <v>12 horas e 0 minutos</v>
      </c>
      <c r="M178" s="21">
        <f>Catalogo37253[[#This Row],[ Duração]]*Catalogo37253[[#This Row],[Peso]]</f>
        <v>30</v>
      </c>
      <c r="N178" s="65">
        <f>Catalogo37253[[#This Row],[Custo da UST]]*24.76</f>
        <v>742.80000000000007</v>
      </c>
      <c r="O178" s="20">
        <f>Catalogo37253[[#This Row],[Frequência Total]]/12</f>
        <v>3.75</v>
      </c>
      <c r="P178" s="19">
        <v>45</v>
      </c>
      <c r="Q178" s="19">
        <f>Catalogo37253[[#This Row],[Frequência Total]]*Catalogo37253[[#This Row],[ Duração]]</f>
        <v>540</v>
      </c>
      <c r="R178" s="18">
        <f>Catalogo37253[[#This Row],[Frequência Total]]*Catalogo37253[[#This Row],[Custo da UST]]</f>
        <v>1350</v>
      </c>
    </row>
    <row r="179" spans="1:18" ht="66" customHeight="1">
      <c r="A179" s="17"/>
      <c r="B179" s="28" t="s">
        <v>344</v>
      </c>
      <c r="C179" s="28" t="s">
        <v>20</v>
      </c>
      <c r="D179" s="33" t="s">
        <v>119</v>
      </c>
      <c r="E179" s="33" t="s">
        <v>186</v>
      </c>
      <c r="F179" s="33" t="s">
        <v>187</v>
      </c>
      <c r="G179" s="33" t="s">
        <v>188</v>
      </c>
      <c r="H179" s="33" t="s">
        <v>101</v>
      </c>
      <c r="I179" s="22" t="s">
        <v>102</v>
      </c>
      <c r="J179" s="21">
        <v>2.5</v>
      </c>
      <c r="K179" s="21">
        <v>16</v>
      </c>
      <c r="L179" s="22" t="str">
        <f>CONCATENATE(INT(Catalogo37253[[#This Row],[ Duração]])," horas"," e ",MOD(Catalogo37253[[#This Row],[ Duração]]*60,60), " minutos")</f>
        <v>16 horas e 0 minutos</v>
      </c>
      <c r="M179" s="21">
        <f>Catalogo37253[[#This Row],[ Duração]]*Catalogo37253[[#This Row],[Peso]]</f>
        <v>40</v>
      </c>
      <c r="N179" s="65">
        <f>Catalogo37253[[#This Row],[Custo da UST]]*24.76</f>
        <v>990.40000000000009</v>
      </c>
      <c r="O179" s="20">
        <f>Catalogo37253[[#This Row],[Frequência Total]]/12</f>
        <v>1</v>
      </c>
      <c r="P179" s="19">
        <v>12</v>
      </c>
      <c r="Q179" s="19">
        <f>Catalogo37253[[#This Row],[Frequência Total]]*Catalogo37253[[#This Row],[ Duração]]</f>
        <v>192</v>
      </c>
      <c r="R179" s="18">
        <f>Catalogo37253[[#This Row],[Frequência Total]]*Catalogo37253[[#This Row],[Custo da UST]]</f>
        <v>480</v>
      </c>
    </row>
    <row r="180" spans="1:18" ht="66" customHeight="1">
      <c r="A180" s="17"/>
      <c r="B180" s="28" t="s">
        <v>345</v>
      </c>
      <c r="C180" s="28" t="s">
        <v>20</v>
      </c>
      <c r="D180" s="33" t="s">
        <v>119</v>
      </c>
      <c r="E180" s="33" t="s">
        <v>186</v>
      </c>
      <c r="F180" s="33" t="s">
        <v>187</v>
      </c>
      <c r="G180" s="33" t="s">
        <v>188</v>
      </c>
      <c r="H180" s="33" t="s">
        <v>101</v>
      </c>
      <c r="I180" s="22" t="s">
        <v>102</v>
      </c>
      <c r="J180" s="21">
        <v>2.5</v>
      </c>
      <c r="K180" s="21">
        <v>24</v>
      </c>
      <c r="L180" s="22" t="str">
        <f>CONCATENATE(INT(Catalogo37253[[#This Row],[ Duração]])," horas"," e ",MOD(Catalogo37253[[#This Row],[ Duração]]*60,60), " minutos")</f>
        <v>24 horas e 0 minutos</v>
      </c>
      <c r="M180" s="21">
        <f>Catalogo37253[[#This Row],[ Duração]]*Catalogo37253[[#This Row],[Peso]]</f>
        <v>60</v>
      </c>
      <c r="N180" s="65">
        <f>Catalogo37253[[#This Row],[Custo da UST]]*24.76</f>
        <v>1485.6000000000001</v>
      </c>
      <c r="O180" s="20">
        <f>Catalogo37253[[#This Row],[Frequência Total]]/12</f>
        <v>1</v>
      </c>
      <c r="P180" s="19">
        <v>12</v>
      </c>
      <c r="Q180" s="19">
        <f>Catalogo37253[[#This Row],[Frequência Total]]*Catalogo37253[[#This Row],[ Duração]]</f>
        <v>288</v>
      </c>
      <c r="R180" s="18">
        <f>Catalogo37253[[#This Row],[Frequência Total]]*Catalogo37253[[#This Row],[Custo da UST]]</f>
        <v>720</v>
      </c>
    </row>
    <row r="181" spans="1:18" ht="66" customHeight="1">
      <c r="A181" s="17"/>
      <c r="B181" s="28" t="s">
        <v>346</v>
      </c>
      <c r="C181" s="28" t="s">
        <v>20</v>
      </c>
      <c r="D181" s="33" t="s">
        <v>119</v>
      </c>
      <c r="E181" s="33" t="s">
        <v>186</v>
      </c>
      <c r="F181" s="33" t="s">
        <v>187</v>
      </c>
      <c r="G181" s="33" t="s">
        <v>188</v>
      </c>
      <c r="H181" s="33" t="s">
        <v>101</v>
      </c>
      <c r="I181" s="22" t="s">
        <v>102</v>
      </c>
      <c r="J181" s="21">
        <v>2.5</v>
      </c>
      <c r="K181" s="21">
        <v>32</v>
      </c>
      <c r="L181" s="22" t="str">
        <f>CONCATENATE(INT(Catalogo37253[[#This Row],[ Duração]])," horas"," e ",MOD(Catalogo37253[[#This Row],[ Duração]]*60,60), " minutos")</f>
        <v>32 horas e 0 minutos</v>
      </c>
      <c r="M181" s="21">
        <f>Catalogo37253[[#This Row],[ Duração]]*Catalogo37253[[#This Row],[Peso]]</f>
        <v>80</v>
      </c>
      <c r="N181" s="65">
        <f>Catalogo37253[[#This Row],[Custo da UST]]*24.76</f>
        <v>1980.8000000000002</v>
      </c>
      <c r="O181" s="20">
        <f>Catalogo37253[[#This Row],[Frequência Total]]/12</f>
        <v>1</v>
      </c>
      <c r="P181" s="19">
        <v>12</v>
      </c>
      <c r="Q181" s="19">
        <f>Catalogo37253[[#This Row],[Frequência Total]]*Catalogo37253[[#This Row],[ Duração]]</f>
        <v>384</v>
      </c>
      <c r="R181" s="18">
        <f>Catalogo37253[[#This Row],[Frequência Total]]*Catalogo37253[[#This Row],[Custo da UST]]</f>
        <v>960</v>
      </c>
    </row>
    <row r="182" spans="1:18" ht="66" customHeight="1">
      <c r="A182" s="17"/>
      <c r="B182" s="28" t="s">
        <v>347</v>
      </c>
      <c r="C182" s="28" t="s">
        <v>20</v>
      </c>
      <c r="D182" s="33" t="s">
        <v>119</v>
      </c>
      <c r="E182" s="33" t="s">
        <v>186</v>
      </c>
      <c r="F182" s="33" t="s">
        <v>187</v>
      </c>
      <c r="G182" s="33" t="s">
        <v>188</v>
      </c>
      <c r="H182" s="33" t="s">
        <v>101</v>
      </c>
      <c r="I182" s="22" t="s">
        <v>102</v>
      </c>
      <c r="J182" s="21">
        <v>2.5</v>
      </c>
      <c r="K182" s="21">
        <v>40</v>
      </c>
      <c r="L182" s="22" t="str">
        <f>CONCATENATE(INT(Catalogo37253[[#This Row],[ Duração]])," horas"," e ",MOD(Catalogo37253[[#This Row],[ Duração]]*60,60), " minutos")</f>
        <v>40 horas e 0 minutos</v>
      </c>
      <c r="M182" s="21">
        <f>Catalogo37253[[#This Row],[ Duração]]*Catalogo37253[[#This Row],[Peso]]</f>
        <v>100</v>
      </c>
      <c r="N182" s="65">
        <f>Catalogo37253[[#This Row],[Custo da UST]]*24.76</f>
        <v>2476</v>
      </c>
      <c r="O182" s="20">
        <f>Catalogo37253[[#This Row],[Frequência Total]]/12</f>
        <v>1</v>
      </c>
      <c r="P182" s="19">
        <v>12</v>
      </c>
      <c r="Q182" s="19">
        <f>Catalogo37253[[#This Row],[Frequência Total]]*Catalogo37253[[#This Row],[ Duração]]</f>
        <v>480</v>
      </c>
      <c r="R182" s="18">
        <f>Catalogo37253[[#This Row],[Frequência Total]]*Catalogo37253[[#This Row],[Custo da UST]]</f>
        <v>1200</v>
      </c>
    </row>
    <row r="183" spans="1:18" ht="66" customHeight="1">
      <c r="A183" s="17"/>
      <c r="B183" s="28" t="s">
        <v>348</v>
      </c>
      <c r="C183" s="28" t="s">
        <v>20</v>
      </c>
      <c r="D183" s="33" t="s">
        <v>119</v>
      </c>
      <c r="E183" s="33" t="s">
        <v>186</v>
      </c>
      <c r="F183" s="33" t="s">
        <v>187</v>
      </c>
      <c r="G183" s="33" t="s">
        <v>188</v>
      </c>
      <c r="H183" s="33" t="s">
        <v>39</v>
      </c>
      <c r="I183" s="22" t="s">
        <v>40</v>
      </c>
      <c r="J183" s="21">
        <v>4</v>
      </c>
      <c r="K183" s="21">
        <v>1</v>
      </c>
      <c r="L183" s="22" t="str">
        <f>CONCATENATE(INT(Catalogo37253[[#This Row],[ Duração]])," horas"," e ",MOD(Catalogo37253[[#This Row],[ Duração]]*60,60), " minutos")</f>
        <v>1 horas e 0 minutos</v>
      </c>
      <c r="M183" s="21">
        <f>Catalogo37253[[#This Row],[ Duração]]*Catalogo37253[[#This Row],[Peso]]</f>
        <v>4</v>
      </c>
      <c r="N183" s="65">
        <f>Catalogo37253[[#This Row],[Custo da UST]]*24.76</f>
        <v>99.04</v>
      </c>
      <c r="O183" s="20">
        <f>Catalogo37253[[#This Row],[Frequência Total]]/12</f>
        <v>3.75</v>
      </c>
      <c r="P183" s="19">
        <v>45</v>
      </c>
      <c r="Q183" s="19">
        <f>Catalogo37253[[#This Row],[Frequência Total]]*Catalogo37253[[#This Row],[ Duração]]</f>
        <v>45</v>
      </c>
      <c r="R183" s="18">
        <f>Catalogo37253[[#This Row],[Frequência Total]]*Catalogo37253[[#This Row],[Custo da UST]]</f>
        <v>180</v>
      </c>
    </row>
    <row r="184" spans="1:18" ht="66" customHeight="1">
      <c r="A184" s="17"/>
      <c r="B184" s="28" t="s">
        <v>349</v>
      </c>
      <c r="C184" s="28" t="s">
        <v>20</v>
      </c>
      <c r="D184" s="33" t="s">
        <v>119</v>
      </c>
      <c r="E184" s="33" t="s">
        <v>186</v>
      </c>
      <c r="F184" s="33" t="s">
        <v>187</v>
      </c>
      <c r="G184" s="33" t="s">
        <v>188</v>
      </c>
      <c r="H184" s="33" t="s">
        <v>39</v>
      </c>
      <c r="I184" s="22" t="s">
        <v>40</v>
      </c>
      <c r="J184" s="21">
        <v>4</v>
      </c>
      <c r="K184" s="21">
        <v>2</v>
      </c>
      <c r="L184" s="22" t="str">
        <f>CONCATENATE(INT(Catalogo37253[[#This Row],[ Duração]])," horas"," e ",MOD(Catalogo37253[[#This Row],[ Duração]]*60,60), " minutos")</f>
        <v>2 horas e 0 minutos</v>
      </c>
      <c r="M184" s="21">
        <f>Catalogo37253[[#This Row],[ Duração]]*Catalogo37253[[#This Row],[Peso]]</f>
        <v>8</v>
      </c>
      <c r="N184" s="65">
        <f>Catalogo37253[[#This Row],[Custo da UST]]*24.76</f>
        <v>198.08</v>
      </c>
      <c r="O184" s="20">
        <f>Catalogo37253[[#This Row],[Frequência Total]]/12</f>
        <v>3.75</v>
      </c>
      <c r="P184" s="19">
        <v>45</v>
      </c>
      <c r="Q184" s="19">
        <f>Catalogo37253[[#This Row],[Frequência Total]]*Catalogo37253[[#This Row],[ Duração]]</f>
        <v>90</v>
      </c>
      <c r="R184" s="18">
        <f>Catalogo37253[[#This Row],[Frequência Total]]*Catalogo37253[[#This Row],[Custo da UST]]</f>
        <v>360</v>
      </c>
    </row>
    <row r="185" spans="1:18" ht="66" customHeight="1">
      <c r="A185" s="17"/>
      <c r="B185" s="28" t="s">
        <v>350</v>
      </c>
      <c r="C185" s="28" t="s">
        <v>20</v>
      </c>
      <c r="D185" s="33" t="s">
        <v>119</v>
      </c>
      <c r="E185" s="33" t="s">
        <v>186</v>
      </c>
      <c r="F185" s="33" t="s">
        <v>187</v>
      </c>
      <c r="G185" s="33" t="s">
        <v>188</v>
      </c>
      <c r="H185" s="33" t="s">
        <v>39</v>
      </c>
      <c r="I185" s="22" t="s">
        <v>40</v>
      </c>
      <c r="J185" s="21">
        <v>4</v>
      </c>
      <c r="K185" s="21">
        <v>4</v>
      </c>
      <c r="L185" s="22" t="str">
        <f>CONCATENATE(INT(Catalogo37253[[#This Row],[ Duração]])," horas"," e ",MOD(Catalogo37253[[#This Row],[ Duração]]*60,60), " minutos")</f>
        <v>4 horas e 0 minutos</v>
      </c>
      <c r="M185" s="21">
        <f>Catalogo37253[[#This Row],[ Duração]]*Catalogo37253[[#This Row],[Peso]]</f>
        <v>16</v>
      </c>
      <c r="N185" s="65">
        <f>Catalogo37253[[#This Row],[Custo da UST]]*24.76</f>
        <v>396.16</v>
      </c>
      <c r="O185" s="20">
        <f>Catalogo37253[[#This Row],[Frequência Total]]/12</f>
        <v>3.75</v>
      </c>
      <c r="P185" s="19">
        <v>45</v>
      </c>
      <c r="Q185" s="19">
        <f>Catalogo37253[[#This Row],[Frequência Total]]*Catalogo37253[[#This Row],[ Duração]]</f>
        <v>180</v>
      </c>
      <c r="R185" s="18">
        <f>Catalogo37253[[#This Row],[Frequência Total]]*Catalogo37253[[#This Row],[Custo da UST]]</f>
        <v>720</v>
      </c>
    </row>
    <row r="186" spans="1:18" ht="66" customHeight="1">
      <c r="A186" s="17"/>
      <c r="B186" s="28" t="s">
        <v>351</v>
      </c>
      <c r="C186" s="28" t="s">
        <v>20</v>
      </c>
      <c r="D186" s="33" t="s">
        <v>119</v>
      </c>
      <c r="E186" s="33" t="s">
        <v>186</v>
      </c>
      <c r="F186" s="33" t="s">
        <v>187</v>
      </c>
      <c r="G186" s="33" t="s">
        <v>188</v>
      </c>
      <c r="H186" s="33" t="s">
        <v>39</v>
      </c>
      <c r="I186" s="22" t="s">
        <v>40</v>
      </c>
      <c r="J186" s="21">
        <v>4</v>
      </c>
      <c r="K186" s="21">
        <v>6</v>
      </c>
      <c r="L186" s="22" t="str">
        <f>CONCATENATE(INT(Catalogo37253[[#This Row],[ Duração]])," horas"," e ",MOD(Catalogo37253[[#This Row],[ Duração]]*60,60), " minutos")</f>
        <v>6 horas e 0 minutos</v>
      </c>
      <c r="M186" s="21">
        <f>Catalogo37253[[#This Row],[ Duração]]*Catalogo37253[[#This Row],[Peso]]</f>
        <v>24</v>
      </c>
      <c r="N186" s="65">
        <f>Catalogo37253[[#This Row],[Custo da UST]]*24.76</f>
        <v>594.24</v>
      </c>
      <c r="O186" s="20">
        <f>Catalogo37253[[#This Row],[Frequência Total]]/12</f>
        <v>3.75</v>
      </c>
      <c r="P186" s="19">
        <v>45</v>
      </c>
      <c r="Q186" s="19">
        <f>Catalogo37253[[#This Row],[Frequência Total]]*Catalogo37253[[#This Row],[ Duração]]</f>
        <v>270</v>
      </c>
      <c r="R186" s="18">
        <f>Catalogo37253[[#This Row],[Frequência Total]]*Catalogo37253[[#This Row],[Custo da UST]]</f>
        <v>1080</v>
      </c>
    </row>
    <row r="187" spans="1:18" ht="66" customHeight="1">
      <c r="A187" s="17"/>
      <c r="B187" s="28" t="s">
        <v>352</v>
      </c>
      <c r="C187" s="28" t="s">
        <v>20</v>
      </c>
      <c r="D187" s="33" t="s">
        <v>119</v>
      </c>
      <c r="E187" s="33" t="s">
        <v>186</v>
      </c>
      <c r="F187" s="33" t="s">
        <v>187</v>
      </c>
      <c r="G187" s="33" t="s">
        <v>188</v>
      </c>
      <c r="H187" s="33" t="s">
        <v>39</v>
      </c>
      <c r="I187" s="22" t="s">
        <v>40</v>
      </c>
      <c r="J187" s="21">
        <v>4</v>
      </c>
      <c r="K187" s="21">
        <v>8</v>
      </c>
      <c r="L187" s="22" t="str">
        <f>CONCATENATE(INT(Catalogo37253[[#This Row],[ Duração]])," horas"," e ",MOD(Catalogo37253[[#This Row],[ Duração]]*60,60), " minutos")</f>
        <v>8 horas e 0 minutos</v>
      </c>
      <c r="M187" s="21">
        <f>Catalogo37253[[#This Row],[ Duração]]*Catalogo37253[[#This Row],[Peso]]</f>
        <v>32</v>
      </c>
      <c r="N187" s="65">
        <f>Catalogo37253[[#This Row],[Custo da UST]]*24.76</f>
        <v>792.32</v>
      </c>
      <c r="O187" s="20">
        <f>Catalogo37253[[#This Row],[Frequência Total]]/12</f>
        <v>3.75</v>
      </c>
      <c r="P187" s="19">
        <v>45</v>
      </c>
      <c r="Q187" s="19">
        <f>Catalogo37253[[#This Row],[Frequência Total]]*Catalogo37253[[#This Row],[ Duração]]</f>
        <v>360</v>
      </c>
      <c r="R187" s="18">
        <f>Catalogo37253[[#This Row],[Frequência Total]]*Catalogo37253[[#This Row],[Custo da UST]]</f>
        <v>1440</v>
      </c>
    </row>
    <row r="188" spans="1:18" ht="66" customHeight="1">
      <c r="A188" s="17"/>
      <c r="B188" s="28" t="s">
        <v>353</v>
      </c>
      <c r="C188" s="28" t="s">
        <v>20</v>
      </c>
      <c r="D188" s="33" t="s">
        <v>119</v>
      </c>
      <c r="E188" s="33" t="s">
        <v>186</v>
      </c>
      <c r="F188" s="33" t="s">
        <v>187</v>
      </c>
      <c r="G188" s="33" t="s">
        <v>188</v>
      </c>
      <c r="H188" s="33" t="s">
        <v>39</v>
      </c>
      <c r="I188" s="22" t="s">
        <v>40</v>
      </c>
      <c r="J188" s="21">
        <v>4</v>
      </c>
      <c r="K188" s="21">
        <v>12</v>
      </c>
      <c r="L188" s="22" t="str">
        <f>CONCATENATE(INT(Catalogo37253[[#This Row],[ Duração]])," horas"," e ",MOD(Catalogo37253[[#This Row],[ Duração]]*60,60), " minutos")</f>
        <v>12 horas e 0 minutos</v>
      </c>
      <c r="M188" s="21">
        <f>Catalogo37253[[#This Row],[ Duração]]*Catalogo37253[[#This Row],[Peso]]</f>
        <v>48</v>
      </c>
      <c r="N188" s="65">
        <f>Catalogo37253[[#This Row],[Custo da UST]]*24.76</f>
        <v>1188.48</v>
      </c>
      <c r="O188" s="20">
        <f>Catalogo37253[[#This Row],[Frequência Total]]/12</f>
        <v>1</v>
      </c>
      <c r="P188" s="19">
        <v>12</v>
      </c>
      <c r="Q188" s="19">
        <f>Catalogo37253[[#This Row],[Frequência Total]]*Catalogo37253[[#This Row],[ Duração]]</f>
        <v>144</v>
      </c>
      <c r="R188" s="18">
        <f>Catalogo37253[[#This Row],[Frequência Total]]*Catalogo37253[[#This Row],[Custo da UST]]</f>
        <v>576</v>
      </c>
    </row>
    <row r="189" spans="1:18" ht="66" customHeight="1">
      <c r="A189" s="17"/>
      <c r="B189" s="28" t="s">
        <v>354</v>
      </c>
      <c r="C189" s="28" t="s">
        <v>20</v>
      </c>
      <c r="D189" s="33" t="s">
        <v>119</v>
      </c>
      <c r="E189" s="33" t="s">
        <v>186</v>
      </c>
      <c r="F189" s="33" t="s">
        <v>187</v>
      </c>
      <c r="G189" s="33" t="s">
        <v>188</v>
      </c>
      <c r="H189" s="33" t="s">
        <v>39</v>
      </c>
      <c r="I189" s="22" t="s">
        <v>40</v>
      </c>
      <c r="J189" s="21">
        <v>4</v>
      </c>
      <c r="K189" s="21">
        <v>16</v>
      </c>
      <c r="L189" s="22" t="str">
        <f>CONCATENATE(INT(Catalogo37253[[#This Row],[ Duração]])," horas"," e ",MOD(Catalogo37253[[#This Row],[ Duração]]*60,60), " minutos")</f>
        <v>16 horas e 0 minutos</v>
      </c>
      <c r="M189" s="21">
        <f>Catalogo37253[[#This Row],[ Duração]]*Catalogo37253[[#This Row],[Peso]]</f>
        <v>64</v>
      </c>
      <c r="N189" s="65">
        <f>Catalogo37253[[#This Row],[Custo da UST]]*24.76</f>
        <v>1584.64</v>
      </c>
      <c r="O189" s="20">
        <f>Catalogo37253[[#This Row],[Frequência Total]]/12</f>
        <v>1</v>
      </c>
      <c r="P189" s="19">
        <v>12</v>
      </c>
      <c r="Q189" s="19">
        <f>Catalogo37253[[#This Row],[Frequência Total]]*Catalogo37253[[#This Row],[ Duração]]</f>
        <v>192</v>
      </c>
      <c r="R189" s="18">
        <f>Catalogo37253[[#This Row],[Frequência Total]]*Catalogo37253[[#This Row],[Custo da UST]]</f>
        <v>768</v>
      </c>
    </row>
    <row r="190" spans="1:18" ht="66" customHeight="1">
      <c r="A190" s="17"/>
      <c r="B190" s="28" t="s">
        <v>355</v>
      </c>
      <c r="C190" s="28" t="s">
        <v>20</v>
      </c>
      <c r="D190" s="33" t="s">
        <v>119</v>
      </c>
      <c r="E190" s="33" t="s">
        <v>186</v>
      </c>
      <c r="F190" s="33" t="s">
        <v>187</v>
      </c>
      <c r="G190" s="33" t="s">
        <v>188</v>
      </c>
      <c r="H190" s="33" t="s">
        <v>39</v>
      </c>
      <c r="I190" s="22" t="s">
        <v>40</v>
      </c>
      <c r="J190" s="21">
        <v>4</v>
      </c>
      <c r="K190" s="21">
        <v>24</v>
      </c>
      <c r="L190" s="22" t="str">
        <f>CONCATENATE(INT(Catalogo37253[[#This Row],[ Duração]])," horas"," e ",MOD(Catalogo37253[[#This Row],[ Duração]]*60,60), " minutos")</f>
        <v>24 horas e 0 minutos</v>
      </c>
      <c r="M190" s="21">
        <f>Catalogo37253[[#This Row],[ Duração]]*Catalogo37253[[#This Row],[Peso]]</f>
        <v>96</v>
      </c>
      <c r="N190" s="65">
        <f>Catalogo37253[[#This Row],[Custo da UST]]*24.76</f>
        <v>2376.96</v>
      </c>
      <c r="O190" s="20">
        <f>Catalogo37253[[#This Row],[Frequência Total]]/12</f>
        <v>1</v>
      </c>
      <c r="P190" s="19">
        <v>12</v>
      </c>
      <c r="Q190" s="19">
        <f>Catalogo37253[[#This Row],[Frequência Total]]*Catalogo37253[[#This Row],[ Duração]]</f>
        <v>288</v>
      </c>
      <c r="R190" s="18">
        <f>Catalogo37253[[#This Row],[Frequência Total]]*Catalogo37253[[#This Row],[Custo da UST]]</f>
        <v>1152</v>
      </c>
    </row>
    <row r="191" spans="1:18" ht="66" customHeight="1">
      <c r="A191" s="17"/>
      <c r="B191" s="28" t="s">
        <v>356</v>
      </c>
      <c r="C191" s="28" t="s">
        <v>20</v>
      </c>
      <c r="D191" s="33" t="s">
        <v>119</v>
      </c>
      <c r="E191" s="33" t="s">
        <v>186</v>
      </c>
      <c r="F191" s="33" t="s">
        <v>187</v>
      </c>
      <c r="G191" s="33" t="s">
        <v>188</v>
      </c>
      <c r="H191" s="33" t="s">
        <v>39</v>
      </c>
      <c r="I191" s="22" t="s">
        <v>40</v>
      </c>
      <c r="J191" s="21">
        <v>4</v>
      </c>
      <c r="K191" s="21">
        <v>32</v>
      </c>
      <c r="L191" s="22" t="str">
        <f>CONCATENATE(INT(Catalogo37253[[#This Row],[ Duração]])," horas"," e ",MOD(Catalogo37253[[#This Row],[ Duração]]*60,60), " minutos")</f>
        <v>32 horas e 0 minutos</v>
      </c>
      <c r="M191" s="21">
        <f>Catalogo37253[[#This Row],[ Duração]]*Catalogo37253[[#This Row],[Peso]]</f>
        <v>128</v>
      </c>
      <c r="N191" s="65">
        <f>Catalogo37253[[#This Row],[Custo da UST]]*24.76</f>
        <v>3169.28</v>
      </c>
      <c r="O191" s="20">
        <f>Catalogo37253[[#This Row],[Frequência Total]]/12</f>
        <v>1</v>
      </c>
      <c r="P191" s="19">
        <v>12</v>
      </c>
      <c r="Q191" s="19">
        <f>Catalogo37253[[#This Row],[Frequência Total]]*Catalogo37253[[#This Row],[ Duração]]</f>
        <v>384</v>
      </c>
      <c r="R191" s="18">
        <f>Catalogo37253[[#This Row],[Frequência Total]]*Catalogo37253[[#This Row],[Custo da UST]]</f>
        <v>1536</v>
      </c>
    </row>
    <row r="192" spans="1:18" ht="66" customHeight="1">
      <c r="A192" s="17"/>
      <c r="B192" s="28" t="s">
        <v>357</v>
      </c>
      <c r="C192" s="28" t="s">
        <v>20</v>
      </c>
      <c r="D192" s="33" t="s">
        <v>119</v>
      </c>
      <c r="E192" s="33" t="s">
        <v>186</v>
      </c>
      <c r="F192" s="33" t="s">
        <v>187</v>
      </c>
      <c r="G192" s="33" t="s">
        <v>188</v>
      </c>
      <c r="H192" s="33" t="s">
        <v>39</v>
      </c>
      <c r="I192" s="22" t="s">
        <v>40</v>
      </c>
      <c r="J192" s="21">
        <v>4</v>
      </c>
      <c r="K192" s="21">
        <v>40</v>
      </c>
      <c r="L192" s="22" t="str">
        <f>CONCATENATE(INT(Catalogo37253[[#This Row],[ Duração]])," horas"," e ",MOD(Catalogo37253[[#This Row],[ Duração]]*60,60), " minutos")</f>
        <v>40 horas e 0 minutos</v>
      </c>
      <c r="M192" s="21">
        <f>Catalogo37253[[#This Row],[ Duração]]*Catalogo37253[[#This Row],[Peso]]</f>
        <v>160</v>
      </c>
      <c r="N192" s="65">
        <f>Catalogo37253[[#This Row],[Custo da UST]]*24.76</f>
        <v>3961.6000000000004</v>
      </c>
      <c r="O192" s="20">
        <f>Catalogo37253[[#This Row],[Frequência Total]]/12</f>
        <v>1</v>
      </c>
      <c r="P192" s="19">
        <v>12</v>
      </c>
      <c r="Q192" s="19">
        <f>Catalogo37253[[#This Row],[Frequência Total]]*Catalogo37253[[#This Row],[ Duração]]</f>
        <v>480</v>
      </c>
      <c r="R192" s="18">
        <f>Catalogo37253[[#This Row],[Frequência Total]]*Catalogo37253[[#This Row],[Custo da UST]]</f>
        <v>1920</v>
      </c>
    </row>
    <row r="193" spans="1:18" ht="66" customHeight="1">
      <c r="A193" s="17"/>
      <c r="B193" s="28" t="s">
        <v>358</v>
      </c>
      <c r="C193" s="28" t="s">
        <v>20</v>
      </c>
      <c r="D193" s="33" t="s">
        <v>119</v>
      </c>
      <c r="E193" s="33" t="s">
        <v>186</v>
      </c>
      <c r="F193" s="33" t="s">
        <v>187</v>
      </c>
      <c r="G193" s="33" t="s">
        <v>188</v>
      </c>
      <c r="H193" s="33" t="s">
        <v>24</v>
      </c>
      <c r="I193" s="22" t="s">
        <v>25</v>
      </c>
      <c r="J193" s="21">
        <v>6</v>
      </c>
      <c r="K193" s="21">
        <v>24</v>
      </c>
      <c r="L193" s="22" t="str">
        <f>CONCATENATE(INT(Catalogo37253[[#This Row],[ Duração]])," horas"," e ",MOD(Catalogo37253[[#This Row],[ Duração]]*60,60), " minutos")</f>
        <v>24 horas e 0 minutos</v>
      </c>
      <c r="M193" s="21">
        <f>Catalogo37253[[#This Row],[ Duração]]*Catalogo37253[[#This Row],[Peso]]</f>
        <v>144</v>
      </c>
      <c r="N193" s="65">
        <f>Catalogo37253[[#This Row],[Custo da UST]]*24.76</f>
        <v>3565.44</v>
      </c>
      <c r="O193" s="20">
        <f>Catalogo37253[[#This Row],[Frequência Total]]/12</f>
        <v>1</v>
      </c>
      <c r="P193" s="19">
        <v>12</v>
      </c>
      <c r="Q193" s="19">
        <f>Catalogo37253[[#This Row],[Frequência Total]]*Catalogo37253[[#This Row],[ Duração]]</f>
        <v>288</v>
      </c>
      <c r="R193" s="18">
        <f>Catalogo37253[[#This Row],[Frequência Total]]*Catalogo37253[[#This Row],[Custo da UST]]</f>
        <v>1728</v>
      </c>
    </row>
    <row r="194" spans="1:18" ht="66" customHeight="1">
      <c r="A194" s="17"/>
      <c r="B194" s="28" t="s">
        <v>359</v>
      </c>
      <c r="C194" s="28" t="s">
        <v>20</v>
      </c>
      <c r="D194" s="33" t="s">
        <v>119</v>
      </c>
      <c r="E194" s="33" t="s">
        <v>186</v>
      </c>
      <c r="F194" s="33" t="s">
        <v>187</v>
      </c>
      <c r="G194" s="33" t="s">
        <v>188</v>
      </c>
      <c r="H194" s="33" t="s">
        <v>24</v>
      </c>
      <c r="I194" s="22" t="s">
        <v>25</v>
      </c>
      <c r="J194" s="21">
        <v>6</v>
      </c>
      <c r="K194" s="21">
        <v>32</v>
      </c>
      <c r="L194" s="22" t="str">
        <f>CONCATENATE(INT(Catalogo37253[[#This Row],[ Duração]])," horas"," e ",MOD(Catalogo37253[[#This Row],[ Duração]]*60,60), " minutos")</f>
        <v>32 horas e 0 minutos</v>
      </c>
      <c r="M194" s="21">
        <f>Catalogo37253[[#This Row],[ Duração]]*Catalogo37253[[#This Row],[Peso]]</f>
        <v>192</v>
      </c>
      <c r="N194" s="65">
        <f>Catalogo37253[[#This Row],[Custo da UST]]*24.76</f>
        <v>4753.92</v>
      </c>
      <c r="O194" s="20">
        <f>Catalogo37253[[#This Row],[Frequência Total]]/12</f>
        <v>1</v>
      </c>
      <c r="P194" s="19">
        <v>12</v>
      </c>
      <c r="Q194" s="19">
        <f>Catalogo37253[[#This Row],[Frequência Total]]*Catalogo37253[[#This Row],[ Duração]]</f>
        <v>384</v>
      </c>
      <c r="R194" s="18">
        <f>Catalogo37253[[#This Row],[Frequência Total]]*Catalogo37253[[#This Row],[Custo da UST]]</f>
        <v>2304</v>
      </c>
    </row>
    <row r="195" spans="1:18" ht="66" customHeight="1">
      <c r="A195" s="17"/>
      <c r="B195" s="28" t="s">
        <v>360</v>
      </c>
      <c r="C195" s="28" t="s">
        <v>20</v>
      </c>
      <c r="D195" s="33" t="s">
        <v>119</v>
      </c>
      <c r="E195" s="33" t="s">
        <v>186</v>
      </c>
      <c r="F195" s="33" t="s">
        <v>187</v>
      </c>
      <c r="G195" s="33" t="s">
        <v>188</v>
      </c>
      <c r="H195" s="33" t="s">
        <v>24</v>
      </c>
      <c r="I195" s="22" t="s">
        <v>25</v>
      </c>
      <c r="J195" s="21">
        <v>6</v>
      </c>
      <c r="K195" s="21">
        <v>40</v>
      </c>
      <c r="L195" s="22" t="str">
        <f>CONCATENATE(INT(Catalogo37253[[#This Row],[ Duração]])," horas"," e ",MOD(Catalogo37253[[#This Row],[ Duração]]*60,60), " minutos")</f>
        <v>40 horas e 0 minutos</v>
      </c>
      <c r="M195" s="21">
        <f>Catalogo37253[[#This Row],[ Duração]]*Catalogo37253[[#This Row],[Peso]]</f>
        <v>240</v>
      </c>
      <c r="N195" s="65">
        <f>Catalogo37253[[#This Row],[Custo da UST]]*24.76</f>
        <v>5942.4000000000005</v>
      </c>
      <c r="O195" s="20">
        <f>Catalogo37253[[#This Row],[Frequência Total]]/12</f>
        <v>1</v>
      </c>
      <c r="P195" s="19">
        <v>12</v>
      </c>
      <c r="Q195" s="19">
        <f>Catalogo37253[[#This Row],[Frequência Total]]*Catalogo37253[[#This Row],[ Duração]]</f>
        <v>480</v>
      </c>
      <c r="R195" s="18">
        <f>Catalogo37253[[#This Row],[Frequência Total]]*Catalogo37253[[#This Row],[Custo da UST]]</f>
        <v>2880</v>
      </c>
    </row>
    <row r="196" spans="1:18" ht="36">
      <c r="A196" s="24">
        <v>1</v>
      </c>
      <c r="B196" s="23" t="s">
        <v>361</v>
      </c>
      <c r="C196" s="28" t="s">
        <v>261</v>
      </c>
      <c r="D196" s="28" t="s">
        <v>21</v>
      </c>
      <c r="E196" s="28" t="s">
        <v>362</v>
      </c>
      <c r="F196" s="28" t="s">
        <v>363</v>
      </c>
      <c r="G196" s="28"/>
      <c r="H196" s="33" t="s">
        <v>24</v>
      </c>
      <c r="I196" s="22" t="s">
        <v>25</v>
      </c>
      <c r="J196" s="21">
        <v>6</v>
      </c>
      <c r="K196" s="21">
        <v>4</v>
      </c>
      <c r="L196" s="22" t="str">
        <f>CONCATENATE(INT(Catalogo37253[[#This Row],[ Duração]])," horas"," e ",MOD(Catalogo37253[[#This Row],[ Duração]]*60,60), " minutos")</f>
        <v>4 horas e 0 minutos</v>
      </c>
      <c r="M196" s="21">
        <f>Catalogo37253[[#This Row],[ Duração]]*Catalogo37253[[#This Row],[Peso]]</f>
        <v>24</v>
      </c>
      <c r="N196" s="65">
        <f>Catalogo37253[[#This Row],[Custo da UST]]*24.76</f>
        <v>594.24</v>
      </c>
      <c r="O196" s="20">
        <f>Catalogo37253[[#This Row],[Frequência Total]]/12</f>
        <v>3.75</v>
      </c>
      <c r="P196" s="19">
        <v>45</v>
      </c>
      <c r="Q196" s="19">
        <f>Catalogo37253[[#This Row],[Frequência Total]]*Catalogo37253[[#This Row],[ Duração]]</f>
        <v>180</v>
      </c>
      <c r="R196" s="18">
        <f>Catalogo37253[[#This Row],[Frequência Total]]*Catalogo37253[[#This Row],[Custo da UST]]</f>
        <v>1080</v>
      </c>
    </row>
    <row r="197" spans="1:18" ht="60">
      <c r="A197" s="24">
        <v>2</v>
      </c>
      <c r="B197" s="23" t="s">
        <v>364</v>
      </c>
      <c r="C197" s="28" t="s">
        <v>261</v>
      </c>
      <c r="D197" s="28" t="s">
        <v>21</v>
      </c>
      <c r="E197" s="28" t="s">
        <v>365</v>
      </c>
      <c r="F197" s="28" t="s">
        <v>366</v>
      </c>
      <c r="G197" s="28"/>
      <c r="H197" s="33" t="s">
        <v>101</v>
      </c>
      <c r="I197" s="22" t="s">
        <v>102</v>
      </c>
      <c r="J197" s="21">
        <v>2.5</v>
      </c>
      <c r="K197" s="21">
        <v>0.5</v>
      </c>
      <c r="L197" s="22" t="str">
        <f>CONCATENATE(INT(Catalogo37253[[#This Row],[ Duração]])," horas"," e ",MOD(Catalogo37253[[#This Row],[ Duração]]*60,60), " minutos")</f>
        <v>0 horas e 30 minutos</v>
      </c>
      <c r="M197" s="21">
        <f>Catalogo37253[[#This Row],[ Duração]]*Catalogo37253[[#This Row],[Peso]]</f>
        <v>1.25</v>
      </c>
      <c r="N197" s="65">
        <f>Catalogo37253[[#This Row],[Custo da UST]]*24.76</f>
        <v>30.950000000000003</v>
      </c>
      <c r="O197" s="20">
        <f>Catalogo37253[[#This Row],[Frequência Total]]/12</f>
        <v>4.5</v>
      </c>
      <c r="P197" s="19">
        <v>54</v>
      </c>
      <c r="Q197" s="19">
        <f>Catalogo37253[[#This Row],[Frequência Total]]*Catalogo37253[[#This Row],[ Duração]]</f>
        <v>27</v>
      </c>
      <c r="R197" s="18">
        <f>Catalogo37253[[#This Row],[Frequência Total]]*Catalogo37253[[#This Row],[Custo da UST]]</f>
        <v>67.5</v>
      </c>
    </row>
    <row r="198" spans="1:18" ht="36">
      <c r="A198" s="24">
        <v>5</v>
      </c>
      <c r="B198" s="23" t="s">
        <v>367</v>
      </c>
      <c r="C198" s="28" t="s">
        <v>261</v>
      </c>
      <c r="D198" s="28" t="s">
        <v>36</v>
      </c>
      <c r="E198" s="28" t="s">
        <v>368</v>
      </c>
      <c r="F198" s="28" t="s">
        <v>369</v>
      </c>
      <c r="G198" s="28"/>
      <c r="H198" s="33" t="s">
        <v>24</v>
      </c>
      <c r="I198" s="22" t="s">
        <v>25</v>
      </c>
      <c r="J198" s="21">
        <v>6</v>
      </c>
      <c r="K198" s="21">
        <v>1.75</v>
      </c>
      <c r="L198" s="22" t="str">
        <f>CONCATENATE(INT(Catalogo37253[[#This Row],[ Duração]])," horas"," e ",MOD(Catalogo37253[[#This Row],[ Duração]]*60,60), " minutos")</f>
        <v>1 horas e 45 minutos</v>
      </c>
      <c r="M198" s="21">
        <f>Catalogo37253[[#This Row],[ Duração]]*Catalogo37253[[#This Row],[Peso]]</f>
        <v>10.5</v>
      </c>
      <c r="N198" s="65">
        <f>Catalogo37253[[#This Row],[Custo da UST]]*24.76</f>
        <v>259.98</v>
      </c>
      <c r="O198" s="20">
        <f>Catalogo37253[[#This Row],[Frequência Total]]/12</f>
        <v>10</v>
      </c>
      <c r="P198" s="19">
        <v>120</v>
      </c>
      <c r="Q198" s="19">
        <f>Catalogo37253[[#This Row],[Frequência Total]]*Catalogo37253[[#This Row],[ Duração]]</f>
        <v>210</v>
      </c>
      <c r="R198" s="18">
        <f>Catalogo37253[[#This Row],[Frequência Total]]*Catalogo37253[[#This Row],[Custo da UST]]</f>
        <v>1260</v>
      </c>
    </row>
    <row r="199" spans="1:18" ht="60">
      <c r="A199" s="24">
        <v>9</v>
      </c>
      <c r="B199" s="33" t="s">
        <v>370</v>
      </c>
      <c r="C199" s="28" t="s">
        <v>261</v>
      </c>
      <c r="D199" s="28" t="s">
        <v>36</v>
      </c>
      <c r="E199" s="33" t="s">
        <v>371</v>
      </c>
      <c r="F199" s="33" t="s">
        <v>372</v>
      </c>
      <c r="G199" s="33" t="s">
        <v>373</v>
      </c>
      <c r="H199" s="33" t="s">
        <v>39</v>
      </c>
      <c r="I199" s="22" t="s">
        <v>40</v>
      </c>
      <c r="J199" s="21">
        <v>4</v>
      </c>
      <c r="K199" s="21">
        <v>6</v>
      </c>
      <c r="L199" s="22" t="str">
        <f>CONCATENATE(INT(Catalogo37253[[#This Row],[ Duração]])," horas"," e ",MOD(Catalogo37253[[#This Row],[ Duração]]*60,60), " minutos")</f>
        <v>6 horas e 0 minutos</v>
      </c>
      <c r="M199" s="21">
        <f>Catalogo37253[[#This Row],[ Duração]]*Catalogo37253[[#This Row],[Peso]]</f>
        <v>24</v>
      </c>
      <c r="N199" s="65">
        <f>Catalogo37253[[#This Row],[Custo da UST]]*24.76</f>
        <v>594.24</v>
      </c>
      <c r="O199" s="20">
        <f>Catalogo37253[[#This Row],[Frequência Total]]/12</f>
        <v>1</v>
      </c>
      <c r="P199" s="19">
        <v>12</v>
      </c>
      <c r="Q199" s="19">
        <f>Catalogo37253[[#This Row],[Frequência Total]]*Catalogo37253[[#This Row],[ Duração]]</f>
        <v>72</v>
      </c>
      <c r="R199" s="18">
        <f>Catalogo37253[[#This Row],[Frequência Total]]*Catalogo37253[[#This Row],[Custo da UST]]</f>
        <v>288</v>
      </c>
    </row>
    <row r="200" spans="1:18" ht="48">
      <c r="A200" s="24">
        <v>10</v>
      </c>
      <c r="B200" s="23" t="s">
        <v>374</v>
      </c>
      <c r="C200" s="28" t="s">
        <v>261</v>
      </c>
      <c r="D200" s="28" t="s">
        <v>36</v>
      </c>
      <c r="E200" s="28" t="s">
        <v>375</v>
      </c>
      <c r="F200" s="28" t="s">
        <v>376</v>
      </c>
      <c r="G200" s="28"/>
      <c r="H200" s="33" t="s">
        <v>39</v>
      </c>
      <c r="I200" s="22" t="s">
        <v>40</v>
      </c>
      <c r="J200" s="21">
        <v>4</v>
      </c>
      <c r="K200" s="21">
        <v>2</v>
      </c>
      <c r="L200" s="22" t="str">
        <f>CONCATENATE(INT(Catalogo37253[[#This Row],[ Duração]])," horas"," e ",MOD(Catalogo37253[[#This Row],[ Duração]]*60,60), " minutos")</f>
        <v>2 horas e 0 minutos</v>
      </c>
      <c r="M200" s="21">
        <f>Catalogo37253[[#This Row],[ Duração]]*Catalogo37253[[#This Row],[Peso]]</f>
        <v>8</v>
      </c>
      <c r="N200" s="65">
        <f>Catalogo37253[[#This Row],[Custo da UST]]*24.76</f>
        <v>198.08</v>
      </c>
      <c r="O200" s="20">
        <f>Catalogo37253[[#This Row],[Frequência Total]]/12</f>
        <v>5</v>
      </c>
      <c r="P200" s="19">
        <v>60</v>
      </c>
      <c r="Q200" s="19">
        <f>Catalogo37253[[#This Row],[Frequência Total]]*Catalogo37253[[#This Row],[ Duração]]</f>
        <v>120</v>
      </c>
      <c r="R200" s="18">
        <f>Catalogo37253[[#This Row],[Frequência Total]]*Catalogo37253[[#This Row],[Custo da UST]]</f>
        <v>480</v>
      </c>
    </row>
    <row r="201" spans="1:18" ht="48">
      <c r="A201" s="24">
        <v>12</v>
      </c>
      <c r="B201" s="33" t="s">
        <v>377</v>
      </c>
      <c r="C201" s="28" t="s">
        <v>261</v>
      </c>
      <c r="D201" s="28" t="s">
        <v>36</v>
      </c>
      <c r="E201" s="28" t="s">
        <v>378</v>
      </c>
      <c r="F201" s="33" t="s">
        <v>379</v>
      </c>
      <c r="G201" s="33" t="s">
        <v>380</v>
      </c>
      <c r="H201" s="33" t="s">
        <v>24</v>
      </c>
      <c r="I201" s="22" t="s">
        <v>25</v>
      </c>
      <c r="J201" s="21">
        <v>6</v>
      </c>
      <c r="K201" s="21">
        <v>4</v>
      </c>
      <c r="L201" s="22" t="str">
        <f>CONCATENATE(INT(Catalogo37253[[#This Row],[ Duração]])," horas"," e ",MOD(Catalogo37253[[#This Row],[ Duração]]*60,60), " minutos")</f>
        <v>4 horas e 0 minutos</v>
      </c>
      <c r="M201" s="21">
        <f>Catalogo37253[[#This Row],[ Duração]]*Catalogo37253[[#This Row],[Peso]]</f>
        <v>24</v>
      </c>
      <c r="N201" s="65">
        <f>Catalogo37253[[#This Row],[Custo da UST]]*24.76</f>
        <v>594.24</v>
      </c>
      <c r="O201" s="20">
        <f>Catalogo37253[[#This Row],[Frequência Total]]/12</f>
        <v>16.666666666666668</v>
      </c>
      <c r="P201" s="19">
        <v>200</v>
      </c>
      <c r="Q201" s="19">
        <f>Catalogo37253[[#This Row],[Frequência Total]]*Catalogo37253[[#This Row],[ Duração]]</f>
        <v>800</v>
      </c>
      <c r="R201" s="18">
        <f>Catalogo37253[[#This Row],[Frequência Total]]*Catalogo37253[[#This Row],[Custo da UST]]</f>
        <v>4800</v>
      </c>
    </row>
    <row r="202" spans="1:18" ht="36">
      <c r="A202" s="24">
        <v>13</v>
      </c>
      <c r="B202" s="23" t="s">
        <v>381</v>
      </c>
      <c r="C202" s="28" t="s">
        <v>261</v>
      </c>
      <c r="D202" s="28" t="s">
        <v>36</v>
      </c>
      <c r="E202" s="28" t="s">
        <v>382</v>
      </c>
      <c r="F202" s="28" t="s">
        <v>383</v>
      </c>
      <c r="G202" s="28"/>
      <c r="H202" s="33" t="s">
        <v>24</v>
      </c>
      <c r="I202" s="22" t="s">
        <v>25</v>
      </c>
      <c r="J202" s="21">
        <v>6</v>
      </c>
      <c r="K202" s="21">
        <v>2</v>
      </c>
      <c r="L202" s="22" t="str">
        <f>CONCATENATE(INT(Catalogo37253[[#This Row],[ Duração]])," horas"," e ",MOD(Catalogo37253[[#This Row],[ Duração]]*60,60), " minutos")</f>
        <v>2 horas e 0 minutos</v>
      </c>
      <c r="M202" s="21">
        <f>Catalogo37253[[#This Row],[ Duração]]*Catalogo37253[[#This Row],[Peso]]</f>
        <v>12</v>
      </c>
      <c r="N202" s="65">
        <f>Catalogo37253[[#This Row],[Custo da UST]]*24.76</f>
        <v>297.12</v>
      </c>
      <c r="O202" s="20">
        <f>Catalogo37253[[#This Row],[Frequência Total]]/12</f>
        <v>5</v>
      </c>
      <c r="P202" s="19">
        <v>60</v>
      </c>
      <c r="Q202" s="19">
        <f>Catalogo37253[[#This Row],[Frequência Total]]*Catalogo37253[[#This Row],[ Duração]]</f>
        <v>120</v>
      </c>
      <c r="R202" s="18">
        <f>Catalogo37253[[#This Row],[Frequência Total]]*Catalogo37253[[#This Row],[Custo da UST]]</f>
        <v>720</v>
      </c>
    </row>
    <row r="203" spans="1:18" ht="36">
      <c r="A203" s="24">
        <v>15</v>
      </c>
      <c r="B203" s="23" t="s">
        <v>384</v>
      </c>
      <c r="C203" s="28" t="s">
        <v>261</v>
      </c>
      <c r="D203" s="28" t="s">
        <v>36</v>
      </c>
      <c r="E203" s="28" t="s">
        <v>385</v>
      </c>
      <c r="F203" s="28" t="s">
        <v>386</v>
      </c>
      <c r="G203" s="28"/>
      <c r="H203" s="33" t="s">
        <v>24</v>
      </c>
      <c r="I203" s="22" t="s">
        <v>25</v>
      </c>
      <c r="J203" s="21">
        <v>6</v>
      </c>
      <c r="K203" s="21">
        <v>2.1</v>
      </c>
      <c r="L203" s="22" t="str">
        <f>CONCATENATE(INT(Catalogo37253[[#This Row],[ Duração]])," horas"," e ",MOD(Catalogo37253[[#This Row],[ Duração]]*60,60), " minutos")</f>
        <v>2 horas e 6 minutos</v>
      </c>
      <c r="M203" s="21">
        <f>Catalogo37253[[#This Row],[ Duração]]*Catalogo37253[[#This Row],[Peso]]</f>
        <v>12.600000000000001</v>
      </c>
      <c r="N203" s="65">
        <f>Catalogo37253[[#This Row],[Custo da UST]]*24.76</f>
        <v>311.97600000000006</v>
      </c>
      <c r="O203" s="20">
        <f>Catalogo37253[[#This Row],[Frequência Total]]/12</f>
        <v>4.166666666666667</v>
      </c>
      <c r="P203" s="19">
        <v>50</v>
      </c>
      <c r="Q203" s="19">
        <f>Catalogo37253[[#This Row],[Frequência Total]]*Catalogo37253[[#This Row],[ Duração]]</f>
        <v>105</v>
      </c>
      <c r="R203" s="18">
        <f>Catalogo37253[[#This Row],[Frequência Total]]*Catalogo37253[[#This Row],[Custo da UST]]</f>
        <v>630.00000000000011</v>
      </c>
    </row>
    <row r="204" spans="1:18" ht="36">
      <c r="A204" s="24">
        <v>16</v>
      </c>
      <c r="B204" s="23" t="s">
        <v>387</v>
      </c>
      <c r="C204" s="28" t="s">
        <v>261</v>
      </c>
      <c r="D204" s="28" t="s">
        <v>36</v>
      </c>
      <c r="E204" s="28" t="s">
        <v>388</v>
      </c>
      <c r="F204" s="28" t="s">
        <v>389</v>
      </c>
      <c r="G204" s="28"/>
      <c r="H204" s="33" t="s">
        <v>24</v>
      </c>
      <c r="I204" s="22" t="s">
        <v>25</v>
      </c>
      <c r="J204" s="21">
        <v>6</v>
      </c>
      <c r="K204" s="21">
        <v>1.4</v>
      </c>
      <c r="L204" s="22" t="str">
        <f>CONCATENATE(INT(Catalogo37253[[#This Row],[ Duração]])," horas"," e ",MOD(Catalogo37253[[#This Row],[ Duração]]*60,60), " minutos")</f>
        <v>1 horas e 24 minutos</v>
      </c>
      <c r="M204" s="21">
        <f>Catalogo37253[[#This Row],[ Duração]]*Catalogo37253[[#This Row],[Peso]]</f>
        <v>8.3999999999999986</v>
      </c>
      <c r="N204" s="65">
        <f>Catalogo37253[[#This Row],[Custo da UST]]*24.76</f>
        <v>207.98399999999998</v>
      </c>
      <c r="O204" s="20">
        <f>Catalogo37253[[#This Row],[Frequência Total]]/12</f>
        <v>13.916666666666666</v>
      </c>
      <c r="P204" s="19">
        <v>167</v>
      </c>
      <c r="Q204" s="19">
        <f>Catalogo37253[[#This Row],[Frequência Total]]*Catalogo37253[[#This Row],[ Duração]]</f>
        <v>233.79999999999998</v>
      </c>
      <c r="R204" s="18">
        <f>Catalogo37253[[#This Row],[Frequência Total]]*Catalogo37253[[#This Row],[Custo da UST]]</f>
        <v>1402.7999999999997</v>
      </c>
    </row>
    <row r="205" spans="1:18" ht="36">
      <c r="A205" s="24">
        <v>17</v>
      </c>
      <c r="B205" s="23" t="s">
        <v>390</v>
      </c>
      <c r="C205" s="28" t="s">
        <v>261</v>
      </c>
      <c r="D205" s="28" t="s">
        <v>36</v>
      </c>
      <c r="E205" s="28" t="s">
        <v>391</v>
      </c>
      <c r="F205" s="28" t="s">
        <v>392</v>
      </c>
      <c r="G205" s="28"/>
      <c r="H205" s="33" t="s">
        <v>24</v>
      </c>
      <c r="I205" s="22" t="s">
        <v>25</v>
      </c>
      <c r="J205" s="21">
        <v>6</v>
      </c>
      <c r="K205" s="21">
        <v>2.8</v>
      </c>
      <c r="L205" s="22" t="str">
        <f>CONCATENATE(INT(Catalogo37253[[#This Row],[ Duração]])," horas"," e ",MOD(Catalogo37253[[#This Row],[ Duração]]*60,60), " minutos")</f>
        <v>2 horas e 48 minutos</v>
      </c>
      <c r="M205" s="21">
        <f>Catalogo37253[[#This Row],[ Duração]]*Catalogo37253[[#This Row],[Peso]]</f>
        <v>16.799999999999997</v>
      </c>
      <c r="N205" s="65">
        <f>Catalogo37253[[#This Row],[Custo da UST]]*24.76</f>
        <v>415.96799999999996</v>
      </c>
      <c r="O205" s="20">
        <f>Catalogo37253[[#This Row],[Frequência Total]]/12</f>
        <v>6.666666666666667</v>
      </c>
      <c r="P205" s="19">
        <v>80</v>
      </c>
      <c r="Q205" s="19">
        <f>Catalogo37253[[#This Row],[Frequência Total]]*Catalogo37253[[#This Row],[ Duração]]</f>
        <v>224</v>
      </c>
      <c r="R205" s="18">
        <f>Catalogo37253[[#This Row],[Frequência Total]]*Catalogo37253[[#This Row],[Custo da UST]]</f>
        <v>1343.9999999999998</v>
      </c>
    </row>
    <row r="206" spans="1:18" ht="96">
      <c r="A206" s="24">
        <v>23</v>
      </c>
      <c r="B206" s="23" t="s">
        <v>393</v>
      </c>
      <c r="C206" s="28" t="s">
        <v>261</v>
      </c>
      <c r="D206" s="28" t="s">
        <v>36</v>
      </c>
      <c r="E206" s="28" t="s">
        <v>394</v>
      </c>
      <c r="F206" s="28" t="s">
        <v>395</v>
      </c>
      <c r="G206" s="28"/>
      <c r="H206" s="33" t="s">
        <v>75</v>
      </c>
      <c r="I206" s="22" t="s">
        <v>76</v>
      </c>
      <c r="J206" s="21">
        <v>1</v>
      </c>
      <c r="K206" s="21">
        <v>2</v>
      </c>
      <c r="L206" s="22" t="str">
        <f>CONCATENATE(INT(Catalogo37253[[#This Row],[ Duração]])," horas"," e ",MOD(Catalogo37253[[#This Row],[ Duração]]*60,60), " minutos")</f>
        <v>2 horas e 0 minutos</v>
      </c>
      <c r="M206" s="21">
        <f>Catalogo37253[[#This Row],[ Duração]]*Catalogo37253[[#This Row],[Peso]]</f>
        <v>2</v>
      </c>
      <c r="N206" s="65">
        <f>Catalogo37253[[#This Row],[Custo da UST]]*24.76</f>
        <v>49.52</v>
      </c>
      <c r="O206" s="20">
        <f>Catalogo37253[[#This Row],[Frequência Total]]/12</f>
        <v>10.583333333333334</v>
      </c>
      <c r="P206" s="19">
        <v>127</v>
      </c>
      <c r="Q206" s="19">
        <f>Catalogo37253[[#This Row],[Frequência Total]]*Catalogo37253[[#This Row],[ Duração]]</f>
        <v>254</v>
      </c>
      <c r="R206" s="18">
        <f>Catalogo37253[[#This Row],[Frequência Total]]*Catalogo37253[[#This Row],[Custo da UST]]</f>
        <v>254</v>
      </c>
    </row>
    <row r="207" spans="1:18" ht="96">
      <c r="A207" s="24">
        <v>24</v>
      </c>
      <c r="B207" s="23" t="s">
        <v>396</v>
      </c>
      <c r="C207" s="28" t="s">
        <v>261</v>
      </c>
      <c r="D207" s="28" t="s">
        <v>36</v>
      </c>
      <c r="E207" s="28" t="s">
        <v>397</v>
      </c>
      <c r="F207" s="28" t="s">
        <v>398</v>
      </c>
      <c r="G207" s="28"/>
      <c r="H207" s="33" t="s">
        <v>75</v>
      </c>
      <c r="I207" s="22" t="s">
        <v>76</v>
      </c>
      <c r="J207" s="21">
        <v>1</v>
      </c>
      <c r="K207" s="21">
        <v>0.25</v>
      </c>
      <c r="L207" s="22" t="str">
        <f>CONCATENATE(INT(Catalogo37253[[#This Row],[ Duração]])," horas"," e ",MOD(Catalogo37253[[#This Row],[ Duração]]*60,60), " minutos")</f>
        <v>0 horas e 15 minutos</v>
      </c>
      <c r="M207" s="21">
        <f>Catalogo37253[[#This Row],[ Duração]]*Catalogo37253[[#This Row],[Peso]]</f>
        <v>0.25</v>
      </c>
      <c r="N207" s="65">
        <f>Catalogo37253[[#This Row],[Custo da UST]]*24.76</f>
        <v>6.19</v>
      </c>
      <c r="O207" s="20">
        <f>Catalogo37253[[#This Row],[Frequência Total]]/12</f>
        <v>8.6666666666666661</v>
      </c>
      <c r="P207" s="19">
        <v>104</v>
      </c>
      <c r="Q207" s="19">
        <f>Catalogo37253[[#This Row],[Frequência Total]]*Catalogo37253[[#This Row],[ Duração]]</f>
        <v>26</v>
      </c>
      <c r="R207" s="18">
        <f>Catalogo37253[[#This Row],[Frequência Total]]*Catalogo37253[[#This Row],[Custo da UST]]</f>
        <v>26</v>
      </c>
    </row>
    <row r="208" spans="1:18" ht="48">
      <c r="A208" s="24">
        <v>28</v>
      </c>
      <c r="B208" s="23" t="s">
        <v>399</v>
      </c>
      <c r="C208" s="28" t="s">
        <v>261</v>
      </c>
      <c r="D208" s="28" t="s">
        <v>36</v>
      </c>
      <c r="E208" s="28" t="s">
        <v>400</v>
      </c>
      <c r="F208" s="28" t="s">
        <v>401</v>
      </c>
      <c r="G208" s="28"/>
      <c r="H208" s="33" t="s">
        <v>39</v>
      </c>
      <c r="I208" s="22" t="s">
        <v>40</v>
      </c>
      <c r="J208" s="21">
        <v>4</v>
      </c>
      <c r="K208" s="21">
        <v>0.25</v>
      </c>
      <c r="L208" s="22" t="str">
        <f>CONCATENATE(INT(Catalogo37253[[#This Row],[ Duração]])," horas"," e ",MOD(Catalogo37253[[#This Row],[ Duração]]*60,60), " minutos")</f>
        <v>0 horas e 15 minutos</v>
      </c>
      <c r="M208" s="21">
        <f>Catalogo37253[[#This Row],[ Duração]]*Catalogo37253[[#This Row],[Peso]]</f>
        <v>1</v>
      </c>
      <c r="N208" s="65">
        <f>Catalogo37253[[#This Row],[Custo da UST]]*24.76</f>
        <v>24.76</v>
      </c>
      <c r="O208" s="20">
        <f>Catalogo37253[[#This Row],[Frequência Total]]/12</f>
        <v>16.666666666666668</v>
      </c>
      <c r="P208" s="19">
        <v>200</v>
      </c>
      <c r="Q208" s="19">
        <f>Catalogo37253[[#This Row],[Frequência Total]]*Catalogo37253[[#This Row],[ Duração]]</f>
        <v>50</v>
      </c>
      <c r="R208" s="18">
        <f>Catalogo37253[[#This Row],[Frequência Total]]*Catalogo37253[[#This Row],[Custo da UST]]</f>
        <v>200</v>
      </c>
    </row>
    <row r="209" spans="1:18" ht="36">
      <c r="A209" s="24">
        <v>29</v>
      </c>
      <c r="B209" s="23" t="s">
        <v>402</v>
      </c>
      <c r="C209" s="28" t="s">
        <v>261</v>
      </c>
      <c r="D209" s="28" t="s">
        <v>36</v>
      </c>
      <c r="E209" s="28" t="s">
        <v>403</v>
      </c>
      <c r="F209" s="28" t="s">
        <v>404</v>
      </c>
      <c r="G209" s="28"/>
      <c r="H209" s="33" t="s">
        <v>24</v>
      </c>
      <c r="I209" s="22" t="s">
        <v>25</v>
      </c>
      <c r="J209" s="21">
        <v>6</v>
      </c>
      <c r="K209" s="21">
        <v>0.75</v>
      </c>
      <c r="L209" s="22" t="str">
        <f>CONCATENATE(INT(Catalogo37253[[#This Row],[ Duração]])," horas"," e ",MOD(Catalogo37253[[#This Row],[ Duração]]*60,60), " minutos")</f>
        <v>0 horas e 45 minutos</v>
      </c>
      <c r="M209" s="21">
        <f>Catalogo37253[[#This Row],[ Duração]]*Catalogo37253[[#This Row],[Peso]]</f>
        <v>4.5</v>
      </c>
      <c r="N209" s="65">
        <f>Catalogo37253[[#This Row],[Custo da UST]]*24.76</f>
        <v>111.42</v>
      </c>
      <c r="O209" s="20">
        <f>Catalogo37253[[#This Row],[Frequência Total]]/12</f>
        <v>13.916666666666666</v>
      </c>
      <c r="P209" s="19">
        <v>167</v>
      </c>
      <c r="Q209" s="19">
        <f>Catalogo37253[[#This Row],[Frequência Total]]*Catalogo37253[[#This Row],[ Duração]]</f>
        <v>125.25</v>
      </c>
      <c r="R209" s="18">
        <f>Catalogo37253[[#This Row],[Frequência Total]]*Catalogo37253[[#This Row],[Custo da UST]]</f>
        <v>751.5</v>
      </c>
    </row>
    <row r="210" spans="1:18" ht="36">
      <c r="A210" s="24">
        <v>33</v>
      </c>
      <c r="B210" s="23" t="s">
        <v>405</v>
      </c>
      <c r="C210" s="28" t="s">
        <v>261</v>
      </c>
      <c r="D210" s="28" t="s">
        <v>36</v>
      </c>
      <c r="E210" s="28" t="s">
        <v>406</v>
      </c>
      <c r="F210" s="28" t="s">
        <v>407</v>
      </c>
      <c r="G210" s="28"/>
      <c r="H210" s="33" t="s">
        <v>24</v>
      </c>
      <c r="I210" s="22" t="s">
        <v>25</v>
      </c>
      <c r="J210" s="21">
        <v>6</v>
      </c>
      <c r="K210" s="21">
        <v>1</v>
      </c>
      <c r="L210" s="22" t="str">
        <f>CONCATENATE(INT(Catalogo37253[[#This Row],[ Duração]])," horas"," e ",MOD(Catalogo37253[[#This Row],[ Duração]]*60,60), " minutos")</f>
        <v>1 horas e 0 minutos</v>
      </c>
      <c r="M210" s="21">
        <f>Catalogo37253[[#This Row],[ Duração]]*Catalogo37253[[#This Row],[Peso]]</f>
        <v>6</v>
      </c>
      <c r="N210" s="65">
        <f>Catalogo37253[[#This Row],[Custo da UST]]*24.76</f>
        <v>148.56</v>
      </c>
      <c r="O210" s="20">
        <f>Catalogo37253[[#This Row],[Frequência Total]]/12</f>
        <v>4.5</v>
      </c>
      <c r="P210" s="19">
        <v>54</v>
      </c>
      <c r="Q210" s="19">
        <f>Catalogo37253[[#This Row],[Frequência Total]]*Catalogo37253[[#This Row],[ Duração]]</f>
        <v>54</v>
      </c>
      <c r="R210" s="18">
        <f>Catalogo37253[[#This Row],[Frequência Total]]*Catalogo37253[[#This Row],[Custo da UST]]</f>
        <v>324</v>
      </c>
    </row>
    <row r="211" spans="1:18" ht="36">
      <c r="A211" s="24">
        <v>34</v>
      </c>
      <c r="B211" s="23" t="s">
        <v>408</v>
      </c>
      <c r="C211" s="28" t="s">
        <v>261</v>
      </c>
      <c r="D211" s="28" t="s">
        <v>36</v>
      </c>
      <c r="E211" s="28" t="s">
        <v>409</v>
      </c>
      <c r="F211" s="28" t="s">
        <v>410</v>
      </c>
      <c r="G211" s="28"/>
      <c r="H211" s="33" t="s">
        <v>24</v>
      </c>
      <c r="I211" s="22" t="s">
        <v>25</v>
      </c>
      <c r="J211" s="21">
        <v>6</v>
      </c>
      <c r="K211" s="21">
        <v>2.8</v>
      </c>
      <c r="L211" s="22" t="str">
        <f>CONCATENATE(INT(Catalogo37253[[#This Row],[ Duração]])," horas"," e ",MOD(Catalogo37253[[#This Row],[ Duração]]*60,60), " minutos")</f>
        <v>2 horas e 48 minutos</v>
      </c>
      <c r="M211" s="21">
        <f>Catalogo37253[[#This Row],[ Duração]]*Catalogo37253[[#This Row],[Peso]]</f>
        <v>16.799999999999997</v>
      </c>
      <c r="N211" s="65">
        <f>Catalogo37253[[#This Row],[Custo da UST]]*24.76</f>
        <v>415.96799999999996</v>
      </c>
      <c r="O211" s="20">
        <f>Catalogo37253[[#This Row],[Frequência Total]]/12</f>
        <v>4.916666666666667</v>
      </c>
      <c r="P211" s="19">
        <v>59</v>
      </c>
      <c r="Q211" s="19">
        <f>Catalogo37253[[#This Row],[Frequência Total]]*Catalogo37253[[#This Row],[ Duração]]</f>
        <v>165.2</v>
      </c>
      <c r="R211" s="18">
        <f>Catalogo37253[[#This Row],[Frequência Total]]*Catalogo37253[[#This Row],[Custo da UST]]</f>
        <v>991.19999999999982</v>
      </c>
    </row>
    <row r="212" spans="1:18" ht="96">
      <c r="A212" s="24">
        <v>35</v>
      </c>
      <c r="B212" s="23" t="s">
        <v>411</v>
      </c>
      <c r="C212" s="28" t="s">
        <v>261</v>
      </c>
      <c r="D212" s="28" t="s">
        <v>36</v>
      </c>
      <c r="E212" s="28" t="s">
        <v>412</v>
      </c>
      <c r="F212" s="28" t="s">
        <v>413</v>
      </c>
      <c r="G212" s="28"/>
      <c r="H212" s="33" t="s">
        <v>75</v>
      </c>
      <c r="I212" s="22" t="s">
        <v>76</v>
      </c>
      <c r="J212" s="21">
        <v>1</v>
      </c>
      <c r="K212" s="21">
        <v>1.5</v>
      </c>
      <c r="L212" s="22" t="str">
        <f>CONCATENATE(INT(Catalogo37253[[#This Row],[ Duração]])," horas"," e ",MOD(Catalogo37253[[#This Row],[ Duração]]*60,60), " minutos")</f>
        <v>1 horas e 30 minutos</v>
      </c>
      <c r="M212" s="21">
        <f>Catalogo37253[[#This Row],[ Duração]]*Catalogo37253[[#This Row],[Peso]]</f>
        <v>1.5</v>
      </c>
      <c r="N212" s="65">
        <f>Catalogo37253[[#This Row],[Custo da UST]]*24.76</f>
        <v>37.14</v>
      </c>
      <c r="O212" s="20">
        <f>Catalogo37253[[#This Row],[Frequência Total]]/12</f>
        <v>11.166666666666666</v>
      </c>
      <c r="P212" s="19">
        <v>134</v>
      </c>
      <c r="Q212" s="19">
        <f>Catalogo37253[[#This Row],[Frequência Total]]*Catalogo37253[[#This Row],[ Duração]]</f>
        <v>201</v>
      </c>
      <c r="R212" s="18">
        <f>Catalogo37253[[#This Row],[Frequência Total]]*Catalogo37253[[#This Row],[Custo da UST]]</f>
        <v>201</v>
      </c>
    </row>
    <row r="213" spans="1:18" ht="36">
      <c r="A213" s="24">
        <v>38</v>
      </c>
      <c r="B213" s="23" t="s">
        <v>414</v>
      </c>
      <c r="C213" s="28" t="s">
        <v>261</v>
      </c>
      <c r="D213" s="28" t="s">
        <v>36</v>
      </c>
      <c r="E213" s="28" t="s">
        <v>415</v>
      </c>
      <c r="F213" s="28" t="s">
        <v>416</v>
      </c>
      <c r="G213" s="28"/>
      <c r="H213" s="33" t="s">
        <v>24</v>
      </c>
      <c r="I213" s="22" t="s">
        <v>25</v>
      </c>
      <c r="J213" s="21">
        <v>6</v>
      </c>
      <c r="K213" s="21">
        <v>1</v>
      </c>
      <c r="L213" s="22" t="str">
        <f>CONCATENATE(INT(Catalogo37253[[#This Row],[ Duração]])," horas"," e ",MOD(Catalogo37253[[#This Row],[ Duração]]*60,60), " minutos")</f>
        <v>1 horas e 0 minutos</v>
      </c>
      <c r="M213" s="21">
        <f>Catalogo37253[[#This Row],[ Duração]]*Catalogo37253[[#This Row],[Peso]]</f>
        <v>6</v>
      </c>
      <c r="N213" s="65">
        <f>Catalogo37253[[#This Row],[Custo da UST]]*24.76</f>
        <v>148.56</v>
      </c>
      <c r="O213" s="20">
        <f>Catalogo37253[[#This Row],[Frequência Total]]/12</f>
        <v>11.166666666666666</v>
      </c>
      <c r="P213" s="19">
        <v>134</v>
      </c>
      <c r="Q213" s="19">
        <f>Catalogo37253[[#This Row],[Frequência Total]]*Catalogo37253[[#This Row],[ Duração]]</f>
        <v>134</v>
      </c>
      <c r="R213" s="18">
        <f>Catalogo37253[[#This Row],[Frequência Total]]*Catalogo37253[[#This Row],[Custo da UST]]</f>
        <v>804</v>
      </c>
    </row>
    <row r="214" spans="1:18" ht="36">
      <c r="A214" s="24">
        <v>39</v>
      </c>
      <c r="B214" s="23" t="s">
        <v>417</v>
      </c>
      <c r="C214" s="28" t="s">
        <v>261</v>
      </c>
      <c r="D214" s="28" t="s">
        <v>36</v>
      </c>
      <c r="E214" s="28" t="s">
        <v>418</v>
      </c>
      <c r="F214" s="28" t="s">
        <v>419</v>
      </c>
      <c r="G214" s="28"/>
      <c r="H214" s="33" t="s">
        <v>24</v>
      </c>
      <c r="I214" s="22" t="s">
        <v>25</v>
      </c>
      <c r="J214" s="21">
        <v>6</v>
      </c>
      <c r="K214" s="21">
        <v>3</v>
      </c>
      <c r="L214" s="22" t="str">
        <f>CONCATENATE(INT(Catalogo37253[[#This Row],[ Duração]])," horas"," e ",MOD(Catalogo37253[[#This Row],[ Duração]]*60,60), " minutos")</f>
        <v>3 horas e 0 minutos</v>
      </c>
      <c r="M214" s="21">
        <f>Catalogo37253[[#This Row],[ Duração]]*Catalogo37253[[#This Row],[Peso]]</f>
        <v>18</v>
      </c>
      <c r="N214" s="65">
        <f>Catalogo37253[[#This Row],[Custo da UST]]*24.76</f>
        <v>445.68</v>
      </c>
      <c r="O214" s="20">
        <f>Catalogo37253[[#This Row],[Frequência Total]]/12</f>
        <v>2.6666666666666665</v>
      </c>
      <c r="P214" s="19">
        <v>32</v>
      </c>
      <c r="Q214" s="19">
        <f>Catalogo37253[[#This Row],[Frequência Total]]*Catalogo37253[[#This Row],[ Duração]]</f>
        <v>96</v>
      </c>
      <c r="R214" s="18">
        <f>Catalogo37253[[#This Row],[Frequência Total]]*Catalogo37253[[#This Row],[Custo da UST]]</f>
        <v>576</v>
      </c>
    </row>
    <row r="215" spans="1:18" ht="96">
      <c r="A215" s="24">
        <v>46</v>
      </c>
      <c r="B215" s="23" t="s">
        <v>420</v>
      </c>
      <c r="C215" s="28" t="s">
        <v>261</v>
      </c>
      <c r="D215" s="28" t="s">
        <v>42</v>
      </c>
      <c r="E215" s="28" t="s">
        <v>421</v>
      </c>
      <c r="F215" s="28" t="s">
        <v>422</v>
      </c>
      <c r="G215" s="28"/>
      <c r="H215" s="33" t="s">
        <v>75</v>
      </c>
      <c r="I215" s="22" t="s">
        <v>76</v>
      </c>
      <c r="J215" s="21">
        <v>1</v>
      </c>
      <c r="K215" s="21">
        <v>2</v>
      </c>
      <c r="L215" s="22" t="str">
        <f>CONCATENATE(INT(Catalogo37253[[#This Row],[ Duração]])," horas"," e ",MOD(Catalogo37253[[#This Row],[ Duração]]*60,60), " minutos")</f>
        <v>2 horas e 0 minutos</v>
      </c>
      <c r="M215" s="21">
        <f>Catalogo37253[[#This Row],[ Duração]]*Catalogo37253[[#This Row],[Peso]]</f>
        <v>2</v>
      </c>
      <c r="N215" s="65">
        <f>Catalogo37253[[#This Row],[Custo da UST]]*24.76</f>
        <v>49.52</v>
      </c>
      <c r="O215" s="20">
        <f>Catalogo37253[[#This Row],[Frequência Total]]/12</f>
        <v>2.8333333333333335</v>
      </c>
      <c r="P215" s="19">
        <v>34</v>
      </c>
      <c r="Q215" s="19">
        <f>Catalogo37253[[#This Row],[Frequência Total]]*Catalogo37253[[#This Row],[ Duração]]</f>
        <v>68</v>
      </c>
      <c r="R215" s="18">
        <f>Catalogo37253[[#This Row],[Frequência Total]]*Catalogo37253[[#This Row],[Custo da UST]]</f>
        <v>68</v>
      </c>
    </row>
    <row r="216" spans="1:18" ht="60">
      <c r="A216" s="24">
        <v>47</v>
      </c>
      <c r="B216" s="23" t="s">
        <v>423</v>
      </c>
      <c r="C216" s="28" t="s">
        <v>261</v>
      </c>
      <c r="D216" s="28" t="s">
        <v>42</v>
      </c>
      <c r="E216" s="28" t="s">
        <v>424</v>
      </c>
      <c r="F216" s="28" t="s">
        <v>425</v>
      </c>
      <c r="G216" s="28"/>
      <c r="H216" s="33" t="s">
        <v>101</v>
      </c>
      <c r="I216" s="22" t="s">
        <v>102</v>
      </c>
      <c r="J216" s="21">
        <v>2.5</v>
      </c>
      <c r="K216" s="21">
        <v>1</v>
      </c>
      <c r="L216" s="22" t="str">
        <f>CONCATENATE(INT(Catalogo37253[[#This Row],[ Duração]])," horas"," e ",MOD(Catalogo37253[[#This Row],[ Duração]]*60,60), " minutos")</f>
        <v>1 horas e 0 minutos</v>
      </c>
      <c r="M216" s="21">
        <f>Catalogo37253[[#This Row],[ Duração]]*Catalogo37253[[#This Row],[Peso]]</f>
        <v>2.5</v>
      </c>
      <c r="N216" s="65">
        <f>Catalogo37253[[#This Row],[Custo da UST]]*24.76</f>
        <v>61.900000000000006</v>
      </c>
      <c r="O216" s="20">
        <f>Catalogo37253[[#This Row],[Frequência Total]]/12</f>
        <v>2.5</v>
      </c>
      <c r="P216" s="19">
        <v>30</v>
      </c>
      <c r="Q216" s="19">
        <f>Catalogo37253[[#This Row],[Frequência Total]]*Catalogo37253[[#This Row],[ Duração]]</f>
        <v>30</v>
      </c>
      <c r="R216" s="18">
        <f>Catalogo37253[[#This Row],[Frequência Total]]*Catalogo37253[[#This Row],[Custo da UST]]</f>
        <v>75</v>
      </c>
    </row>
    <row r="217" spans="1:18" ht="48">
      <c r="A217" s="24">
        <v>49</v>
      </c>
      <c r="B217" s="28" t="s">
        <v>426</v>
      </c>
      <c r="C217" s="28" t="s">
        <v>261</v>
      </c>
      <c r="D217" s="28" t="s">
        <v>42</v>
      </c>
      <c r="E217" s="28" t="s">
        <v>427</v>
      </c>
      <c r="F217" s="28" t="s">
        <v>428</v>
      </c>
      <c r="G217" s="28"/>
      <c r="H217" s="33" t="s">
        <v>39</v>
      </c>
      <c r="I217" s="22" t="s">
        <v>40</v>
      </c>
      <c r="J217" s="21">
        <v>4</v>
      </c>
      <c r="K217" s="21">
        <v>1</v>
      </c>
      <c r="L217" s="22" t="str">
        <f>CONCATENATE(INT(Catalogo37253[[#This Row],[ Duração]])," horas"," e ",MOD(Catalogo37253[[#This Row],[ Duração]]*60,60), " minutos")</f>
        <v>1 horas e 0 minutos</v>
      </c>
      <c r="M217" s="21">
        <f>Catalogo37253[[#This Row],[ Duração]]*Catalogo37253[[#This Row],[Peso]]</f>
        <v>4</v>
      </c>
      <c r="N217" s="65">
        <f>Catalogo37253[[#This Row],[Custo da UST]]*24.76</f>
        <v>99.04</v>
      </c>
      <c r="O217" s="20">
        <f>Catalogo37253[[#This Row],[Frequência Total]]/12</f>
        <v>0.66666666666666663</v>
      </c>
      <c r="P217" s="19">
        <v>8</v>
      </c>
      <c r="Q217" s="19">
        <f>Catalogo37253[[#This Row],[Frequência Total]]*Catalogo37253[[#This Row],[ Duração]]</f>
        <v>8</v>
      </c>
      <c r="R217" s="18">
        <f>Catalogo37253[[#This Row],[Frequência Total]]*Catalogo37253[[#This Row],[Custo da UST]]</f>
        <v>32</v>
      </c>
    </row>
    <row r="218" spans="1:18" ht="60">
      <c r="A218" s="24">
        <v>51</v>
      </c>
      <c r="B218" s="23" t="s">
        <v>429</v>
      </c>
      <c r="C218" s="28" t="s">
        <v>261</v>
      </c>
      <c r="D218" s="28" t="s">
        <v>42</v>
      </c>
      <c r="E218" s="28" t="s">
        <v>430</v>
      </c>
      <c r="F218" s="28" t="s">
        <v>431</v>
      </c>
      <c r="G218" s="28"/>
      <c r="H218" s="33" t="s">
        <v>101</v>
      </c>
      <c r="I218" s="22" t="s">
        <v>102</v>
      </c>
      <c r="J218" s="21">
        <v>2.5</v>
      </c>
      <c r="K218" s="21">
        <v>1</v>
      </c>
      <c r="L218" s="22" t="str">
        <f>CONCATENATE(INT(Catalogo37253[[#This Row],[ Duração]])," horas"," e ",MOD(Catalogo37253[[#This Row],[ Duração]]*60,60), " minutos")</f>
        <v>1 horas e 0 minutos</v>
      </c>
      <c r="M218" s="21">
        <f>Catalogo37253[[#This Row],[ Duração]]*Catalogo37253[[#This Row],[Peso]]</f>
        <v>2.5</v>
      </c>
      <c r="N218" s="65">
        <f>Catalogo37253[[#This Row],[Custo da UST]]*24.76</f>
        <v>61.900000000000006</v>
      </c>
      <c r="O218" s="20">
        <f>Catalogo37253[[#This Row],[Frequência Total]]/12</f>
        <v>1.3333333333333333</v>
      </c>
      <c r="P218" s="19">
        <v>16</v>
      </c>
      <c r="Q218" s="19">
        <f>Catalogo37253[[#This Row],[Frequência Total]]*Catalogo37253[[#This Row],[ Duração]]</f>
        <v>16</v>
      </c>
      <c r="R218" s="18">
        <f>Catalogo37253[[#This Row],[Frequência Total]]*Catalogo37253[[#This Row],[Custo da UST]]</f>
        <v>40</v>
      </c>
    </row>
    <row r="219" spans="1:18" ht="48">
      <c r="A219" s="24">
        <v>53</v>
      </c>
      <c r="B219" s="23" t="s">
        <v>432</v>
      </c>
      <c r="C219" s="28" t="s">
        <v>261</v>
      </c>
      <c r="D219" s="28" t="s">
        <v>42</v>
      </c>
      <c r="E219" s="28" t="s">
        <v>433</v>
      </c>
      <c r="F219" s="28" t="s">
        <v>434</v>
      </c>
      <c r="G219" s="28"/>
      <c r="H219" s="33" t="s">
        <v>39</v>
      </c>
      <c r="I219" s="22" t="s">
        <v>40</v>
      </c>
      <c r="J219" s="21">
        <v>4</v>
      </c>
      <c r="K219" s="21">
        <v>1</v>
      </c>
      <c r="L219" s="22" t="str">
        <f>CONCATENATE(INT(Catalogo37253[[#This Row],[ Duração]])," horas"," e ",MOD(Catalogo37253[[#This Row],[ Duração]]*60,60), " minutos")</f>
        <v>1 horas e 0 minutos</v>
      </c>
      <c r="M219" s="21">
        <f>Catalogo37253[[#This Row],[ Duração]]*Catalogo37253[[#This Row],[Peso]]</f>
        <v>4</v>
      </c>
      <c r="N219" s="65">
        <f>Catalogo37253[[#This Row],[Custo da UST]]*24.76</f>
        <v>99.04</v>
      </c>
      <c r="O219" s="20">
        <f>Catalogo37253[[#This Row],[Frequência Total]]/12</f>
        <v>1.6666666666666667</v>
      </c>
      <c r="P219" s="19">
        <v>20</v>
      </c>
      <c r="Q219" s="19">
        <f>Catalogo37253[[#This Row],[Frequência Total]]*Catalogo37253[[#This Row],[ Duração]]</f>
        <v>20</v>
      </c>
      <c r="R219" s="18">
        <f>Catalogo37253[[#This Row],[Frequência Total]]*Catalogo37253[[#This Row],[Custo da UST]]</f>
        <v>80</v>
      </c>
    </row>
    <row r="220" spans="1:18" ht="36">
      <c r="A220" s="24">
        <v>54</v>
      </c>
      <c r="B220" s="28" t="s">
        <v>435</v>
      </c>
      <c r="C220" s="28" t="s">
        <v>261</v>
      </c>
      <c r="D220" s="28" t="s">
        <v>42</v>
      </c>
      <c r="E220" s="28" t="s">
        <v>436</v>
      </c>
      <c r="F220" s="28" t="s">
        <v>437</v>
      </c>
      <c r="G220" s="28"/>
      <c r="H220" s="33" t="s">
        <v>24</v>
      </c>
      <c r="I220" s="22" t="s">
        <v>25</v>
      </c>
      <c r="J220" s="21">
        <v>6</v>
      </c>
      <c r="K220" s="21">
        <v>1</v>
      </c>
      <c r="L220" s="22" t="str">
        <f>CONCATENATE(INT(Catalogo37253[[#This Row],[ Duração]])," horas"," e ",MOD(Catalogo37253[[#This Row],[ Duração]]*60,60), " minutos")</f>
        <v>1 horas e 0 minutos</v>
      </c>
      <c r="M220" s="21">
        <f>Catalogo37253[[#This Row],[ Duração]]*Catalogo37253[[#This Row],[Peso]]</f>
        <v>6</v>
      </c>
      <c r="N220" s="65">
        <f>Catalogo37253[[#This Row],[Custo da UST]]*24.76</f>
        <v>148.56</v>
      </c>
      <c r="O220" s="20">
        <f>Catalogo37253[[#This Row],[Frequência Total]]/12</f>
        <v>5</v>
      </c>
      <c r="P220" s="19">
        <v>60</v>
      </c>
      <c r="Q220" s="19">
        <f>Catalogo37253[[#This Row],[Frequência Total]]*Catalogo37253[[#This Row],[ Duração]]</f>
        <v>60</v>
      </c>
      <c r="R220" s="18">
        <f>Catalogo37253[[#This Row],[Frequência Total]]*Catalogo37253[[#This Row],[Custo da UST]]</f>
        <v>360</v>
      </c>
    </row>
    <row r="221" spans="1:18" ht="48">
      <c r="A221" s="24">
        <v>56</v>
      </c>
      <c r="B221" s="28" t="s">
        <v>438</v>
      </c>
      <c r="C221" s="28" t="s">
        <v>261</v>
      </c>
      <c r="D221" s="28" t="s">
        <v>42</v>
      </c>
      <c r="E221" s="28" t="s">
        <v>439</v>
      </c>
      <c r="F221" s="28" t="s">
        <v>440</v>
      </c>
      <c r="G221" s="28"/>
      <c r="H221" s="33" t="s">
        <v>39</v>
      </c>
      <c r="I221" s="22" t="s">
        <v>40</v>
      </c>
      <c r="J221" s="21">
        <v>4</v>
      </c>
      <c r="K221" s="21">
        <v>2</v>
      </c>
      <c r="L221" s="22" t="str">
        <f>CONCATENATE(INT(Catalogo37253[[#This Row],[ Duração]])," horas"," e ",MOD(Catalogo37253[[#This Row],[ Duração]]*60,60), " minutos")</f>
        <v>2 horas e 0 minutos</v>
      </c>
      <c r="M221" s="21">
        <f>Catalogo37253[[#This Row],[ Duração]]*Catalogo37253[[#This Row],[Peso]]</f>
        <v>8</v>
      </c>
      <c r="N221" s="65">
        <f>Catalogo37253[[#This Row],[Custo da UST]]*24.76</f>
        <v>198.08</v>
      </c>
      <c r="O221" s="20">
        <f>Catalogo37253[[#This Row],[Frequência Total]]/12</f>
        <v>3.9166666666666665</v>
      </c>
      <c r="P221" s="19">
        <v>47</v>
      </c>
      <c r="Q221" s="19">
        <f>Catalogo37253[[#This Row],[Frequência Total]]*Catalogo37253[[#This Row],[ Duração]]</f>
        <v>94</v>
      </c>
      <c r="R221" s="18">
        <f>Catalogo37253[[#This Row],[Frequência Total]]*Catalogo37253[[#This Row],[Custo da UST]]</f>
        <v>376</v>
      </c>
    </row>
    <row r="222" spans="1:18" ht="60">
      <c r="A222" s="24">
        <v>60</v>
      </c>
      <c r="B222" s="23" t="s">
        <v>441</v>
      </c>
      <c r="C222" s="28" t="s">
        <v>261</v>
      </c>
      <c r="D222" s="28" t="s">
        <v>42</v>
      </c>
      <c r="E222" s="28" t="s">
        <v>442</v>
      </c>
      <c r="F222" s="28" t="s">
        <v>443</v>
      </c>
      <c r="G222" s="28"/>
      <c r="H222" s="33" t="s">
        <v>101</v>
      </c>
      <c r="I222" s="22" t="s">
        <v>102</v>
      </c>
      <c r="J222" s="21">
        <v>2.5</v>
      </c>
      <c r="K222" s="21">
        <v>1</v>
      </c>
      <c r="L222" s="22" t="str">
        <f>CONCATENATE(INT(Catalogo37253[[#This Row],[ Duração]])," horas"," e ",MOD(Catalogo37253[[#This Row],[ Duração]]*60,60), " minutos")</f>
        <v>1 horas e 0 minutos</v>
      </c>
      <c r="M222" s="21">
        <f>Catalogo37253[[#This Row],[ Duração]]*Catalogo37253[[#This Row],[Peso]]</f>
        <v>2.5</v>
      </c>
      <c r="N222" s="65">
        <f>Catalogo37253[[#This Row],[Custo da UST]]*24.76</f>
        <v>61.900000000000006</v>
      </c>
      <c r="O222" s="20">
        <f>Catalogo37253[[#This Row],[Frequência Total]]/12</f>
        <v>4.5</v>
      </c>
      <c r="P222" s="19">
        <v>54</v>
      </c>
      <c r="Q222" s="19">
        <f>Catalogo37253[[#This Row],[Frequência Total]]*Catalogo37253[[#This Row],[ Duração]]</f>
        <v>54</v>
      </c>
      <c r="R222" s="18">
        <f>Catalogo37253[[#This Row],[Frequência Total]]*Catalogo37253[[#This Row],[Custo da UST]]</f>
        <v>135</v>
      </c>
    </row>
    <row r="223" spans="1:18" ht="60">
      <c r="A223" s="24">
        <v>61</v>
      </c>
      <c r="B223" s="23" t="s">
        <v>444</v>
      </c>
      <c r="C223" s="28" t="s">
        <v>261</v>
      </c>
      <c r="D223" s="28" t="s">
        <v>42</v>
      </c>
      <c r="E223" s="28" t="s">
        <v>445</v>
      </c>
      <c r="F223" s="28" t="s">
        <v>446</v>
      </c>
      <c r="G223" s="28"/>
      <c r="H223" s="33" t="s">
        <v>101</v>
      </c>
      <c r="I223" s="22" t="s">
        <v>102</v>
      </c>
      <c r="J223" s="21">
        <v>2.5</v>
      </c>
      <c r="K223" s="21">
        <v>1</v>
      </c>
      <c r="L223" s="22" t="str">
        <f>CONCATENATE(INT(Catalogo37253[[#This Row],[ Duração]])," horas"," e ",MOD(Catalogo37253[[#This Row],[ Duração]]*60,60), " minutos")</f>
        <v>1 horas e 0 minutos</v>
      </c>
      <c r="M223" s="21">
        <f>Catalogo37253[[#This Row],[ Duração]]*Catalogo37253[[#This Row],[Peso]]</f>
        <v>2.5</v>
      </c>
      <c r="N223" s="65">
        <f>Catalogo37253[[#This Row],[Custo da UST]]*24.76</f>
        <v>61.900000000000006</v>
      </c>
      <c r="O223" s="20">
        <f>Catalogo37253[[#This Row],[Frequência Total]]/12</f>
        <v>2.8333333333333335</v>
      </c>
      <c r="P223" s="19">
        <v>34</v>
      </c>
      <c r="Q223" s="19">
        <f>Catalogo37253[[#This Row],[Frequência Total]]*Catalogo37253[[#This Row],[ Duração]]</f>
        <v>34</v>
      </c>
      <c r="R223" s="18">
        <f>Catalogo37253[[#This Row],[Frequência Total]]*Catalogo37253[[#This Row],[Custo da UST]]</f>
        <v>85</v>
      </c>
    </row>
    <row r="224" spans="1:18" ht="96">
      <c r="A224" s="24">
        <v>62</v>
      </c>
      <c r="B224" s="23" t="s">
        <v>447</v>
      </c>
      <c r="C224" s="28" t="s">
        <v>261</v>
      </c>
      <c r="D224" s="28" t="s">
        <v>42</v>
      </c>
      <c r="E224" s="28" t="s">
        <v>448</v>
      </c>
      <c r="F224" s="28" t="s">
        <v>449</v>
      </c>
      <c r="G224" s="28"/>
      <c r="H224" s="33" t="s">
        <v>75</v>
      </c>
      <c r="I224" s="22" t="s">
        <v>76</v>
      </c>
      <c r="J224" s="21">
        <v>1</v>
      </c>
      <c r="K224" s="21">
        <v>4</v>
      </c>
      <c r="L224" s="22" t="str">
        <f>CONCATENATE(INT(Catalogo37253[[#This Row],[ Duração]])," horas"," e ",MOD(Catalogo37253[[#This Row],[ Duração]]*60,60), " minutos")</f>
        <v>4 horas e 0 minutos</v>
      </c>
      <c r="M224" s="21">
        <f>Catalogo37253[[#This Row],[ Duração]]*Catalogo37253[[#This Row],[Peso]]</f>
        <v>4</v>
      </c>
      <c r="N224" s="65">
        <f>Catalogo37253[[#This Row],[Custo da UST]]*24.76</f>
        <v>99.04</v>
      </c>
      <c r="O224" s="20">
        <f>Catalogo37253[[#This Row],[Frequência Total]]/12</f>
        <v>3.3333333333333335</v>
      </c>
      <c r="P224" s="19">
        <v>40</v>
      </c>
      <c r="Q224" s="19">
        <f>Catalogo37253[[#This Row],[Frequência Total]]*Catalogo37253[[#This Row],[ Duração]]</f>
        <v>160</v>
      </c>
      <c r="R224" s="18">
        <f>Catalogo37253[[#This Row],[Frequência Total]]*Catalogo37253[[#This Row],[Custo da UST]]</f>
        <v>160</v>
      </c>
    </row>
    <row r="225" spans="1:18" ht="48">
      <c r="A225" s="24">
        <v>63</v>
      </c>
      <c r="B225" s="23" t="s">
        <v>450</v>
      </c>
      <c r="C225" s="28" t="s">
        <v>261</v>
      </c>
      <c r="D225" s="28" t="s">
        <v>42</v>
      </c>
      <c r="E225" s="28" t="s">
        <v>451</v>
      </c>
      <c r="F225" s="28" t="s">
        <v>452</v>
      </c>
      <c r="G225" s="28"/>
      <c r="H225" s="33" t="s">
        <v>39</v>
      </c>
      <c r="I225" s="22" t="s">
        <v>40</v>
      </c>
      <c r="J225" s="21">
        <v>4</v>
      </c>
      <c r="K225" s="21">
        <v>2</v>
      </c>
      <c r="L225" s="22" t="str">
        <f>CONCATENATE(INT(Catalogo37253[[#This Row],[ Duração]])," horas"," e ",MOD(Catalogo37253[[#This Row],[ Duração]]*60,60), " minutos")</f>
        <v>2 horas e 0 minutos</v>
      </c>
      <c r="M225" s="21">
        <f>Catalogo37253[[#This Row],[ Duração]]*Catalogo37253[[#This Row],[Peso]]</f>
        <v>8</v>
      </c>
      <c r="N225" s="65">
        <f>Catalogo37253[[#This Row],[Custo da UST]]*24.76</f>
        <v>198.08</v>
      </c>
      <c r="O225" s="20">
        <f>Catalogo37253[[#This Row],[Frequência Total]]/12</f>
        <v>0.66666666666666663</v>
      </c>
      <c r="P225" s="19">
        <v>8</v>
      </c>
      <c r="Q225" s="19">
        <f>Catalogo37253[[#This Row],[Frequência Total]]*Catalogo37253[[#This Row],[ Duração]]</f>
        <v>16</v>
      </c>
      <c r="R225" s="18">
        <f>Catalogo37253[[#This Row],[Frequência Total]]*Catalogo37253[[#This Row],[Custo da UST]]</f>
        <v>64</v>
      </c>
    </row>
    <row r="226" spans="1:18" ht="36">
      <c r="A226" s="24">
        <v>64</v>
      </c>
      <c r="B226" s="23" t="s">
        <v>453</v>
      </c>
      <c r="C226" s="28" t="s">
        <v>261</v>
      </c>
      <c r="D226" s="28" t="s">
        <v>42</v>
      </c>
      <c r="E226" s="28" t="s">
        <v>454</v>
      </c>
      <c r="F226" s="28" t="s">
        <v>455</v>
      </c>
      <c r="G226" s="28"/>
      <c r="H226" s="33" t="s">
        <v>24</v>
      </c>
      <c r="I226" s="22" t="s">
        <v>25</v>
      </c>
      <c r="J226" s="21">
        <v>6</v>
      </c>
      <c r="K226" s="21">
        <v>3</v>
      </c>
      <c r="L226" s="22" t="str">
        <f>CONCATENATE(INT(Catalogo37253[[#This Row],[ Duração]])," horas"," e ",MOD(Catalogo37253[[#This Row],[ Duração]]*60,60), " minutos")</f>
        <v>3 horas e 0 minutos</v>
      </c>
      <c r="M226" s="21">
        <f>Catalogo37253[[#This Row],[ Duração]]*Catalogo37253[[#This Row],[Peso]]</f>
        <v>18</v>
      </c>
      <c r="N226" s="65">
        <f>Catalogo37253[[#This Row],[Custo da UST]]*24.76</f>
        <v>445.68</v>
      </c>
      <c r="O226" s="20">
        <f>Catalogo37253[[#This Row],[Frequência Total]]/12</f>
        <v>1.6666666666666667</v>
      </c>
      <c r="P226" s="19">
        <v>20</v>
      </c>
      <c r="Q226" s="19">
        <f>Catalogo37253[[#This Row],[Frequência Total]]*Catalogo37253[[#This Row],[ Duração]]</f>
        <v>60</v>
      </c>
      <c r="R226" s="18">
        <f>Catalogo37253[[#This Row],[Frequência Total]]*Catalogo37253[[#This Row],[Custo da UST]]</f>
        <v>360</v>
      </c>
    </row>
    <row r="227" spans="1:18" ht="48">
      <c r="A227" s="24">
        <v>66</v>
      </c>
      <c r="B227" s="23" t="s">
        <v>456</v>
      </c>
      <c r="C227" s="28" t="s">
        <v>261</v>
      </c>
      <c r="D227" s="28" t="s">
        <v>42</v>
      </c>
      <c r="E227" s="28" t="s">
        <v>457</v>
      </c>
      <c r="F227" s="28" t="s">
        <v>458</v>
      </c>
      <c r="G227" s="28"/>
      <c r="H227" s="33" t="s">
        <v>39</v>
      </c>
      <c r="I227" s="22" t="s">
        <v>40</v>
      </c>
      <c r="J227" s="21">
        <v>4</v>
      </c>
      <c r="K227" s="21">
        <v>6</v>
      </c>
      <c r="L227" s="22" t="str">
        <f>CONCATENATE(INT(Catalogo37253[[#This Row],[ Duração]])," horas"," e ",MOD(Catalogo37253[[#This Row],[ Duração]]*60,60), " minutos")</f>
        <v>6 horas e 0 minutos</v>
      </c>
      <c r="M227" s="21">
        <f>Catalogo37253[[#This Row],[ Duração]]*Catalogo37253[[#This Row],[Peso]]</f>
        <v>24</v>
      </c>
      <c r="N227" s="65">
        <f>Catalogo37253[[#This Row],[Custo da UST]]*24.76</f>
        <v>594.24</v>
      </c>
      <c r="O227" s="20">
        <f>Catalogo37253[[#This Row],[Frequência Total]]/12</f>
        <v>1.3333333333333333</v>
      </c>
      <c r="P227" s="19">
        <v>16</v>
      </c>
      <c r="Q227" s="19">
        <f>Catalogo37253[[#This Row],[Frequência Total]]*Catalogo37253[[#This Row],[ Duração]]</f>
        <v>96</v>
      </c>
      <c r="R227" s="18">
        <f>Catalogo37253[[#This Row],[Frequência Total]]*Catalogo37253[[#This Row],[Custo da UST]]</f>
        <v>384</v>
      </c>
    </row>
    <row r="228" spans="1:18" ht="48">
      <c r="A228" s="24">
        <v>69</v>
      </c>
      <c r="B228" s="33" t="s">
        <v>459</v>
      </c>
      <c r="C228" s="28" t="s">
        <v>261</v>
      </c>
      <c r="D228" s="28" t="s">
        <v>42</v>
      </c>
      <c r="E228" s="28" t="s">
        <v>460</v>
      </c>
      <c r="F228" s="33" t="s">
        <v>461</v>
      </c>
      <c r="G228" s="33" t="s">
        <v>462</v>
      </c>
      <c r="H228" s="33" t="s">
        <v>24</v>
      </c>
      <c r="I228" s="22" t="s">
        <v>25</v>
      </c>
      <c r="J228" s="21">
        <v>6</v>
      </c>
      <c r="K228" s="21">
        <v>4</v>
      </c>
      <c r="L228" s="22" t="str">
        <f>CONCATENATE(INT(Catalogo37253[[#This Row],[ Duração]])," horas"," e ",MOD(Catalogo37253[[#This Row],[ Duração]]*60,60), " minutos")</f>
        <v>4 horas e 0 minutos</v>
      </c>
      <c r="M228" s="21">
        <f>Catalogo37253[[#This Row],[ Duração]]*Catalogo37253[[#This Row],[Peso]]</f>
        <v>24</v>
      </c>
      <c r="N228" s="65">
        <f>Catalogo37253[[#This Row],[Custo da UST]]*24.76</f>
        <v>594.24</v>
      </c>
      <c r="O228" s="20">
        <f>Catalogo37253[[#This Row],[Frequência Total]]/12</f>
        <v>2.5</v>
      </c>
      <c r="P228" s="19">
        <v>30</v>
      </c>
      <c r="Q228" s="19">
        <f>Catalogo37253[[#This Row],[Frequência Total]]*Catalogo37253[[#This Row],[ Duração]]</f>
        <v>120</v>
      </c>
      <c r="R228" s="18">
        <f>Catalogo37253[[#This Row],[Frequência Total]]*Catalogo37253[[#This Row],[Custo da UST]]</f>
        <v>720</v>
      </c>
    </row>
    <row r="229" spans="1:18" ht="96">
      <c r="A229" s="32">
        <v>71</v>
      </c>
      <c r="B229" s="31" t="s">
        <v>463</v>
      </c>
      <c r="C229" s="28" t="s">
        <v>261</v>
      </c>
      <c r="D229" s="28" t="s">
        <v>42</v>
      </c>
      <c r="E229" s="28" t="s">
        <v>464</v>
      </c>
      <c r="F229" s="28" t="s">
        <v>465</v>
      </c>
      <c r="G229" s="28"/>
      <c r="H229" s="33" t="s">
        <v>75</v>
      </c>
      <c r="I229" s="22" t="s">
        <v>76</v>
      </c>
      <c r="J229" s="21">
        <v>1</v>
      </c>
      <c r="K229" s="21">
        <v>1</v>
      </c>
      <c r="L229" s="22" t="str">
        <f>CONCATENATE(INT(Catalogo37253[[#This Row],[ Duração]])," horas"," e ",MOD(Catalogo37253[[#This Row],[ Duração]]*60,60), " minutos")</f>
        <v>1 horas e 0 minutos</v>
      </c>
      <c r="M229" s="21">
        <f>Catalogo37253[[#This Row],[ Duração]]*Catalogo37253[[#This Row],[Peso]]</f>
        <v>1</v>
      </c>
      <c r="N229" s="65">
        <f>Catalogo37253[[#This Row],[Custo da UST]]*24.76</f>
        <v>24.76</v>
      </c>
      <c r="O229" s="20">
        <f>Catalogo37253[[#This Row],[Frequência Total]]/12</f>
        <v>1.3333333333333333</v>
      </c>
      <c r="P229" s="19">
        <v>16</v>
      </c>
      <c r="Q229" s="19">
        <f>Catalogo37253[[#This Row],[Frequência Total]]*Catalogo37253[[#This Row],[ Duração]]</f>
        <v>16</v>
      </c>
      <c r="R229" s="18">
        <f>Catalogo37253[[#This Row],[Frequência Total]]*Catalogo37253[[#This Row],[Custo da UST]]</f>
        <v>16</v>
      </c>
    </row>
    <row r="230" spans="1:18" ht="96">
      <c r="A230" s="32">
        <v>72</v>
      </c>
      <c r="B230" s="31" t="s">
        <v>466</v>
      </c>
      <c r="C230" s="28" t="s">
        <v>261</v>
      </c>
      <c r="D230" s="28" t="s">
        <v>42</v>
      </c>
      <c r="E230" s="28" t="s">
        <v>467</v>
      </c>
      <c r="F230" s="28" t="s">
        <v>468</v>
      </c>
      <c r="G230" s="28"/>
      <c r="H230" s="33" t="s">
        <v>75</v>
      </c>
      <c r="I230" s="22" t="s">
        <v>76</v>
      </c>
      <c r="J230" s="21">
        <v>1</v>
      </c>
      <c r="K230" s="21">
        <v>1</v>
      </c>
      <c r="L230" s="22" t="str">
        <f>CONCATENATE(INT(Catalogo37253[[#This Row],[ Duração]])," horas"," e ",MOD(Catalogo37253[[#This Row],[ Duração]]*60,60), " minutos")</f>
        <v>1 horas e 0 minutos</v>
      </c>
      <c r="M230" s="21">
        <f>Catalogo37253[[#This Row],[ Duração]]*Catalogo37253[[#This Row],[Peso]]</f>
        <v>1</v>
      </c>
      <c r="N230" s="65">
        <f>Catalogo37253[[#This Row],[Custo da UST]]*24.76</f>
        <v>24.76</v>
      </c>
      <c r="O230" s="20">
        <f>Catalogo37253[[#This Row],[Frequência Total]]/12</f>
        <v>3.3333333333333335</v>
      </c>
      <c r="P230" s="19">
        <v>40</v>
      </c>
      <c r="Q230" s="19">
        <f>Catalogo37253[[#This Row],[Frequência Total]]*Catalogo37253[[#This Row],[ Duração]]</f>
        <v>40</v>
      </c>
      <c r="R230" s="18">
        <f>Catalogo37253[[#This Row],[Frequência Total]]*Catalogo37253[[#This Row],[Custo da UST]]</f>
        <v>40</v>
      </c>
    </row>
    <row r="231" spans="1:18" ht="60">
      <c r="A231" s="24">
        <v>80</v>
      </c>
      <c r="B231" s="31" t="s">
        <v>469</v>
      </c>
      <c r="C231" s="28" t="s">
        <v>261</v>
      </c>
      <c r="D231" s="28" t="s">
        <v>42</v>
      </c>
      <c r="E231" s="28" t="s">
        <v>470</v>
      </c>
      <c r="F231" s="28" t="s">
        <v>471</v>
      </c>
      <c r="G231" s="28"/>
      <c r="H231" s="33" t="s">
        <v>101</v>
      </c>
      <c r="I231" s="22" t="s">
        <v>102</v>
      </c>
      <c r="J231" s="21">
        <v>2.5</v>
      </c>
      <c r="K231" s="21">
        <v>1</v>
      </c>
      <c r="L231" s="22" t="str">
        <f>CONCATENATE(INT(Catalogo37253[[#This Row],[ Duração]])," horas"," e ",MOD(Catalogo37253[[#This Row],[ Duração]]*60,60), " minutos")</f>
        <v>1 horas e 0 minutos</v>
      </c>
      <c r="M231" s="21">
        <f>Catalogo37253[[#This Row],[ Duração]]*Catalogo37253[[#This Row],[Peso]]</f>
        <v>2.5</v>
      </c>
      <c r="N231" s="65">
        <f>Catalogo37253[[#This Row],[Custo da UST]]*24.76</f>
        <v>61.900000000000006</v>
      </c>
      <c r="O231" s="20">
        <f>Catalogo37253[[#This Row],[Frequência Total]]/12</f>
        <v>0.66666666666666663</v>
      </c>
      <c r="P231" s="19">
        <v>8</v>
      </c>
      <c r="Q231" s="19">
        <f>Catalogo37253[[#This Row],[Frequência Total]]*Catalogo37253[[#This Row],[ Duração]]</f>
        <v>8</v>
      </c>
      <c r="R231" s="18">
        <f>Catalogo37253[[#This Row],[Frequência Total]]*Catalogo37253[[#This Row],[Custo da UST]]</f>
        <v>20</v>
      </c>
    </row>
    <row r="232" spans="1:18" ht="48">
      <c r="A232" s="24">
        <v>82</v>
      </c>
      <c r="B232" s="23" t="s">
        <v>472</v>
      </c>
      <c r="C232" s="28" t="s">
        <v>261</v>
      </c>
      <c r="D232" s="28" t="s">
        <v>473</v>
      </c>
      <c r="E232" s="28" t="s">
        <v>474</v>
      </c>
      <c r="F232" s="28" t="s">
        <v>475</v>
      </c>
      <c r="G232" s="28"/>
      <c r="H232" s="33" t="s">
        <v>39</v>
      </c>
      <c r="I232" s="22" t="s">
        <v>40</v>
      </c>
      <c r="J232" s="21">
        <v>4</v>
      </c>
      <c r="K232" s="21">
        <v>0.5</v>
      </c>
      <c r="L232" s="22" t="str">
        <f>CONCATENATE(INT(Catalogo37253[[#This Row],[ Duração]])," horas"," e ",MOD(Catalogo37253[[#This Row],[ Duração]]*60,60), " minutos")</f>
        <v>0 horas e 30 minutos</v>
      </c>
      <c r="M232" s="21">
        <f>Catalogo37253[[#This Row],[ Duração]]*Catalogo37253[[#This Row],[Peso]]</f>
        <v>2</v>
      </c>
      <c r="N232" s="65">
        <f>Catalogo37253[[#This Row],[Custo da UST]]*24.76</f>
        <v>49.52</v>
      </c>
      <c r="O232" s="20">
        <f>Catalogo37253[[#This Row],[Frequência Total]]/12</f>
        <v>13.916666666666666</v>
      </c>
      <c r="P232" s="19">
        <v>167</v>
      </c>
      <c r="Q232" s="19">
        <f>Catalogo37253[[#This Row],[Frequência Total]]*Catalogo37253[[#This Row],[ Duração]]</f>
        <v>83.5</v>
      </c>
      <c r="R232" s="18">
        <f>Catalogo37253[[#This Row],[Frequência Total]]*Catalogo37253[[#This Row],[Custo da UST]]</f>
        <v>334</v>
      </c>
    </row>
    <row r="233" spans="1:18" ht="48">
      <c r="A233" s="24">
        <v>85</v>
      </c>
      <c r="B233" s="23" t="s">
        <v>476</v>
      </c>
      <c r="C233" s="28" t="s">
        <v>261</v>
      </c>
      <c r="D233" s="28" t="s">
        <v>473</v>
      </c>
      <c r="E233" s="28" t="s">
        <v>477</v>
      </c>
      <c r="F233" s="28" t="s">
        <v>478</v>
      </c>
      <c r="G233" s="28"/>
      <c r="H233" s="33" t="s">
        <v>39</v>
      </c>
      <c r="I233" s="22" t="s">
        <v>40</v>
      </c>
      <c r="J233" s="21">
        <v>4</v>
      </c>
      <c r="K233" s="21">
        <v>1</v>
      </c>
      <c r="L233" s="22" t="str">
        <f>CONCATENATE(INT(Catalogo37253[[#This Row],[ Duração]])," horas"," e ",MOD(Catalogo37253[[#This Row],[ Duração]]*60,60), " minutos")</f>
        <v>1 horas e 0 minutos</v>
      </c>
      <c r="M233" s="21">
        <f>Catalogo37253[[#This Row],[ Duração]]*Catalogo37253[[#This Row],[Peso]]</f>
        <v>4</v>
      </c>
      <c r="N233" s="65">
        <f>Catalogo37253[[#This Row],[Custo da UST]]*24.76</f>
        <v>99.04</v>
      </c>
      <c r="O233" s="20">
        <f>Catalogo37253[[#This Row],[Frequência Total]]/12</f>
        <v>25</v>
      </c>
      <c r="P233" s="19">
        <v>300</v>
      </c>
      <c r="Q233" s="19">
        <f>Catalogo37253[[#This Row],[Frequência Total]]*Catalogo37253[[#This Row],[ Duração]]</f>
        <v>300</v>
      </c>
      <c r="R233" s="18">
        <f>Catalogo37253[[#This Row],[Frequência Total]]*Catalogo37253[[#This Row],[Custo da UST]]</f>
        <v>1200</v>
      </c>
    </row>
    <row r="234" spans="1:18" ht="48">
      <c r="A234" s="24">
        <v>86</v>
      </c>
      <c r="B234" s="28" t="s">
        <v>479</v>
      </c>
      <c r="C234" s="28" t="s">
        <v>261</v>
      </c>
      <c r="D234" s="28" t="s">
        <v>473</v>
      </c>
      <c r="E234" s="28" t="s">
        <v>480</v>
      </c>
      <c r="F234" s="28" t="s">
        <v>481</v>
      </c>
      <c r="G234" s="28"/>
      <c r="H234" s="33" t="s">
        <v>39</v>
      </c>
      <c r="I234" s="22" t="s">
        <v>40</v>
      </c>
      <c r="J234" s="21">
        <v>4</v>
      </c>
      <c r="K234" s="21">
        <v>2</v>
      </c>
      <c r="L234" s="22" t="str">
        <f>CONCATENATE(INT(Catalogo37253[[#This Row],[ Duração]])," horas"," e ",MOD(Catalogo37253[[#This Row],[ Duração]]*60,60), " minutos")</f>
        <v>2 horas e 0 minutos</v>
      </c>
      <c r="M234" s="21">
        <f>Catalogo37253[[#This Row],[ Duração]]*Catalogo37253[[#This Row],[Peso]]</f>
        <v>8</v>
      </c>
      <c r="N234" s="65">
        <f>Catalogo37253[[#This Row],[Custo da UST]]*24.76</f>
        <v>198.08</v>
      </c>
      <c r="O234" s="20">
        <f>Catalogo37253[[#This Row],[Frequência Total]]/12</f>
        <v>2.8333333333333335</v>
      </c>
      <c r="P234" s="19">
        <v>34</v>
      </c>
      <c r="Q234" s="19">
        <f>Catalogo37253[[#This Row],[Frequência Total]]*Catalogo37253[[#This Row],[ Duração]]</f>
        <v>68</v>
      </c>
      <c r="R234" s="18">
        <f>Catalogo37253[[#This Row],[Frequência Total]]*Catalogo37253[[#This Row],[Custo da UST]]</f>
        <v>272</v>
      </c>
    </row>
    <row r="235" spans="1:18" ht="48">
      <c r="A235" s="24">
        <v>89</v>
      </c>
      <c r="B235" s="23" t="s">
        <v>482</v>
      </c>
      <c r="C235" s="28" t="s">
        <v>261</v>
      </c>
      <c r="D235" s="28" t="s">
        <v>473</v>
      </c>
      <c r="E235" s="28" t="s">
        <v>483</v>
      </c>
      <c r="F235" s="28" t="s">
        <v>484</v>
      </c>
      <c r="G235" s="28"/>
      <c r="H235" s="33" t="s">
        <v>39</v>
      </c>
      <c r="I235" s="22" t="s">
        <v>40</v>
      </c>
      <c r="J235" s="21">
        <v>4</v>
      </c>
      <c r="K235" s="21">
        <v>1</v>
      </c>
      <c r="L235" s="22" t="str">
        <f>CONCATENATE(INT(Catalogo37253[[#This Row],[ Duração]])," horas"," e ",MOD(Catalogo37253[[#This Row],[ Duração]]*60,60), " minutos")</f>
        <v>1 horas e 0 minutos</v>
      </c>
      <c r="M235" s="21">
        <f>Catalogo37253[[#This Row],[ Duração]]*Catalogo37253[[#This Row],[Peso]]</f>
        <v>4</v>
      </c>
      <c r="N235" s="65">
        <f>Catalogo37253[[#This Row],[Custo da UST]]*24.76</f>
        <v>99.04</v>
      </c>
      <c r="O235" s="20">
        <f>Catalogo37253[[#This Row],[Frequência Total]]/12</f>
        <v>11.166666666666666</v>
      </c>
      <c r="P235" s="19">
        <v>134</v>
      </c>
      <c r="Q235" s="19">
        <f>Catalogo37253[[#This Row],[Frequência Total]]*Catalogo37253[[#This Row],[ Duração]]</f>
        <v>134</v>
      </c>
      <c r="R235" s="18">
        <f>Catalogo37253[[#This Row],[Frequência Total]]*Catalogo37253[[#This Row],[Custo da UST]]</f>
        <v>536</v>
      </c>
    </row>
    <row r="236" spans="1:18" ht="60">
      <c r="A236" s="24">
        <v>90</v>
      </c>
      <c r="B236" s="23" t="s">
        <v>485</v>
      </c>
      <c r="C236" s="28" t="s">
        <v>261</v>
      </c>
      <c r="D236" s="28" t="s">
        <v>36</v>
      </c>
      <c r="E236" s="28" t="s">
        <v>486</v>
      </c>
      <c r="F236" s="28" t="s">
        <v>487</v>
      </c>
      <c r="G236" s="28"/>
      <c r="H236" s="33" t="s">
        <v>101</v>
      </c>
      <c r="I236" s="22" t="s">
        <v>102</v>
      </c>
      <c r="J236" s="21">
        <v>2.5</v>
      </c>
      <c r="K236" s="21">
        <v>1.7</v>
      </c>
      <c r="L236" s="22" t="str">
        <f>CONCATENATE(INT(Catalogo37253[[#This Row],[ Duração]])," horas"," e ",MOD(Catalogo37253[[#This Row],[ Duração]]*60,60), " minutos")</f>
        <v>1 horas e 42 minutos</v>
      </c>
      <c r="M236" s="21">
        <f>Catalogo37253[[#This Row],[ Duração]]*Catalogo37253[[#This Row],[Peso]]</f>
        <v>4.25</v>
      </c>
      <c r="N236" s="65">
        <f>Catalogo37253[[#This Row],[Custo da UST]]*24.76</f>
        <v>105.23</v>
      </c>
      <c r="O236" s="20">
        <f>Catalogo37253[[#This Row],[Frequência Total]]/12</f>
        <v>5</v>
      </c>
      <c r="P236" s="19">
        <v>60</v>
      </c>
      <c r="Q236" s="19">
        <f>Catalogo37253[[#This Row],[Frequência Total]]*Catalogo37253[[#This Row],[ Duração]]</f>
        <v>102</v>
      </c>
      <c r="R236" s="18">
        <f>Catalogo37253[[#This Row],[Frequência Total]]*Catalogo37253[[#This Row],[Custo da UST]]</f>
        <v>255</v>
      </c>
    </row>
    <row r="237" spans="1:18" ht="60">
      <c r="A237" s="24">
        <v>91</v>
      </c>
      <c r="B237" s="33" t="s">
        <v>488</v>
      </c>
      <c r="C237" s="28" t="s">
        <v>261</v>
      </c>
      <c r="D237" s="28" t="s">
        <v>36</v>
      </c>
      <c r="E237" s="33" t="s">
        <v>489</v>
      </c>
      <c r="F237" s="33" t="s">
        <v>490</v>
      </c>
      <c r="G237" s="33" t="s">
        <v>491</v>
      </c>
      <c r="H237" s="33" t="s">
        <v>101</v>
      </c>
      <c r="I237" s="22" t="s">
        <v>102</v>
      </c>
      <c r="J237" s="21">
        <v>2.5</v>
      </c>
      <c r="K237" s="21">
        <v>1.2</v>
      </c>
      <c r="L237" s="22" t="str">
        <f>CONCATENATE(INT(Catalogo37253[[#This Row],[ Duração]])," horas"," e ",MOD(Catalogo37253[[#This Row],[ Duração]]*60,60), " minutos")</f>
        <v>1 horas e 12 minutos</v>
      </c>
      <c r="M237" s="21">
        <f>Catalogo37253[[#This Row],[ Duração]]*Catalogo37253[[#This Row],[Peso]]</f>
        <v>3</v>
      </c>
      <c r="N237" s="65">
        <f>Catalogo37253[[#This Row],[Custo da UST]]*24.76</f>
        <v>74.28</v>
      </c>
      <c r="O237" s="20">
        <f>Catalogo37253[[#This Row],[Frequência Total]]/12</f>
        <v>13.916666666666666</v>
      </c>
      <c r="P237" s="19">
        <v>167</v>
      </c>
      <c r="Q237" s="19">
        <f>Catalogo37253[[#This Row],[Frequência Total]]*Catalogo37253[[#This Row],[ Duração]]</f>
        <v>200.4</v>
      </c>
      <c r="R237" s="18">
        <f>Catalogo37253[[#This Row],[Frequência Total]]*Catalogo37253[[#This Row],[Custo da UST]]</f>
        <v>501</v>
      </c>
    </row>
    <row r="238" spans="1:18" ht="48">
      <c r="A238" s="24">
        <v>123</v>
      </c>
      <c r="B238" s="28" t="s">
        <v>492</v>
      </c>
      <c r="C238" s="28" t="s">
        <v>261</v>
      </c>
      <c r="D238" s="28" t="s">
        <v>36</v>
      </c>
      <c r="E238" s="28" t="s">
        <v>493</v>
      </c>
      <c r="F238" s="28" t="s">
        <v>494</v>
      </c>
      <c r="G238" s="28"/>
      <c r="H238" s="33" t="s">
        <v>39</v>
      </c>
      <c r="I238" s="22" t="s">
        <v>40</v>
      </c>
      <c r="J238" s="21">
        <v>4</v>
      </c>
      <c r="K238" s="21">
        <v>1</v>
      </c>
      <c r="L238" s="22" t="str">
        <f>CONCATENATE(INT(Catalogo37253[[#This Row],[ Duração]])," horas"," e ",MOD(Catalogo37253[[#This Row],[ Duração]]*60,60), " minutos")</f>
        <v>1 horas e 0 minutos</v>
      </c>
      <c r="M238" s="21">
        <f>Catalogo37253[[#This Row],[ Duração]]*Catalogo37253[[#This Row],[Peso]]</f>
        <v>4</v>
      </c>
      <c r="N238" s="65">
        <f>Catalogo37253[[#This Row],[Custo da UST]]*24.76</f>
        <v>99.04</v>
      </c>
      <c r="O238" s="20">
        <v>31</v>
      </c>
      <c r="P238" s="19">
        <v>121</v>
      </c>
      <c r="Q238" s="19">
        <f>Catalogo37253[[#This Row],[Frequência Total]]*Catalogo37253[[#This Row],[ Duração]]</f>
        <v>121</v>
      </c>
      <c r="R238" s="18">
        <f>Catalogo37253[[#This Row],[Frequência Total]]*Catalogo37253[[#This Row],[Custo da UST]]</f>
        <v>484</v>
      </c>
    </row>
    <row r="239" spans="1:18" ht="36">
      <c r="A239" s="24">
        <v>124</v>
      </c>
      <c r="B239" s="23" t="s">
        <v>495</v>
      </c>
      <c r="C239" s="28" t="s">
        <v>261</v>
      </c>
      <c r="D239" s="28" t="s">
        <v>21</v>
      </c>
      <c r="E239" s="28" t="s">
        <v>496</v>
      </c>
      <c r="F239" s="28" t="s">
        <v>497</v>
      </c>
      <c r="G239" s="28"/>
      <c r="H239" s="33" t="s">
        <v>24</v>
      </c>
      <c r="I239" s="22" t="s">
        <v>25</v>
      </c>
      <c r="J239" s="21">
        <v>6</v>
      </c>
      <c r="K239" s="21">
        <v>8</v>
      </c>
      <c r="L239" s="22" t="str">
        <f>CONCATENATE(INT(Catalogo37253[[#This Row],[ Duração]])," horas"," e ",MOD(Catalogo37253[[#This Row],[ Duração]]*60,60), " minutos")</f>
        <v>8 horas e 0 minutos</v>
      </c>
      <c r="M239" s="21">
        <f>Catalogo37253[[#This Row],[ Duração]]*Catalogo37253[[#This Row],[Peso]]</f>
        <v>48</v>
      </c>
      <c r="N239" s="65">
        <f>Catalogo37253[[#This Row],[Custo da UST]]*24.76</f>
        <v>1188.48</v>
      </c>
      <c r="O239" s="20">
        <v>1</v>
      </c>
      <c r="P239" s="19">
        <v>100</v>
      </c>
      <c r="Q239" s="19">
        <f>Catalogo37253[[#This Row],[Frequência Total]]*Catalogo37253[[#This Row],[ Duração]]</f>
        <v>800</v>
      </c>
      <c r="R239" s="18">
        <f>Catalogo37253[[#This Row],[Frequência Total]]*Catalogo37253[[#This Row],[Custo da UST]]</f>
        <v>4800</v>
      </c>
    </row>
    <row r="240" spans="1:18" ht="48">
      <c r="A240" s="24">
        <v>125</v>
      </c>
      <c r="B240" s="28" t="s">
        <v>498</v>
      </c>
      <c r="C240" s="28" t="s">
        <v>261</v>
      </c>
      <c r="D240" s="28" t="s">
        <v>21</v>
      </c>
      <c r="E240" s="28" t="s">
        <v>499</v>
      </c>
      <c r="F240" s="28" t="s">
        <v>499</v>
      </c>
      <c r="G240" s="28"/>
      <c r="H240" s="33" t="s">
        <v>39</v>
      </c>
      <c r="I240" s="22" t="s">
        <v>40</v>
      </c>
      <c r="J240" s="21">
        <v>4</v>
      </c>
      <c r="K240" s="21">
        <v>2</v>
      </c>
      <c r="L240" s="22" t="str">
        <f>CONCATENATE(INT(Catalogo37253[[#This Row],[ Duração]])," horas"," e ",MOD(Catalogo37253[[#This Row],[ Duração]]*60,60), " minutos")</f>
        <v>2 horas e 0 minutos</v>
      </c>
      <c r="M240" s="21">
        <f>Catalogo37253[[#This Row],[ Duração]]*Catalogo37253[[#This Row],[Peso]]</f>
        <v>8</v>
      </c>
      <c r="N240" s="65">
        <f>Catalogo37253[[#This Row],[Custo da UST]]*24.76</f>
        <v>198.08</v>
      </c>
      <c r="O240" s="20">
        <v>31</v>
      </c>
      <c r="P240" s="19">
        <v>123</v>
      </c>
      <c r="Q240" s="19">
        <f>Catalogo37253[[#This Row],[Frequência Total]]*Catalogo37253[[#This Row],[ Duração]]</f>
        <v>246</v>
      </c>
      <c r="R240" s="18">
        <f>Catalogo37253[[#This Row],[Frequência Total]]*Catalogo37253[[#This Row],[Custo da UST]]</f>
        <v>984</v>
      </c>
    </row>
    <row r="241" spans="1:18" ht="48">
      <c r="A241" s="24">
        <v>126</v>
      </c>
      <c r="B241" s="23" t="s">
        <v>500</v>
      </c>
      <c r="C241" s="28" t="s">
        <v>261</v>
      </c>
      <c r="D241" s="28" t="s">
        <v>21</v>
      </c>
      <c r="E241" s="28" t="s">
        <v>501</v>
      </c>
      <c r="F241" s="28" t="s">
        <v>502</v>
      </c>
      <c r="G241" s="28"/>
      <c r="H241" s="33" t="s">
        <v>39</v>
      </c>
      <c r="I241" s="22" t="s">
        <v>40</v>
      </c>
      <c r="J241" s="21">
        <v>4</v>
      </c>
      <c r="K241" s="21">
        <v>1</v>
      </c>
      <c r="L241" s="22" t="str">
        <f>CONCATENATE(INT(Catalogo37253[[#This Row],[ Duração]])," horas"," e ",MOD(Catalogo37253[[#This Row],[ Duração]]*60,60), " minutos")</f>
        <v>1 horas e 0 minutos</v>
      </c>
      <c r="M241" s="21">
        <f>Catalogo37253[[#This Row],[ Duração]]*Catalogo37253[[#This Row],[Peso]]</f>
        <v>4</v>
      </c>
      <c r="N241" s="65">
        <f>Catalogo37253[[#This Row],[Custo da UST]]*24.76</f>
        <v>99.04</v>
      </c>
      <c r="O241" s="20">
        <f>Catalogo37253[[#This Row],[Frequência Total]]/12</f>
        <v>10.333333333333334</v>
      </c>
      <c r="P241" s="19">
        <v>124</v>
      </c>
      <c r="Q241" s="19">
        <f>Catalogo37253[[#This Row],[Frequência Total]]*Catalogo37253[[#This Row],[ Duração]]</f>
        <v>124</v>
      </c>
      <c r="R241" s="18">
        <f>Catalogo37253[[#This Row],[Frequência Total]]*Catalogo37253[[#This Row],[Custo da UST]]</f>
        <v>496</v>
      </c>
    </row>
    <row r="242" spans="1:18" ht="48">
      <c r="A242" s="24">
        <v>127</v>
      </c>
      <c r="B242" s="23" t="s">
        <v>503</v>
      </c>
      <c r="C242" s="28" t="s">
        <v>261</v>
      </c>
      <c r="D242" s="28" t="s">
        <v>21</v>
      </c>
      <c r="E242" s="28" t="s">
        <v>504</v>
      </c>
      <c r="F242" s="28" t="s">
        <v>505</v>
      </c>
      <c r="G242" s="28"/>
      <c r="H242" s="33" t="s">
        <v>39</v>
      </c>
      <c r="I242" s="22" t="s">
        <v>40</v>
      </c>
      <c r="J242" s="21">
        <v>4</v>
      </c>
      <c r="K242" s="21">
        <v>2</v>
      </c>
      <c r="L242" s="22" t="str">
        <f>CONCATENATE(INT(Catalogo37253[[#This Row],[ Duração]])," horas"," e ",MOD(Catalogo37253[[#This Row],[ Duração]]*60,60), " minutos")</f>
        <v>2 horas e 0 minutos</v>
      </c>
      <c r="M242" s="21">
        <f>Catalogo37253[[#This Row],[ Duração]]*Catalogo37253[[#This Row],[Peso]]</f>
        <v>8</v>
      </c>
      <c r="N242" s="65">
        <f>Catalogo37253[[#This Row],[Custo da UST]]*24.76</f>
        <v>198.08</v>
      </c>
      <c r="O242" s="20">
        <f>Catalogo37253[[#This Row],[Frequência Total]]/12</f>
        <v>10.416666666666666</v>
      </c>
      <c r="P242" s="19">
        <v>125</v>
      </c>
      <c r="Q242" s="19">
        <f>Catalogo37253[[#This Row],[Frequência Total]]*Catalogo37253[[#This Row],[ Duração]]</f>
        <v>250</v>
      </c>
      <c r="R242" s="18">
        <f>Catalogo37253[[#This Row],[Frequência Total]]*Catalogo37253[[#This Row],[Custo da UST]]</f>
        <v>1000</v>
      </c>
    </row>
    <row r="243" spans="1:18" ht="36">
      <c r="A243" s="24">
        <v>128</v>
      </c>
      <c r="B243" s="23" t="s">
        <v>506</v>
      </c>
      <c r="C243" s="28" t="s">
        <v>261</v>
      </c>
      <c r="D243" s="28" t="s">
        <v>21</v>
      </c>
      <c r="E243" s="28" t="s">
        <v>507</v>
      </c>
      <c r="F243" s="28" t="s">
        <v>508</v>
      </c>
      <c r="G243" s="28"/>
      <c r="H243" s="33" t="s">
        <v>24</v>
      </c>
      <c r="I243" s="22" t="s">
        <v>25</v>
      </c>
      <c r="J243" s="21">
        <v>6</v>
      </c>
      <c r="K243" s="21">
        <v>24</v>
      </c>
      <c r="L243" s="22" t="str">
        <f>CONCATENATE(INT(Catalogo37253[[#This Row],[ Duração]])," horas"," e ",MOD(Catalogo37253[[#This Row],[ Duração]]*60,60), " minutos")</f>
        <v>24 horas e 0 minutos</v>
      </c>
      <c r="M243" s="21">
        <f>Catalogo37253[[#This Row],[ Duração]]*Catalogo37253[[#This Row],[Peso]]</f>
        <v>144</v>
      </c>
      <c r="N243" s="65">
        <f>Catalogo37253[[#This Row],[Custo da UST]]*24.76</f>
        <v>3565.44</v>
      </c>
      <c r="O243" s="20">
        <f>Catalogo37253[[#This Row],[Frequência Total]]/12</f>
        <v>9.2808333333333337</v>
      </c>
      <c r="P243" s="19">
        <v>111.37</v>
      </c>
      <c r="Q243" s="19">
        <f>Catalogo37253[[#This Row],[Frequência Total]]*Catalogo37253[[#This Row],[ Duração]]</f>
        <v>2672.88</v>
      </c>
      <c r="R243" s="18">
        <f>Catalogo37253[[#This Row],[Frequência Total]]*Catalogo37253[[#This Row],[Custo da UST]]</f>
        <v>16037.28</v>
      </c>
    </row>
    <row r="244" spans="1:18" ht="36">
      <c r="A244" s="24">
        <v>130</v>
      </c>
      <c r="B244" s="28" t="s">
        <v>509</v>
      </c>
      <c r="C244" s="28" t="s">
        <v>261</v>
      </c>
      <c r="D244" s="28" t="s">
        <v>36</v>
      </c>
      <c r="E244" s="28" t="s">
        <v>510</v>
      </c>
      <c r="F244" s="28" t="s">
        <v>511</v>
      </c>
      <c r="G244" s="28"/>
      <c r="H244" s="33" t="s">
        <v>24</v>
      </c>
      <c r="I244" s="22" t="s">
        <v>25</v>
      </c>
      <c r="J244" s="21">
        <v>6</v>
      </c>
      <c r="K244" s="21">
        <v>8</v>
      </c>
      <c r="L244" s="22" t="str">
        <f>CONCATENATE(INT(Catalogo37253[[#This Row],[ Duração]])," horas"," e ",MOD(Catalogo37253[[#This Row],[ Duração]]*60,60), " minutos")</f>
        <v>8 horas e 0 minutos</v>
      </c>
      <c r="M244" s="21">
        <f>Catalogo37253[[#This Row],[ Duração]]*Catalogo37253[[#This Row],[Peso]]</f>
        <v>48</v>
      </c>
      <c r="N244" s="65">
        <f>Catalogo37253[[#This Row],[Custo da UST]]*24.76</f>
        <v>1188.48</v>
      </c>
      <c r="O244" s="20">
        <v>1</v>
      </c>
      <c r="P244" s="19">
        <v>100</v>
      </c>
      <c r="Q244" s="19">
        <f>Catalogo37253[[#This Row],[Frequência Total]]*Catalogo37253[[#This Row],[ Duração]]</f>
        <v>800</v>
      </c>
      <c r="R244" s="18">
        <f>Catalogo37253[[#This Row],[Frequência Total]]*Catalogo37253[[#This Row],[Custo da UST]]</f>
        <v>4800</v>
      </c>
    </row>
    <row r="245" spans="1:18" ht="36">
      <c r="A245" s="17"/>
      <c r="B245" s="28" t="s">
        <v>512</v>
      </c>
      <c r="C245" s="28" t="s">
        <v>261</v>
      </c>
      <c r="D245" s="28" t="s">
        <v>36</v>
      </c>
      <c r="E245" s="33" t="s">
        <v>513</v>
      </c>
      <c r="F245" s="28" t="s">
        <v>514</v>
      </c>
      <c r="G245" s="28"/>
      <c r="H245" s="33" t="s">
        <v>24</v>
      </c>
      <c r="I245" s="22" t="s">
        <v>25</v>
      </c>
      <c r="J245" s="21">
        <v>6</v>
      </c>
      <c r="K245" s="21">
        <v>5</v>
      </c>
      <c r="L245" s="22" t="str">
        <f>CONCATENATE(INT(Catalogo37253[[#This Row],[ Duração]])," horas"," e ",MOD(Catalogo37253[[#This Row],[ Duração]]*60,60), " minutos")</f>
        <v>5 horas e 0 minutos</v>
      </c>
      <c r="M245" s="21">
        <f>Catalogo37253[[#This Row],[ Duração]]*Catalogo37253[[#This Row],[Peso]]</f>
        <v>30</v>
      </c>
      <c r="N245" s="65">
        <f>Catalogo37253[[#This Row],[Custo da UST]]*24.76</f>
        <v>742.80000000000007</v>
      </c>
      <c r="O245" s="20">
        <f>Catalogo37253[[#This Row],[Frequência Total]]/12</f>
        <v>1</v>
      </c>
      <c r="P245" s="19">
        <v>12</v>
      </c>
      <c r="Q245" s="19">
        <f>Catalogo37253[[#This Row],[Frequência Total]]*Catalogo37253[[#This Row],[ Duração]]</f>
        <v>60</v>
      </c>
      <c r="R245" s="18">
        <f>Catalogo37253[[#This Row],[Frequência Total]]*Catalogo37253[[#This Row],[Custo da UST]]</f>
        <v>360</v>
      </c>
    </row>
    <row r="246" spans="1:18" ht="36">
      <c r="A246" s="24">
        <v>134</v>
      </c>
      <c r="B246" s="28" t="s">
        <v>515</v>
      </c>
      <c r="C246" s="28" t="s">
        <v>261</v>
      </c>
      <c r="D246" s="28" t="s">
        <v>36</v>
      </c>
      <c r="E246" s="28" t="s">
        <v>516</v>
      </c>
      <c r="F246" s="28" t="s">
        <v>517</v>
      </c>
      <c r="G246" s="28"/>
      <c r="H246" s="33" t="s">
        <v>24</v>
      </c>
      <c r="I246" s="22" t="s">
        <v>25</v>
      </c>
      <c r="J246" s="21">
        <v>6</v>
      </c>
      <c r="K246" s="21">
        <v>40</v>
      </c>
      <c r="L246" s="22" t="str">
        <f>CONCATENATE(INT(Catalogo37253[[#This Row],[ Duração]])," horas"," e ",MOD(Catalogo37253[[#This Row],[ Duração]]*60,60), " minutos")</f>
        <v>40 horas e 0 minutos</v>
      </c>
      <c r="M246" s="21">
        <f>Catalogo37253[[#This Row],[ Duração]]*Catalogo37253[[#This Row],[Peso]]</f>
        <v>240</v>
      </c>
      <c r="N246" s="65">
        <f>Catalogo37253[[#This Row],[Custo da UST]]*24.76</f>
        <v>5942.4000000000005</v>
      </c>
      <c r="O246" s="20">
        <v>1</v>
      </c>
      <c r="P246" s="19">
        <v>2</v>
      </c>
      <c r="Q246" s="19">
        <f>Catalogo37253[[#This Row],[Frequência Total]]*Catalogo37253[[#This Row],[ Duração]]</f>
        <v>80</v>
      </c>
      <c r="R246" s="18">
        <f>Catalogo37253[[#This Row],[Frequência Total]]*Catalogo37253[[#This Row],[Custo da UST]]</f>
        <v>480</v>
      </c>
    </row>
    <row r="247" spans="1:18" ht="36">
      <c r="A247" s="24">
        <v>135</v>
      </c>
      <c r="B247" s="28" t="s">
        <v>518</v>
      </c>
      <c r="C247" s="28" t="s">
        <v>261</v>
      </c>
      <c r="D247" s="28" t="s">
        <v>36</v>
      </c>
      <c r="E247" s="28" t="s">
        <v>519</v>
      </c>
      <c r="F247" s="28" t="s">
        <v>520</v>
      </c>
      <c r="G247" s="28"/>
      <c r="H247" s="33" t="s">
        <v>24</v>
      </c>
      <c r="I247" s="22" t="s">
        <v>25</v>
      </c>
      <c r="J247" s="21">
        <v>6</v>
      </c>
      <c r="K247" s="21">
        <v>3</v>
      </c>
      <c r="L247" s="22" t="str">
        <f>CONCATENATE(INT(Catalogo37253[[#This Row],[ Duração]])," horas"," e ",MOD(Catalogo37253[[#This Row],[ Duração]]*60,60), " minutos")</f>
        <v>3 horas e 0 minutos</v>
      </c>
      <c r="M247" s="21">
        <f>Catalogo37253[[#This Row],[ Duração]]*Catalogo37253[[#This Row],[Peso]]</f>
        <v>18</v>
      </c>
      <c r="N247" s="65">
        <f>Catalogo37253[[#This Row],[Custo da UST]]*24.76</f>
        <v>445.68</v>
      </c>
      <c r="O247" s="20">
        <v>4</v>
      </c>
      <c r="P247" s="19">
        <v>12</v>
      </c>
      <c r="Q247" s="19">
        <f>Catalogo37253[[#This Row],[Frequência Total]]*Catalogo37253[[#This Row],[ Duração]]</f>
        <v>36</v>
      </c>
      <c r="R247" s="18">
        <f>Catalogo37253[[#This Row],[Frequência Total]]*Catalogo37253[[#This Row],[Custo da UST]]</f>
        <v>216</v>
      </c>
    </row>
    <row r="248" spans="1:18" ht="48">
      <c r="A248" s="24">
        <v>136</v>
      </c>
      <c r="B248" s="28" t="s">
        <v>521</v>
      </c>
      <c r="C248" s="28" t="s">
        <v>261</v>
      </c>
      <c r="D248" s="28" t="s">
        <v>36</v>
      </c>
      <c r="E248" s="28" t="s">
        <v>522</v>
      </c>
      <c r="F248" s="28" t="s">
        <v>523</v>
      </c>
      <c r="G248" s="28"/>
      <c r="H248" s="33" t="s">
        <v>39</v>
      </c>
      <c r="I248" s="22" t="s">
        <v>40</v>
      </c>
      <c r="J248" s="21">
        <v>4</v>
      </c>
      <c r="K248" s="21">
        <v>2</v>
      </c>
      <c r="L248" s="22" t="str">
        <f>CONCATENATE(INT(Catalogo37253[[#This Row],[ Duração]])," horas"," e ",MOD(Catalogo37253[[#This Row],[ Duração]]*60,60), " minutos")</f>
        <v>2 horas e 0 minutos</v>
      </c>
      <c r="M248" s="21">
        <f>Catalogo37253[[#This Row],[ Duração]]*Catalogo37253[[#This Row],[Peso]]</f>
        <v>8</v>
      </c>
      <c r="N248" s="65">
        <f>Catalogo37253[[#This Row],[Custo da UST]]*24.76</f>
        <v>198.08</v>
      </c>
      <c r="O248" s="20">
        <v>1</v>
      </c>
      <c r="P248" s="19">
        <v>131</v>
      </c>
      <c r="Q248" s="19">
        <f>Catalogo37253[[#This Row],[Frequência Total]]*Catalogo37253[[#This Row],[ Duração]]</f>
        <v>262</v>
      </c>
      <c r="R248" s="18">
        <f>Catalogo37253[[#This Row],[Frequência Total]]*Catalogo37253[[#This Row],[Custo da UST]]</f>
        <v>1048</v>
      </c>
    </row>
    <row r="249" spans="1:18" ht="36">
      <c r="A249" s="24">
        <v>137</v>
      </c>
      <c r="B249" s="28" t="s">
        <v>524</v>
      </c>
      <c r="C249" s="28" t="s">
        <v>261</v>
      </c>
      <c r="D249" s="28" t="s">
        <v>36</v>
      </c>
      <c r="E249" s="28" t="s">
        <v>525</v>
      </c>
      <c r="F249" s="28" t="s">
        <v>526</v>
      </c>
      <c r="G249" s="28"/>
      <c r="H249" s="33" t="s">
        <v>24</v>
      </c>
      <c r="I249" s="22" t="s">
        <v>25</v>
      </c>
      <c r="J249" s="21">
        <v>6</v>
      </c>
      <c r="K249" s="21">
        <v>2</v>
      </c>
      <c r="L249" s="22" t="str">
        <f>CONCATENATE(INT(Catalogo37253[[#This Row],[ Duração]])," horas"," e ",MOD(Catalogo37253[[#This Row],[ Duração]]*60,60), " minutos")</f>
        <v>2 horas e 0 minutos</v>
      </c>
      <c r="M249" s="21">
        <f>Catalogo37253[[#This Row],[ Duração]]*Catalogo37253[[#This Row],[Peso]]</f>
        <v>12</v>
      </c>
      <c r="N249" s="65">
        <f>Catalogo37253[[#This Row],[Custo da UST]]*24.76</f>
        <v>297.12</v>
      </c>
      <c r="O249" s="20">
        <v>4</v>
      </c>
      <c r="P249" s="19">
        <v>132</v>
      </c>
      <c r="Q249" s="19">
        <f>Catalogo37253[[#This Row],[Frequência Total]]*Catalogo37253[[#This Row],[ Duração]]</f>
        <v>264</v>
      </c>
      <c r="R249" s="18">
        <f>Catalogo37253[[#This Row],[Frequência Total]]*Catalogo37253[[#This Row],[Custo da UST]]</f>
        <v>1584</v>
      </c>
    </row>
    <row r="250" spans="1:18" ht="36">
      <c r="A250" s="17"/>
      <c r="B250" s="28" t="s">
        <v>527</v>
      </c>
      <c r="C250" s="28" t="s">
        <v>261</v>
      </c>
      <c r="D250" s="28" t="s">
        <v>36</v>
      </c>
      <c r="E250" s="33" t="s">
        <v>528</v>
      </c>
      <c r="F250" s="28" t="s">
        <v>529</v>
      </c>
      <c r="G250" s="28"/>
      <c r="H250" s="33" t="s">
        <v>24</v>
      </c>
      <c r="I250" s="22" t="s">
        <v>25</v>
      </c>
      <c r="J250" s="21">
        <v>6</v>
      </c>
      <c r="K250" s="21">
        <v>5</v>
      </c>
      <c r="L250" s="22" t="str">
        <f>CONCATENATE(INT(Catalogo37253[[#This Row],[ Duração]])," horas"," e ",MOD(Catalogo37253[[#This Row],[ Duração]]*60,60), " minutos")</f>
        <v>5 horas e 0 minutos</v>
      </c>
      <c r="M250" s="21">
        <f>Catalogo37253[[#This Row],[ Duração]]*Catalogo37253[[#This Row],[Peso]]</f>
        <v>30</v>
      </c>
      <c r="N250" s="65">
        <f>Catalogo37253[[#This Row],[Custo da UST]]*24.76</f>
        <v>742.80000000000007</v>
      </c>
      <c r="O250" s="20">
        <f>Catalogo37253[[#This Row],[Frequência Total]]/12</f>
        <v>1</v>
      </c>
      <c r="P250" s="19">
        <v>12</v>
      </c>
      <c r="Q250" s="19">
        <f>Catalogo37253[[#This Row],[Frequência Total]]*Catalogo37253[[#This Row],[ Duração]]</f>
        <v>60</v>
      </c>
      <c r="R250" s="56">
        <f>Catalogo37253[[#This Row],[Frequência Total]]*Catalogo37253[[#This Row],[Custo da UST]]</f>
        <v>360</v>
      </c>
    </row>
    <row r="251" spans="1:18" ht="48">
      <c r="A251" s="24">
        <v>139</v>
      </c>
      <c r="B251" s="28" t="s">
        <v>530</v>
      </c>
      <c r="C251" s="28" t="s">
        <v>261</v>
      </c>
      <c r="D251" s="28" t="s">
        <v>36</v>
      </c>
      <c r="E251" s="28" t="s">
        <v>531</v>
      </c>
      <c r="F251" s="28" t="s">
        <v>532</v>
      </c>
      <c r="G251" s="28"/>
      <c r="H251" s="33" t="s">
        <v>39</v>
      </c>
      <c r="I251" s="22" t="s">
        <v>40</v>
      </c>
      <c r="J251" s="21">
        <v>4</v>
      </c>
      <c r="K251" s="21">
        <v>3</v>
      </c>
      <c r="L251" s="22" t="str">
        <f>CONCATENATE(INT(Catalogo37253[[#This Row],[ Duração]])," horas"," e ",MOD(Catalogo37253[[#This Row],[ Duração]]*60,60), " minutos")</f>
        <v>3 horas e 0 minutos</v>
      </c>
      <c r="M251" s="21">
        <f>Catalogo37253[[#This Row],[ Duração]]*Catalogo37253[[#This Row],[Peso]]</f>
        <v>12</v>
      </c>
      <c r="N251" s="65">
        <f>Catalogo37253[[#This Row],[Custo da UST]]*24.76</f>
        <v>297.12</v>
      </c>
      <c r="O251" s="20">
        <v>1</v>
      </c>
      <c r="P251" s="19">
        <v>133</v>
      </c>
      <c r="Q251" s="19">
        <f>Catalogo37253[[#This Row],[Frequência Total]]*Catalogo37253[[#This Row],[ Duração]]</f>
        <v>399</v>
      </c>
      <c r="R251" s="57">
        <f>Catalogo37253[[#This Row],[Frequência Total]]*Catalogo37253[[#This Row],[Custo da UST]]</f>
        <v>1596</v>
      </c>
    </row>
    <row r="252" spans="1:18" ht="96">
      <c r="A252" s="17">
        <v>538</v>
      </c>
      <c r="B252" s="28" t="s">
        <v>533</v>
      </c>
      <c r="C252" s="28" t="s">
        <v>261</v>
      </c>
      <c r="D252" s="28" t="s">
        <v>36</v>
      </c>
      <c r="E252" s="28" t="s">
        <v>534</v>
      </c>
      <c r="F252" s="28" t="s">
        <v>535</v>
      </c>
      <c r="G252" s="28"/>
      <c r="H252" s="33" t="s">
        <v>75</v>
      </c>
      <c r="I252" s="22" t="s">
        <v>76</v>
      </c>
      <c r="J252" s="21">
        <v>2</v>
      </c>
      <c r="K252" s="21">
        <v>1</v>
      </c>
      <c r="L252" s="22" t="str">
        <f>CONCATENATE(INT(Catalogo37253[[#This Row],[ Duração]])," horas"," e ",MOD(Catalogo37253[[#This Row],[ Duração]]*60,60), " minutos")</f>
        <v>1 horas e 0 minutos</v>
      </c>
      <c r="M252" s="54">
        <f>Catalogo37253[[#This Row],[ Duração]]*Catalogo37253[[#This Row],[Peso]]</f>
        <v>2</v>
      </c>
      <c r="N252" s="66">
        <f>Catalogo37253[[#This Row],[Custo da UST]]*24.76</f>
        <v>49.52</v>
      </c>
      <c r="O252" s="55">
        <f>Catalogo37253[[#This Row],[Frequência Total]]/12</f>
        <v>1</v>
      </c>
      <c r="P252" s="53">
        <v>12</v>
      </c>
      <c r="Q252" s="53">
        <f>Catalogo37253[[#This Row],[Frequência Total]]*Catalogo37253[[#This Row],[ Duração]]</f>
        <v>12</v>
      </c>
      <c r="R252" s="84">
        <f>Catalogo37253[[#This Row],[Frequência Total]]*Catalogo37253[[#This Row],[Custo da UST]]</f>
        <v>24</v>
      </c>
    </row>
    <row r="253" spans="1:18" ht="48">
      <c r="A253" s="17">
        <v>540</v>
      </c>
      <c r="B253" s="28" t="s">
        <v>536</v>
      </c>
      <c r="C253" s="28" t="s">
        <v>261</v>
      </c>
      <c r="D253" s="28" t="s">
        <v>36</v>
      </c>
      <c r="E253" s="28" t="s">
        <v>537</v>
      </c>
      <c r="F253" s="28" t="s">
        <v>538</v>
      </c>
      <c r="G253" s="28"/>
      <c r="H253" s="33" t="s">
        <v>39</v>
      </c>
      <c r="I253" s="22" t="s">
        <v>40</v>
      </c>
      <c r="J253" s="21">
        <v>4</v>
      </c>
      <c r="K253" s="21">
        <v>2</v>
      </c>
      <c r="L253" s="22" t="str">
        <f>CONCATENATE(INT(Catalogo37253[[#This Row],[ Duração]])," horas"," e ",MOD(Catalogo37253[[#This Row],[ Duração]]*60,60), " minutos")</f>
        <v>2 horas e 0 minutos</v>
      </c>
      <c r="M253" s="54">
        <f>Catalogo37253[[#This Row],[ Duração]]*Catalogo37253[[#This Row],[Peso]]</f>
        <v>8</v>
      </c>
      <c r="N253" s="66">
        <f>Catalogo37253[[#This Row],[Custo da UST]]*24.76</f>
        <v>198.08</v>
      </c>
      <c r="O253" s="55">
        <f>Catalogo37253[[#This Row],[Frequência Total]]/12</f>
        <v>13.916666666666666</v>
      </c>
      <c r="P253" s="53">
        <v>167</v>
      </c>
      <c r="Q253" s="53">
        <f>Catalogo37253[[#This Row],[Frequência Total]]*Catalogo37253[[#This Row],[ Duração]]</f>
        <v>334</v>
      </c>
      <c r="R253" s="84">
        <f>Catalogo37253[[#This Row],[Frequência Total]]*Catalogo37253[[#This Row],[Custo da UST]]</f>
        <v>1336</v>
      </c>
    </row>
    <row r="254" spans="1:18" ht="36">
      <c r="A254" s="17"/>
      <c r="B254" s="33" t="s">
        <v>539</v>
      </c>
      <c r="C254" s="28" t="s">
        <v>261</v>
      </c>
      <c r="D254" s="28" t="s">
        <v>36</v>
      </c>
      <c r="E254" s="33" t="s">
        <v>540</v>
      </c>
      <c r="F254" s="33" t="s">
        <v>541</v>
      </c>
      <c r="G254" s="33" t="s">
        <v>542</v>
      </c>
      <c r="H254" s="33" t="s">
        <v>24</v>
      </c>
      <c r="I254" s="22" t="s">
        <v>25</v>
      </c>
      <c r="J254" s="21">
        <v>6</v>
      </c>
      <c r="K254" s="21">
        <v>202.1</v>
      </c>
      <c r="L254" s="22" t="str">
        <f>CONCATENATE(INT(Catalogo37253[[#This Row],[ Duração]])," horas"," e ",MOD(Catalogo37253[[#This Row],[ Duração]]*60,60), " minutos")</f>
        <v>202 horas e 6 minutos</v>
      </c>
      <c r="M254" s="21">
        <f>Catalogo37253[[#This Row],[ Duração]]*Catalogo37253[[#This Row],[Peso]]</f>
        <v>1212.5999999999999</v>
      </c>
      <c r="N254" s="65">
        <f>Catalogo37253[[#This Row],[Custo da UST]]*24.76</f>
        <v>30023.975999999999</v>
      </c>
      <c r="O254" s="20">
        <f>Catalogo37253[[#This Row],[Frequência Total]]/12</f>
        <v>1</v>
      </c>
      <c r="P254" s="19">
        <v>12</v>
      </c>
      <c r="Q254" s="19">
        <f>Catalogo37253[[#This Row],[Frequência Total]]*Catalogo37253[[#This Row],[ Duração]]</f>
        <v>2425.1999999999998</v>
      </c>
      <c r="R254" s="85">
        <f>Catalogo37253[[#This Row],[Frequência Total]]*Catalogo37253[[#This Row],[Custo da UST]]</f>
        <v>14551.199999999999</v>
      </c>
    </row>
    <row r="255" spans="1:18" ht="48">
      <c r="A255" s="17"/>
      <c r="B255" s="28" t="s">
        <v>543</v>
      </c>
      <c r="C255" s="28" t="s">
        <v>261</v>
      </c>
      <c r="D255" s="28" t="s">
        <v>36</v>
      </c>
      <c r="E255" s="28" t="s">
        <v>544</v>
      </c>
      <c r="F255" s="28" t="s">
        <v>545</v>
      </c>
      <c r="G255" s="28"/>
      <c r="H255" s="33" t="s">
        <v>39</v>
      </c>
      <c r="I255" s="22" t="s">
        <v>40</v>
      </c>
      <c r="J255" s="21">
        <v>4</v>
      </c>
      <c r="K255" s="21">
        <v>4</v>
      </c>
      <c r="L255" s="22" t="str">
        <f>CONCATENATE(INT(Catalogo37253[[#This Row],[ Duração]])," horas"," e ",MOD(Catalogo37253[[#This Row],[ Duração]]*60,60), " minutos")</f>
        <v>4 horas e 0 minutos</v>
      </c>
      <c r="M255" s="27">
        <f>Catalogo37253[[#This Row],[ Duração]]*Catalogo37253[[#This Row],[Peso]]</f>
        <v>16</v>
      </c>
      <c r="N255" s="67">
        <f>Catalogo37253[[#This Row],[Custo da UST]]*24.76</f>
        <v>396.16</v>
      </c>
      <c r="O255" s="20">
        <f>Catalogo37253[[#This Row],[Frequência Total]]/12</f>
        <v>1</v>
      </c>
      <c r="P255" s="19">
        <v>12</v>
      </c>
      <c r="Q255" s="19">
        <f>Catalogo37253[[#This Row],[Frequência Total]]*Catalogo37253[[#This Row],[ Duração]]</f>
        <v>48</v>
      </c>
      <c r="R255" s="18">
        <f>Catalogo37253[[#This Row],[Frequência Total]]*Catalogo37253[[#This Row],[Custo da UST]]</f>
        <v>192</v>
      </c>
    </row>
    <row r="256" spans="1:18" ht="36">
      <c r="A256" s="17"/>
      <c r="B256" s="28" t="s">
        <v>546</v>
      </c>
      <c r="C256" s="28" t="s">
        <v>261</v>
      </c>
      <c r="D256" s="28" t="s">
        <v>36</v>
      </c>
      <c r="E256" s="28" t="s">
        <v>547</v>
      </c>
      <c r="F256" s="28" t="s">
        <v>548</v>
      </c>
      <c r="G256" s="28"/>
      <c r="H256" s="33" t="s">
        <v>24</v>
      </c>
      <c r="I256" s="22" t="s">
        <v>25</v>
      </c>
      <c r="J256" s="21">
        <v>6</v>
      </c>
      <c r="K256" s="21">
        <v>5</v>
      </c>
      <c r="L256" s="22" t="str">
        <f>CONCATENATE(INT(Catalogo37253[[#This Row],[ Duração]])," horas"," e ",MOD(Catalogo37253[[#This Row],[ Duração]]*60,60), " minutos")</f>
        <v>5 horas e 0 minutos</v>
      </c>
      <c r="M256" s="21">
        <f>Catalogo37253[[#This Row],[ Duração]]*Catalogo37253[[#This Row],[Peso]]</f>
        <v>30</v>
      </c>
      <c r="N256" s="65">
        <f>Catalogo37253[[#This Row],[Custo da UST]]*24.76</f>
        <v>742.80000000000007</v>
      </c>
      <c r="O256" s="20">
        <f>Catalogo37253[[#This Row],[Frequência Total]]/12</f>
        <v>1</v>
      </c>
      <c r="P256" s="19">
        <v>12</v>
      </c>
      <c r="Q256" s="19">
        <f>Catalogo37253[[#This Row],[Frequência Total]]*Catalogo37253[[#This Row],[ Duração]]</f>
        <v>60</v>
      </c>
      <c r="R256" s="18">
        <f>Catalogo37253[[#This Row],[Frequência Total]]*Catalogo37253[[#This Row],[Custo da UST]]</f>
        <v>360</v>
      </c>
    </row>
    <row r="257" spans="1:18" ht="36">
      <c r="A257" s="17"/>
      <c r="B257" s="28" t="s">
        <v>549</v>
      </c>
      <c r="C257" s="28" t="s">
        <v>261</v>
      </c>
      <c r="D257" s="28" t="s">
        <v>36</v>
      </c>
      <c r="E257" s="28" t="s">
        <v>550</v>
      </c>
      <c r="F257" s="28" t="s">
        <v>548</v>
      </c>
      <c r="G257" s="28"/>
      <c r="H257" s="33" t="s">
        <v>24</v>
      </c>
      <c r="I257" s="22" t="s">
        <v>25</v>
      </c>
      <c r="J257" s="21">
        <v>6</v>
      </c>
      <c r="K257" s="21">
        <v>5</v>
      </c>
      <c r="L257" s="22" t="str">
        <f>CONCATENATE(INT(Catalogo37253[[#This Row],[ Duração]])," horas"," e ",MOD(Catalogo37253[[#This Row],[ Duração]]*60,60), " minutos")</f>
        <v>5 horas e 0 minutos</v>
      </c>
      <c r="M257" s="21">
        <f>Catalogo37253[[#This Row],[ Duração]]*Catalogo37253[[#This Row],[Peso]]</f>
        <v>30</v>
      </c>
      <c r="N257" s="65">
        <f>Catalogo37253[[#This Row],[Custo da UST]]*24.76</f>
        <v>742.80000000000007</v>
      </c>
      <c r="O257" s="20">
        <f>Catalogo37253[[#This Row],[Frequência Total]]/12</f>
        <v>3.3333333333333335</v>
      </c>
      <c r="P257" s="19">
        <v>40</v>
      </c>
      <c r="Q257" s="19">
        <f>Catalogo37253[[#This Row],[Frequência Total]]*Catalogo37253[[#This Row],[ Duração]]</f>
        <v>200</v>
      </c>
      <c r="R257" s="18">
        <f>Catalogo37253[[#This Row],[Frequência Total]]*Catalogo37253[[#This Row],[Custo da UST]]</f>
        <v>1200</v>
      </c>
    </row>
    <row r="258" spans="1:18" ht="192">
      <c r="A258" s="17"/>
      <c r="B258" s="33" t="s">
        <v>551</v>
      </c>
      <c r="C258" s="28" t="s">
        <v>261</v>
      </c>
      <c r="D258" s="28" t="s">
        <v>36</v>
      </c>
      <c r="E258" s="28" t="s">
        <v>552</v>
      </c>
      <c r="F258" s="33" t="s">
        <v>553</v>
      </c>
      <c r="G258" s="33" t="s">
        <v>554</v>
      </c>
      <c r="H258" s="33" t="s">
        <v>101</v>
      </c>
      <c r="I258" s="22" t="s">
        <v>102</v>
      </c>
      <c r="J258" s="21">
        <v>2.5</v>
      </c>
      <c r="K258" s="21">
        <v>800</v>
      </c>
      <c r="L258" s="22" t="str">
        <f>CONCATENATE(INT(Catalogo37253[[#This Row],[ Duração]])," horas"," e ",MOD(Catalogo37253[[#This Row],[ Duração]]*60,60), " minutos")</f>
        <v>800 horas e 0 minutos</v>
      </c>
      <c r="M258" s="21">
        <f>Catalogo37253[[#This Row],[ Duração]]*Catalogo37253[[#This Row],[Peso]]</f>
        <v>2000</v>
      </c>
      <c r="N258" s="65">
        <f>Catalogo37253[[#This Row],[Custo da UST]]*24.76</f>
        <v>49520</v>
      </c>
      <c r="O258" s="20">
        <f>Catalogo37253[[#This Row],[Frequência Total]]/12</f>
        <v>0.16666666666666666</v>
      </c>
      <c r="P258" s="19">
        <v>2</v>
      </c>
      <c r="Q258" s="19">
        <f>Catalogo37253[[#This Row],[Frequência Total]]*Catalogo37253[[#This Row],[ Duração]]</f>
        <v>1600</v>
      </c>
      <c r="R258" s="18">
        <f>Catalogo37253[[#This Row],[Frequência Total]]*Catalogo37253[[#This Row],[Custo da UST]]</f>
        <v>4000</v>
      </c>
    </row>
    <row r="259" spans="1:18" ht="360">
      <c r="A259" s="17"/>
      <c r="B259" s="33" t="s">
        <v>555</v>
      </c>
      <c r="C259" s="28" t="s">
        <v>261</v>
      </c>
      <c r="D259" s="28" t="s">
        <v>36</v>
      </c>
      <c r="E259" s="28" t="s">
        <v>556</v>
      </c>
      <c r="F259" s="33" t="s">
        <v>557</v>
      </c>
      <c r="G259" s="33" t="s">
        <v>558</v>
      </c>
      <c r="H259" s="33" t="s">
        <v>559</v>
      </c>
      <c r="I259" s="22" t="s">
        <v>25</v>
      </c>
      <c r="J259" s="21">
        <v>6</v>
      </c>
      <c r="K259" s="21">
        <v>176</v>
      </c>
      <c r="L259" s="22" t="str">
        <f>CONCATENATE(INT(Catalogo37253[[#This Row],[ Duração]])," horas"," e ",MOD(Catalogo37253[[#This Row],[ Duração]]*60,60), " minutos")</f>
        <v>176 horas e 0 minutos</v>
      </c>
      <c r="M259" s="21">
        <f>Catalogo37253[[#This Row],[ Duração]]*Catalogo37253[[#This Row],[Peso]]</f>
        <v>1056</v>
      </c>
      <c r="N259" s="65">
        <f>Catalogo37253[[#This Row],[Custo da UST]]*24.76</f>
        <v>26146.560000000001</v>
      </c>
      <c r="O259" s="20">
        <f>Catalogo37253[[#This Row],[Frequência Total]]/12</f>
        <v>1</v>
      </c>
      <c r="P259" s="19">
        <v>12</v>
      </c>
      <c r="Q259" s="19">
        <f>Catalogo37253[[#This Row],[Frequência Total]]*Catalogo37253[[#This Row],[ Duração]]</f>
        <v>2112</v>
      </c>
      <c r="R259" s="18">
        <f>Catalogo37253[[#This Row],[Frequência Total]]*Catalogo37253[[#This Row],[Custo da UST]]</f>
        <v>12672</v>
      </c>
    </row>
    <row r="260" spans="1:18" ht="36">
      <c r="A260" s="24">
        <v>2</v>
      </c>
      <c r="B260" s="23" t="s">
        <v>560</v>
      </c>
      <c r="C260" s="28" t="s">
        <v>561</v>
      </c>
      <c r="D260" s="28" t="s">
        <v>21</v>
      </c>
      <c r="E260" s="28" t="s">
        <v>562</v>
      </c>
      <c r="F260" s="28" t="s">
        <v>563</v>
      </c>
      <c r="G260" s="28"/>
      <c r="H260" s="33" t="s">
        <v>24</v>
      </c>
      <c r="I260" s="22" t="s">
        <v>25</v>
      </c>
      <c r="J260" s="21">
        <v>6</v>
      </c>
      <c r="K260" s="21">
        <v>1</v>
      </c>
      <c r="L260" s="22" t="str">
        <f>CONCATENATE(INT(Catalogo37253[[#This Row],[ Duração]])," horas"," e ",MOD(Catalogo37253[[#This Row],[ Duração]]*60,60), " minutos")</f>
        <v>1 horas e 0 minutos</v>
      </c>
      <c r="M260" s="21">
        <f>Catalogo37253[[#This Row],[ Duração]]*Catalogo37253[[#This Row],[Peso]]</f>
        <v>6</v>
      </c>
      <c r="N260" s="65">
        <f>Catalogo37253[[#This Row],[Custo da UST]]*24.76</f>
        <v>148.56</v>
      </c>
      <c r="O260" s="20">
        <f>Catalogo37253[[#This Row],[Frequência Total]]/12</f>
        <v>6.666666666666667</v>
      </c>
      <c r="P260" s="19">
        <v>80</v>
      </c>
      <c r="Q260" s="19">
        <f>Catalogo37253[[#This Row],[Frequência Total]]*Catalogo37253[[#This Row],[ Duração]]</f>
        <v>80</v>
      </c>
      <c r="R260" s="18">
        <f>Catalogo37253[[#This Row],[Frequência Total]]*Catalogo37253[[#This Row],[Custo da UST]]</f>
        <v>480</v>
      </c>
    </row>
    <row r="261" spans="1:18" ht="36">
      <c r="A261" s="24">
        <v>3</v>
      </c>
      <c r="B261" s="23" t="s">
        <v>564</v>
      </c>
      <c r="C261" s="28" t="s">
        <v>561</v>
      </c>
      <c r="D261" s="28" t="s">
        <v>21</v>
      </c>
      <c r="E261" s="28" t="s">
        <v>565</v>
      </c>
      <c r="F261" s="28" t="s">
        <v>566</v>
      </c>
      <c r="G261" s="28"/>
      <c r="H261" s="33" t="s">
        <v>24</v>
      </c>
      <c r="I261" s="22" t="s">
        <v>25</v>
      </c>
      <c r="J261" s="21">
        <v>6</v>
      </c>
      <c r="K261" s="21">
        <v>1</v>
      </c>
      <c r="L261" s="22" t="str">
        <f>CONCATENATE(INT(Catalogo37253[[#This Row],[ Duração]])," horas"," e ",MOD(Catalogo37253[[#This Row],[ Duração]]*60,60), " minutos")</f>
        <v>1 horas e 0 minutos</v>
      </c>
      <c r="M261" s="21">
        <f>Catalogo37253[[#This Row],[ Duração]]*Catalogo37253[[#This Row],[Peso]]</f>
        <v>6</v>
      </c>
      <c r="N261" s="65">
        <f>Catalogo37253[[#This Row],[Custo da UST]]*24.76</f>
        <v>148.56</v>
      </c>
      <c r="O261" s="20">
        <f>Catalogo37253[[#This Row],[Frequência Total]]/12</f>
        <v>12.25</v>
      </c>
      <c r="P261" s="19">
        <v>147</v>
      </c>
      <c r="Q261" s="19">
        <f>Catalogo37253[[#This Row],[Frequência Total]]*Catalogo37253[[#This Row],[ Duração]]</f>
        <v>147</v>
      </c>
      <c r="R261" s="18">
        <f>Catalogo37253[[#This Row],[Frequência Total]]*Catalogo37253[[#This Row],[Custo da UST]]</f>
        <v>882</v>
      </c>
    </row>
    <row r="262" spans="1:18" ht="36">
      <c r="A262" s="24">
        <v>4</v>
      </c>
      <c r="B262" s="23" t="s">
        <v>567</v>
      </c>
      <c r="C262" s="28" t="s">
        <v>561</v>
      </c>
      <c r="D262" s="28" t="s">
        <v>21</v>
      </c>
      <c r="E262" s="28" t="s">
        <v>568</v>
      </c>
      <c r="F262" s="28" t="s">
        <v>569</v>
      </c>
      <c r="G262" s="28"/>
      <c r="H262" s="33" t="s">
        <v>24</v>
      </c>
      <c r="I262" s="22" t="s">
        <v>25</v>
      </c>
      <c r="J262" s="21">
        <v>6</v>
      </c>
      <c r="K262" s="21">
        <v>0.5</v>
      </c>
      <c r="L262" s="22" t="str">
        <f>CONCATENATE(INT(Catalogo37253[[#This Row],[ Duração]])," horas"," e ",MOD(Catalogo37253[[#This Row],[ Duração]]*60,60), " minutos")</f>
        <v>0 horas e 30 minutos</v>
      </c>
      <c r="M262" s="21">
        <f>Catalogo37253[[#This Row],[ Duração]]*Catalogo37253[[#This Row],[Peso]]</f>
        <v>3</v>
      </c>
      <c r="N262" s="65">
        <f>Catalogo37253[[#This Row],[Custo da UST]]*24.76</f>
        <v>74.28</v>
      </c>
      <c r="O262" s="20">
        <f>Catalogo37253[[#This Row],[Frequência Total]]/12</f>
        <v>1.6666666666666667</v>
      </c>
      <c r="P262" s="19">
        <v>20</v>
      </c>
      <c r="Q262" s="19">
        <f>Catalogo37253[[#This Row],[Frequência Total]]*Catalogo37253[[#This Row],[ Duração]]</f>
        <v>10</v>
      </c>
      <c r="R262" s="18">
        <f>Catalogo37253[[#This Row],[Frequência Total]]*Catalogo37253[[#This Row],[Custo da UST]]</f>
        <v>60</v>
      </c>
    </row>
    <row r="263" spans="1:18" ht="36">
      <c r="A263" s="24">
        <v>5</v>
      </c>
      <c r="B263" s="23" t="s">
        <v>570</v>
      </c>
      <c r="C263" s="28" t="s">
        <v>561</v>
      </c>
      <c r="D263" s="28" t="s">
        <v>21</v>
      </c>
      <c r="E263" s="28" t="s">
        <v>571</v>
      </c>
      <c r="F263" s="28" t="s">
        <v>572</v>
      </c>
      <c r="G263" s="28"/>
      <c r="H263" s="33" t="s">
        <v>24</v>
      </c>
      <c r="I263" s="22" t="s">
        <v>25</v>
      </c>
      <c r="J263" s="21">
        <v>6</v>
      </c>
      <c r="K263" s="21">
        <v>0.5</v>
      </c>
      <c r="L263" s="22" t="str">
        <f>CONCATENATE(INT(Catalogo37253[[#This Row],[ Duração]])," horas"," e ",MOD(Catalogo37253[[#This Row],[ Duração]]*60,60), " minutos")</f>
        <v>0 horas e 30 minutos</v>
      </c>
      <c r="M263" s="21">
        <f>Catalogo37253[[#This Row],[ Duração]]*Catalogo37253[[#This Row],[Peso]]</f>
        <v>3</v>
      </c>
      <c r="N263" s="65">
        <f>Catalogo37253[[#This Row],[Custo da UST]]*24.76</f>
        <v>74.28</v>
      </c>
      <c r="O263" s="20">
        <f>Catalogo37253[[#This Row],[Frequência Total]]/12</f>
        <v>6.666666666666667</v>
      </c>
      <c r="P263" s="19">
        <v>80</v>
      </c>
      <c r="Q263" s="19">
        <f>Catalogo37253[[#This Row],[Frequência Total]]*Catalogo37253[[#This Row],[ Duração]]</f>
        <v>40</v>
      </c>
      <c r="R263" s="18">
        <f>Catalogo37253[[#This Row],[Frequência Total]]*Catalogo37253[[#This Row],[Custo da UST]]</f>
        <v>240</v>
      </c>
    </row>
    <row r="264" spans="1:18" ht="36">
      <c r="A264" s="24">
        <v>6</v>
      </c>
      <c r="B264" s="23" t="s">
        <v>573</v>
      </c>
      <c r="C264" s="28" t="s">
        <v>561</v>
      </c>
      <c r="D264" s="28" t="s">
        <v>21</v>
      </c>
      <c r="E264" s="28" t="s">
        <v>574</v>
      </c>
      <c r="F264" s="28" t="s">
        <v>575</v>
      </c>
      <c r="G264" s="28"/>
      <c r="H264" s="33" t="s">
        <v>24</v>
      </c>
      <c r="I264" s="22" t="s">
        <v>25</v>
      </c>
      <c r="J264" s="21">
        <v>6</v>
      </c>
      <c r="K264" s="21">
        <v>0.4</v>
      </c>
      <c r="L264" s="22" t="str">
        <f>CONCATENATE(INT(Catalogo37253[[#This Row],[ Duração]])," horas"," e ",MOD(Catalogo37253[[#This Row],[ Duração]]*60,60), " minutos")</f>
        <v>0 horas e 24 minutos</v>
      </c>
      <c r="M264" s="21">
        <f>Catalogo37253[[#This Row],[ Duração]]*Catalogo37253[[#This Row],[Peso]]</f>
        <v>2.4000000000000004</v>
      </c>
      <c r="N264" s="65">
        <f>Catalogo37253[[#This Row],[Custo da UST]]*24.76</f>
        <v>59.424000000000014</v>
      </c>
      <c r="O264" s="20">
        <f>Catalogo37253[[#This Row],[Frequência Total]]/12</f>
        <v>3.3333333333333335</v>
      </c>
      <c r="P264" s="19">
        <v>40</v>
      </c>
      <c r="Q264" s="19">
        <f>Catalogo37253[[#This Row],[Frequência Total]]*Catalogo37253[[#This Row],[ Duração]]</f>
        <v>16</v>
      </c>
      <c r="R264" s="18">
        <f>Catalogo37253[[#This Row],[Frequência Total]]*Catalogo37253[[#This Row],[Custo da UST]]</f>
        <v>96.000000000000014</v>
      </c>
    </row>
    <row r="265" spans="1:18" ht="36">
      <c r="A265" s="24">
        <v>7</v>
      </c>
      <c r="B265" s="23" t="s">
        <v>576</v>
      </c>
      <c r="C265" s="28" t="s">
        <v>561</v>
      </c>
      <c r="D265" s="28" t="s">
        <v>21</v>
      </c>
      <c r="E265" s="28" t="s">
        <v>577</v>
      </c>
      <c r="F265" s="28" t="s">
        <v>578</v>
      </c>
      <c r="G265" s="28"/>
      <c r="H265" s="33" t="s">
        <v>24</v>
      </c>
      <c r="I265" s="22" t="s">
        <v>25</v>
      </c>
      <c r="J265" s="21">
        <v>6</v>
      </c>
      <c r="K265" s="21">
        <v>4</v>
      </c>
      <c r="L265" s="22" t="str">
        <f>CONCATENATE(INT(Catalogo37253[[#This Row],[ Duração]])," horas"," e ",MOD(Catalogo37253[[#This Row],[ Duração]]*60,60), " minutos")</f>
        <v>4 horas e 0 minutos</v>
      </c>
      <c r="M265" s="21">
        <f>Catalogo37253[[#This Row],[ Duração]]*Catalogo37253[[#This Row],[Peso]]</f>
        <v>24</v>
      </c>
      <c r="N265" s="65">
        <f>Catalogo37253[[#This Row],[Custo da UST]]*24.76</f>
        <v>594.24</v>
      </c>
      <c r="O265" s="20">
        <f>Catalogo37253[[#This Row],[Frequência Total]]/12</f>
        <v>8.3333333333333339</v>
      </c>
      <c r="P265" s="19">
        <v>100</v>
      </c>
      <c r="Q265" s="19">
        <f>Catalogo37253[[#This Row],[Frequência Total]]*Catalogo37253[[#This Row],[ Duração]]</f>
        <v>400</v>
      </c>
      <c r="R265" s="18">
        <f>Catalogo37253[[#This Row],[Frequência Total]]*Catalogo37253[[#This Row],[Custo da UST]]</f>
        <v>2400</v>
      </c>
    </row>
    <row r="266" spans="1:18" ht="36">
      <c r="A266" s="24">
        <v>8</v>
      </c>
      <c r="B266" s="23" t="s">
        <v>579</v>
      </c>
      <c r="C266" s="28" t="s">
        <v>561</v>
      </c>
      <c r="D266" s="28" t="s">
        <v>21</v>
      </c>
      <c r="E266" s="28" t="s">
        <v>580</v>
      </c>
      <c r="F266" s="28" t="s">
        <v>581</v>
      </c>
      <c r="G266" s="28"/>
      <c r="H266" s="33" t="s">
        <v>24</v>
      </c>
      <c r="I266" s="22" t="s">
        <v>25</v>
      </c>
      <c r="J266" s="21">
        <v>6</v>
      </c>
      <c r="K266" s="21">
        <v>4</v>
      </c>
      <c r="L266" s="22" t="str">
        <f>CONCATENATE(INT(Catalogo37253[[#This Row],[ Duração]])," horas"," e ",MOD(Catalogo37253[[#This Row],[ Duração]]*60,60), " minutos")</f>
        <v>4 horas e 0 minutos</v>
      </c>
      <c r="M266" s="21">
        <f>Catalogo37253[[#This Row],[ Duração]]*Catalogo37253[[#This Row],[Peso]]</f>
        <v>24</v>
      </c>
      <c r="N266" s="65">
        <f>Catalogo37253[[#This Row],[Custo da UST]]*24.76</f>
        <v>594.24</v>
      </c>
      <c r="O266" s="20">
        <f>Catalogo37253[[#This Row],[Frequência Total]]/12</f>
        <v>2</v>
      </c>
      <c r="P266" s="19">
        <v>24</v>
      </c>
      <c r="Q266" s="19">
        <f>Catalogo37253[[#This Row],[Frequência Total]]*Catalogo37253[[#This Row],[ Duração]]</f>
        <v>96</v>
      </c>
      <c r="R266" s="18">
        <f>Catalogo37253[[#This Row],[Frequência Total]]*Catalogo37253[[#This Row],[Custo da UST]]</f>
        <v>576</v>
      </c>
    </row>
    <row r="267" spans="1:18" ht="48">
      <c r="A267" s="24">
        <v>10</v>
      </c>
      <c r="B267" s="23" t="s">
        <v>582</v>
      </c>
      <c r="C267" s="28" t="s">
        <v>561</v>
      </c>
      <c r="D267" s="28" t="s">
        <v>21</v>
      </c>
      <c r="E267" s="28" t="s">
        <v>583</v>
      </c>
      <c r="F267" s="28" t="s">
        <v>584</v>
      </c>
      <c r="G267" s="28"/>
      <c r="H267" s="33" t="s">
        <v>39</v>
      </c>
      <c r="I267" s="22" t="s">
        <v>40</v>
      </c>
      <c r="J267" s="21">
        <v>4</v>
      </c>
      <c r="K267" s="21">
        <v>5</v>
      </c>
      <c r="L267" s="22" t="str">
        <f>CONCATENATE(INT(Catalogo37253[[#This Row],[ Duração]])," horas"," e ",MOD(Catalogo37253[[#This Row],[ Duração]]*60,60), " minutos")</f>
        <v>5 horas e 0 minutos</v>
      </c>
      <c r="M267" s="21">
        <f>Catalogo37253[[#This Row],[ Duração]]*Catalogo37253[[#This Row],[Peso]]</f>
        <v>20</v>
      </c>
      <c r="N267" s="65">
        <f>Catalogo37253[[#This Row],[Custo da UST]]*24.76</f>
        <v>495.20000000000005</v>
      </c>
      <c r="O267" s="20">
        <f>Catalogo37253[[#This Row],[Frequência Total]]/12</f>
        <v>1.4166666666666667</v>
      </c>
      <c r="P267" s="19">
        <v>17</v>
      </c>
      <c r="Q267" s="19">
        <f>Catalogo37253[[#This Row],[Frequência Total]]*Catalogo37253[[#This Row],[ Duração]]</f>
        <v>85</v>
      </c>
      <c r="R267" s="18">
        <f>Catalogo37253[[#This Row],[Frequência Total]]*Catalogo37253[[#This Row],[Custo da UST]]</f>
        <v>340</v>
      </c>
    </row>
    <row r="268" spans="1:18" ht="36">
      <c r="A268" s="24">
        <v>11</v>
      </c>
      <c r="B268" s="23" t="s">
        <v>585</v>
      </c>
      <c r="C268" s="28" t="s">
        <v>561</v>
      </c>
      <c r="D268" s="28" t="s">
        <v>21</v>
      </c>
      <c r="E268" s="28" t="s">
        <v>586</v>
      </c>
      <c r="F268" s="28" t="s">
        <v>587</v>
      </c>
      <c r="G268" s="28"/>
      <c r="H268" s="33" t="s">
        <v>24</v>
      </c>
      <c r="I268" s="22" t="s">
        <v>25</v>
      </c>
      <c r="J268" s="21">
        <v>6</v>
      </c>
      <c r="K268" s="21">
        <v>0.5</v>
      </c>
      <c r="L268" s="22" t="str">
        <f>CONCATENATE(INT(Catalogo37253[[#This Row],[ Duração]])," horas"," e ",MOD(Catalogo37253[[#This Row],[ Duração]]*60,60), " minutos")</f>
        <v>0 horas e 30 minutos</v>
      </c>
      <c r="M268" s="21">
        <f>Catalogo37253[[#This Row],[ Duração]]*Catalogo37253[[#This Row],[Peso]]</f>
        <v>3</v>
      </c>
      <c r="N268" s="65">
        <f>Catalogo37253[[#This Row],[Custo da UST]]*24.76</f>
        <v>74.28</v>
      </c>
      <c r="O268" s="20">
        <f>Catalogo37253[[#This Row],[Frequência Total]]/12</f>
        <v>3.6666666666666665</v>
      </c>
      <c r="P268" s="19">
        <v>44</v>
      </c>
      <c r="Q268" s="19">
        <f>Catalogo37253[[#This Row],[Frequência Total]]*Catalogo37253[[#This Row],[ Duração]]</f>
        <v>22</v>
      </c>
      <c r="R268" s="18">
        <f>Catalogo37253[[#This Row],[Frequência Total]]*Catalogo37253[[#This Row],[Custo da UST]]</f>
        <v>132</v>
      </c>
    </row>
    <row r="269" spans="1:18" ht="36">
      <c r="A269" s="24">
        <v>12</v>
      </c>
      <c r="B269" s="23" t="s">
        <v>588</v>
      </c>
      <c r="C269" s="28" t="s">
        <v>561</v>
      </c>
      <c r="D269" s="28" t="s">
        <v>21</v>
      </c>
      <c r="E269" s="28" t="s">
        <v>589</v>
      </c>
      <c r="F269" s="28" t="s">
        <v>590</v>
      </c>
      <c r="G269" s="28"/>
      <c r="H269" s="33" t="s">
        <v>24</v>
      </c>
      <c r="I269" s="22" t="s">
        <v>25</v>
      </c>
      <c r="J269" s="21">
        <v>6</v>
      </c>
      <c r="K269" s="21">
        <v>1</v>
      </c>
      <c r="L269" s="22" t="str">
        <f>CONCATENATE(INT(Catalogo37253[[#This Row],[ Duração]])," horas"," e ",MOD(Catalogo37253[[#This Row],[ Duração]]*60,60), " minutos")</f>
        <v>1 horas e 0 minutos</v>
      </c>
      <c r="M269" s="21">
        <f>Catalogo37253[[#This Row],[ Duração]]*Catalogo37253[[#This Row],[Peso]]</f>
        <v>6</v>
      </c>
      <c r="N269" s="65">
        <f>Catalogo37253[[#This Row],[Custo da UST]]*24.76</f>
        <v>148.56</v>
      </c>
      <c r="O269" s="20">
        <f>Catalogo37253[[#This Row],[Frequência Total]]/12</f>
        <v>6.666666666666667</v>
      </c>
      <c r="P269" s="19">
        <v>80</v>
      </c>
      <c r="Q269" s="19">
        <f>Catalogo37253[[#This Row],[Frequência Total]]*Catalogo37253[[#This Row],[ Duração]]</f>
        <v>80</v>
      </c>
      <c r="R269" s="18">
        <f>Catalogo37253[[#This Row],[Frequência Total]]*Catalogo37253[[#This Row],[Custo da UST]]</f>
        <v>480</v>
      </c>
    </row>
    <row r="270" spans="1:18" ht="48">
      <c r="A270" s="24">
        <v>14</v>
      </c>
      <c r="B270" s="23" t="s">
        <v>591</v>
      </c>
      <c r="C270" s="28" t="s">
        <v>561</v>
      </c>
      <c r="D270" s="28" t="s">
        <v>21</v>
      </c>
      <c r="E270" s="28" t="s">
        <v>592</v>
      </c>
      <c r="F270" s="28" t="s">
        <v>593</v>
      </c>
      <c r="G270" s="28"/>
      <c r="H270" s="33" t="s">
        <v>39</v>
      </c>
      <c r="I270" s="22" t="s">
        <v>40</v>
      </c>
      <c r="J270" s="21">
        <v>4</v>
      </c>
      <c r="K270" s="21">
        <v>6</v>
      </c>
      <c r="L270" s="22" t="str">
        <f>CONCATENATE(INT(Catalogo37253[[#This Row],[ Duração]])," horas"," e ",MOD(Catalogo37253[[#This Row],[ Duração]]*60,60), " minutos")</f>
        <v>6 horas e 0 minutos</v>
      </c>
      <c r="M270" s="21">
        <f>Catalogo37253[[#This Row],[ Duração]]*Catalogo37253[[#This Row],[Peso]]</f>
        <v>24</v>
      </c>
      <c r="N270" s="65">
        <f>Catalogo37253[[#This Row],[Custo da UST]]*24.76</f>
        <v>594.24</v>
      </c>
      <c r="O270" s="20">
        <f>Catalogo37253[[#This Row],[Frequência Total]]/12</f>
        <v>16.671400000000002</v>
      </c>
      <c r="P270" s="19">
        <v>200.05680000000001</v>
      </c>
      <c r="Q270" s="19">
        <f>Catalogo37253[[#This Row],[Frequência Total]]*Catalogo37253[[#This Row],[ Duração]]</f>
        <v>1200.3407999999999</v>
      </c>
      <c r="R270" s="18">
        <f>Catalogo37253[[#This Row],[Frequência Total]]*Catalogo37253[[#This Row],[Custo da UST]]</f>
        <v>4801.3631999999998</v>
      </c>
    </row>
    <row r="271" spans="1:18" ht="36">
      <c r="A271" s="24">
        <v>15</v>
      </c>
      <c r="B271" s="23" t="s">
        <v>594</v>
      </c>
      <c r="C271" s="28" t="s">
        <v>561</v>
      </c>
      <c r="D271" s="28" t="s">
        <v>21</v>
      </c>
      <c r="E271" s="28" t="s">
        <v>595</v>
      </c>
      <c r="F271" s="28" t="s">
        <v>596</v>
      </c>
      <c r="G271" s="28"/>
      <c r="H271" s="33" t="s">
        <v>24</v>
      </c>
      <c r="I271" s="22" t="s">
        <v>25</v>
      </c>
      <c r="J271" s="21">
        <v>6</v>
      </c>
      <c r="K271" s="21">
        <v>2</v>
      </c>
      <c r="L271" s="22" t="str">
        <f>CONCATENATE(INT(Catalogo37253[[#This Row],[ Duração]])," horas"," e ",MOD(Catalogo37253[[#This Row],[ Duração]]*60,60), " minutos")</f>
        <v>2 horas e 0 minutos</v>
      </c>
      <c r="M271" s="21">
        <f>Catalogo37253[[#This Row],[ Duração]]*Catalogo37253[[#This Row],[Peso]]</f>
        <v>12</v>
      </c>
      <c r="N271" s="65">
        <f>Catalogo37253[[#This Row],[Custo da UST]]*24.76</f>
        <v>297.12</v>
      </c>
      <c r="O271" s="20">
        <f>Catalogo37253[[#This Row],[Frequência Total]]/12</f>
        <v>3.3333333333333335</v>
      </c>
      <c r="P271" s="19">
        <v>40</v>
      </c>
      <c r="Q271" s="19">
        <f>Catalogo37253[[#This Row],[Frequência Total]]*Catalogo37253[[#This Row],[ Duração]]</f>
        <v>80</v>
      </c>
      <c r="R271" s="18">
        <f>Catalogo37253[[#This Row],[Frequência Total]]*Catalogo37253[[#This Row],[Custo da UST]]</f>
        <v>480</v>
      </c>
    </row>
    <row r="272" spans="1:18" ht="36">
      <c r="A272" s="24">
        <v>16</v>
      </c>
      <c r="B272" s="23" t="s">
        <v>597</v>
      </c>
      <c r="C272" s="28" t="s">
        <v>561</v>
      </c>
      <c r="D272" s="28" t="s">
        <v>21</v>
      </c>
      <c r="E272" s="28" t="s">
        <v>598</v>
      </c>
      <c r="F272" s="28" t="s">
        <v>599</v>
      </c>
      <c r="G272" s="28"/>
      <c r="H272" s="33" t="s">
        <v>24</v>
      </c>
      <c r="I272" s="22" t="s">
        <v>25</v>
      </c>
      <c r="J272" s="21">
        <v>6</v>
      </c>
      <c r="K272" s="21">
        <v>12</v>
      </c>
      <c r="L272" s="22" t="str">
        <f>CONCATENATE(INT(Catalogo37253[[#This Row],[ Duração]])," horas"," e ",MOD(Catalogo37253[[#This Row],[ Duração]]*60,60), " minutos")</f>
        <v>12 horas e 0 minutos</v>
      </c>
      <c r="M272" s="21">
        <f>Catalogo37253[[#This Row],[ Duração]]*Catalogo37253[[#This Row],[Peso]]</f>
        <v>72</v>
      </c>
      <c r="N272" s="65">
        <f>Catalogo37253[[#This Row],[Custo da UST]]*24.76</f>
        <v>1782.72</v>
      </c>
      <c r="O272" s="20">
        <f>Catalogo37253[[#This Row],[Frequência Total]]/12</f>
        <v>1</v>
      </c>
      <c r="P272" s="19">
        <v>12</v>
      </c>
      <c r="Q272" s="19">
        <f>Catalogo37253[[#This Row],[Frequência Total]]*Catalogo37253[[#This Row],[ Duração]]</f>
        <v>144</v>
      </c>
      <c r="R272" s="18">
        <f>Catalogo37253[[#This Row],[Frequência Total]]*Catalogo37253[[#This Row],[Custo da UST]]</f>
        <v>864</v>
      </c>
    </row>
    <row r="273" spans="1:18" ht="36">
      <c r="A273" s="24">
        <v>17</v>
      </c>
      <c r="B273" s="23" t="s">
        <v>600</v>
      </c>
      <c r="C273" s="28" t="s">
        <v>561</v>
      </c>
      <c r="D273" s="28" t="s">
        <v>21</v>
      </c>
      <c r="E273" s="28" t="s">
        <v>601</v>
      </c>
      <c r="F273" s="28" t="s">
        <v>602</v>
      </c>
      <c r="G273" s="28"/>
      <c r="H273" s="33" t="s">
        <v>24</v>
      </c>
      <c r="I273" s="22" t="s">
        <v>25</v>
      </c>
      <c r="J273" s="21">
        <v>6</v>
      </c>
      <c r="K273" s="21">
        <v>0.5</v>
      </c>
      <c r="L273" s="22" t="str">
        <f>CONCATENATE(INT(Catalogo37253[[#This Row],[ Duração]])," horas"," e ",MOD(Catalogo37253[[#This Row],[ Duração]]*60,60), " minutos")</f>
        <v>0 horas e 30 minutos</v>
      </c>
      <c r="M273" s="21">
        <f>Catalogo37253[[#This Row],[ Duração]]*Catalogo37253[[#This Row],[Peso]]</f>
        <v>3</v>
      </c>
      <c r="N273" s="65">
        <f>Catalogo37253[[#This Row],[Custo da UST]]*24.76</f>
        <v>74.28</v>
      </c>
      <c r="O273" s="20">
        <f>Catalogo37253[[#This Row],[Frequência Total]]/12</f>
        <v>2.5</v>
      </c>
      <c r="P273" s="19">
        <v>30</v>
      </c>
      <c r="Q273" s="19">
        <f>Catalogo37253[[#This Row],[Frequência Total]]*Catalogo37253[[#This Row],[ Duração]]</f>
        <v>15</v>
      </c>
      <c r="R273" s="18">
        <f>Catalogo37253[[#This Row],[Frequência Total]]*Catalogo37253[[#This Row],[Custo da UST]]</f>
        <v>90</v>
      </c>
    </row>
    <row r="274" spans="1:18" ht="48">
      <c r="A274" s="24">
        <v>18</v>
      </c>
      <c r="B274" s="23" t="s">
        <v>603</v>
      </c>
      <c r="C274" s="28" t="s">
        <v>561</v>
      </c>
      <c r="D274" s="28" t="s">
        <v>21</v>
      </c>
      <c r="E274" s="28" t="s">
        <v>604</v>
      </c>
      <c r="F274" s="28" t="s">
        <v>605</v>
      </c>
      <c r="G274" s="28"/>
      <c r="H274" s="33" t="s">
        <v>39</v>
      </c>
      <c r="I274" s="22" t="s">
        <v>40</v>
      </c>
      <c r="J274" s="21">
        <v>4</v>
      </c>
      <c r="K274" s="21">
        <v>0.5</v>
      </c>
      <c r="L274" s="22" t="str">
        <f>CONCATENATE(INT(Catalogo37253[[#This Row],[ Duração]])," horas"," e ",MOD(Catalogo37253[[#This Row],[ Duração]]*60,60), " minutos")</f>
        <v>0 horas e 30 minutos</v>
      </c>
      <c r="M274" s="21">
        <f>Catalogo37253[[#This Row],[ Duração]]*Catalogo37253[[#This Row],[Peso]]</f>
        <v>2</v>
      </c>
      <c r="N274" s="65">
        <f>Catalogo37253[[#This Row],[Custo da UST]]*24.76</f>
        <v>49.52</v>
      </c>
      <c r="O274" s="20">
        <f>Catalogo37253[[#This Row],[Frequência Total]]/12</f>
        <v>5</v>
      </c>
      <c r="P274" s="19">
        <v>60</v>
      </c>
      <c r="Q274" s="19">
        <f>Catalogo37253[[#This Row],[Frequência Total]]*Catalogo37253[[#This Row],[ Duração]]</f>
        <v>30</v>
      </c>
      <c r="R274" s="18">
        <f>Catalogo37253[[#This Row],[Frequência Total]]*Catalogo37253[[#This Row],[Custo da UST]]</f>
        <v>120</v>
      </c>
    </row>
    <row r="275" spans="1:18" ht="60">
      <c r="A275" s="24">
        <v>19</v>
      </c>
      <c r="B275" s="23" t="s">
        <v>606</v>
      </c>
      <c r="C275" s="28" t="s">
        <v>561</v>
      </c>
      <c r="D275" s="28" t="s">
        <v>21</v>
      </c>
      <c r="E275" s="28" t="s">
        <v>607</v>
      </c>
      <c r="F275" s="28" t="s">
        <v>608</v>
      </c>
      <c r="G275" s="28"/>
      <c r="H275" s="33" t="s">
        <v>101</v>
      </c>
      <c r="I275" s="22" t="s">
        <v>102</v>
      </c>
      <c r="J275" s="21">
        <v>2.5</v>
      </c>
      <c r="K275" s="21">
        <v>0.5</v>
      </c>
      <c r="L275" s="22" t="str">
        <f>CONCATENATE(INT(Catalogo37253[[#This Row],[ Duração]])," horas"," e ",MOD(Catalogo37253[[#This Row],[ Duração]]*60,60), " minutos")</f>
        <v>0 horas e 30 minutos</v>
      </c>
      <c r="M275" s="21">
        <f>Catalogo37253[[#This Row],[ Duração]]*Catalogo37253[[#This Row],[Peso]]</f>
        <v>1.25</v>
      </c>
      <c r="N275" s="65">
        <f>Catalogo37253[[#This Row],[Custo da UST]]*24.76</f>
        <v>30.950000000000003</v>
      </c>
      <c r="O275" s="20">
        <f>Catalogo37253[[#This Row],[Frequência Total]]/12</f>
        <v>6.666666666666667</v>
      </c>
      <c r="P275" s="19">
        <v>80</v>
      </c>
      <c r="Q275" s="19">
        <f>Catalogo37253[[#This Row],[Frequência Total]]*Catalogo37253[[#This Row],[ Duração]]</f>
        <v>40</v>
      </c>
      <c r="R275" s="18">
        <f>Catalogo37253[[#This Row],[Frequência Total]]*Catalogo37253[[#This Row],[Custo da UST]]</f>
        <v>100</v>
      </c>
    </row>
    <row r="276" spans="1:18" ht="36">
      <c r="A276" s="24">
        <v>21</v>
      </c>
      <c r="B276" s="23" t="s">
        <v>609</v>
      </c>
      <c r="C276" s="28" t="s">
        <v>561</v>
      </c>
      <c r="D276" s="28" t="s">
        <v>21</v>
      </c>
      <c r="E276" s="28" t="s">
        <v>610</v>
      </c>
      <c r="F276" s="28" t="s">
        <v>611</v>
      </c>
      <c r="G276" s="28"/>
      <c r="H276" s="33" t="s">
        <v>24</v>
      </c>
      <c r="I276" s="22" t="s">
        <v>25</v>
      </c>
      <c r="J276" s="21">
        <v>6</v>
      </c>
      <c r="K276" s="21">
        <v>1</v>
      </c>
      <c r="L276" s="22" t="str">
        <f>CONCATENATE(INT(Catalogo37253[[#This Row],[ Duração]])," horas"," e ",MOD(Catalogo37253[[#This Row],[ Duração]]*60,60), " minutos")</f>
        <v>1 horas e 0 minutos</v>
      </c>
      <c r="M276" s="21">
        <f>Catalogo37253[[#This Row],[ Duração]]*Catalogo37253[[#This Row],[Peso]]</f>
        <v>6</v>
      </c>
      <c r="N276" s="65">
        <f>Catalogo37253[[#This Row],[Custo da UST]]*24.76</f>
        <v>148.56</v>
      </c>
      <c r="O276" s="20">
        <f>Catalogo37253[[#This Row],[Frequência Total]]/12</f>
        <v>2.6666666666666665</v>
      </c>
      <c r="P276" s="19">
        <v>32</v>
      </c>
      <c r="Q276" s="19">
        <f>Catalogo37253[[#This Row],[Frequência Total]]*Catalogo37253[[#This Row],[ Duração]]</f>
        <v>32</v>
      </c>
      <c r="R276" s="18">
        <f>Catalogo37253[[#This Row],[Frequência Total]]*Catalogo37253[[#This Row],[Custo da UST]]</f>
        <v>192</v>
      </c>
    </row>
    <row r="277" spans="1:18" ht="36">
      <c r="A277" s="24">
        <v>22</v>
      </c>
      <c r="B277" s="23" t="s">
        <v>612</v>
      </c>
      <c r="C277" s="28" t="s">
        <v>561</v>
      </c>
      <c r="D277" s="28" t="s">
        <v>21</v>
      </c>
      <c r="E277" s="28" t="s">
        <v>613</v>
      </c>
      <c r="F277" s="28" t="s">
        <v>614</v>
      </c>
      <c r="G277" s="28"/>
      <c r="H277" s="33" t="s">
        <v>24</v>
      </c>
      <c r="I277" s="22" t="s">
        <v>25</v>
      </c>
      <c r="J277" s="21">
        <v>6</v>
      </c>
      <c r="K277" s="21">
        <v>2.5</v>
      </c>
      <c r="L277" s="22" t="str">
        <f>CONCATENATE(INT(Catalogo37253[[#This Row],[ Duração]])," horas"," e ",MOD(Catalogo37253[[#This Row],[ Duração]]*60,60), " minutos")</f>
        <v>2 horas e 30 minutos</v>
      </c>
      <c r="M277" s="21">
        <f>Catalogo37253[[#This Row],[ Duração]]*Catalogo37253[[#This Row],[Peso]]</f>
        <v>15</v>
      </c>
      <c r="N277" s="65">
        <f>Catalogo37253[[#This Row],[Custo da UST]]*24.76</f>
        <v>371.40000000000003</v>
      </c>
      <c r="O277" s="20">
        <f>Catalogo37253[[#This Row],[Frequência Total]]/12</f>
        <v>2.6666666666666665</v>
      </c>
      <c r="P277" s="19">
        <v>32</v>
      </c>
      <c r="Q277" s="19">
        <f>Catalogo37253[[#This Row],[Frequência Total]]*Catalogo37253[[#This Row],[ Duração]]</f>
        <v>80</v>
      </c>
      <c r="R277" s="18">
        <f>Catalogo37253[[#This Row],[Frequência Total]]*Catalogo37253[[#This Row],[Custo da UST]]</f>
        <v>480</v>
      </c>
    </row>
    <row r="278" spans="1:18" ht="36">
      <c r="A278" s="24">
        <v>23</v>
      </c>
      <c r="B278" s="23" t="s">
        <v>615</v>
      </c>
      <c r="C278" s="28" t="s">
        <v>561</v>
      </c>
      <c r="D278" s="28" t="s">
        <v>21</v>
      </c>
      <c r="E278" s="28" t="s">
        <v>616</v>
      </c>
      <c r="F278" s="28" t="s">
        <v>617</v>
      </c>
      <c r="G278" s="28"/>
      <c r="H278" s="33" t="s">
        <v>24</v>
      </c>
      <c r="I278" s="22" t="s">
        <v>25</v>
      </c>
      <c r="J278" s="21">
        <v>6</v>
      </c>
      <c r="K278" s="21">
        <v>2.1</v>
      </c>
      <c r="L278" s="22" t="str">
        <f>CONCATENATE(INT(Catalogo37253[[#This Row],[ Duração]])," horas"," e ",MOD(Catalogo37253[[#This Row],[ Duração]]*60,60), " minutos")</f>
        <v>2 horas e 6 minutos</v>
      </c>
      <c r="M278" s="21">
        <f>Catalogo37253[[#This Row],[ Duração]]*Catalogo37253[[#This Row],[Peso]]</f>
        <v>12.600000000000001</v>
      </c>
      <c r="N278" s="65">
        <f>Catalogo37253[[#This Row],[Custo da UST]]*24.76</f>
        <v>311.97600000000006</v>
      </c>
      <c r="O278" s="20">
        <f>Catalogo37253[[#This Row],[Frequência Total]]/12</f>
        <v>2.6666666666666665</v>
      </c>
      <c r="P278" s="19">
        <v>32</v>
      </c>
      <c r="Q278" s="19">
        <f>Catalogo37253[[#This Row],[Frequência Total]]*Catalogo37253[[#This Row],[ Duração]]</f>
        <v>67.2</v>
      </c>
      <c r="R278" s="18">
        <f>Catalogo37253[[#This Row],[Frequência Total]]*Catalogo37253[[#This Row],[Custo da UST]]</f>
        <v>403.20000000000005</v>
      </c>
    </row>
    <row r="279" spans="1:18" ht="36">
      <c r="A279" s="24">
        <v>24</v>
      </c>
      <c r="B279" s="23" t="s">
        <v>618</v>
      </c>
      <c r="C279" s="28" t="s">
        <v>561</v>
      </c>
      <c r="D279" s="28" t="s">
        <v>21</v>
      </c>
      <c r="E279" s="28" t="s">
        <v>619</v>
      </c>
      <c r="F279" s="28" t="s">
        <v>620</v>
      </c>
      <c r="G279" s="28"/>
      <c r="H279" s="33" t="s">
        <v>24</v>
      </c>
      <c r="I279" s="22" t="s">
        <v>25</v>
      </c>
      <c r="J279" s="21">
        <v>6</v>
      </c>
      <c r="K279" s="21">
        <v>1.5</v>
      </c>
      <c r="L279" s="22" t="str">
        <f>CONCATENATE(INT(Catalogo37253[[#This Row],[ Duração]])," horas"," e ",MOD(Catalogo37253[[#This Row],[ Duração]]*60,60), " minutos")</f>
        <v>1 horas e 30 minutos</v>
      </c>
      <c r="M279" s="21">
        <f>Catalogo37253[[#This Row],[ Duração]]*Catalogo37253[[#This Row],[Peso]]</f>
        <v>9</v>
      </c>
      <c r="N279" s="65">
        <f>Catalogo37253[[#This Row],[Custo da UST]]*24.76</f>
        <v>222.84</v>
      </c>
      <c r="O279" s="20">
        <f>Catalogo37253[[#This Row],[Frequência Total]]/12</f>
        <v>4.5</v>
      </c>
      <c r="P279" s="19">
        <v>54</v>
      </c>
      <c r="Q279" s="19">
        <f>Catalogo37253[[#This Row],[Frequência Total]]*Catalogo37253[[#This Row],[ Duração]]</f>
        <v>81</v>
      </c>
      <c r="R279" s="18">
        <f>Catalogo37253[[#This Row],[Frequência Total]]*Catalogo37253[[#This Row],[Custo da UST]]</f>
        <v>486</v>
      </c>
    </row>
    <row r="280" spans="1:18" ht="36">
      <c r="A280" s="24">
        <v>25</v>
      </c>
      <c r="B280" s="23" t="s">
        <v>621</v>
      </c>
      <c r="C280" s="28" t="s">
        <v>561</v>
      </c>
      <c r="D280" s="28" t="s">
        <v>21</v>
      </c>
      <c r="E280" s="28" t="s">
        <v>622</v>
      </c>
      <c r="F280" s="28" t="s">
        <v>623</v>
      </c>
      <c r="G280" s="28"/>
      <c r="H280" s="33" t="s">
        <v>24</v>
      </c>
      <c r="I280" s="22" t="s">
        <v>25</v>
      </c>
      <c r="J280" s="21">
        <v>6</v>
      </c>
      <c r="K280" s="21">
        <v>2</v>
      </c>
      <c r="L280" s="22" t="str">
        <f>CONCATENATE(INT(Catalogo37253[[#This Row],[ Duração]])," horas"," e ",MOD(Catalogo37253[[#This Row],[ Duração]]*60,60), " minutos")</f>
        <v>2 horas e 0 minutos</v>
      </c>
      <c r="M280" s="21">
        <f>Catalogo37253[[#This Row],[ Duração]]*Catalogo37253[[#This Row],[Peso]]</f>
        <v>12</v>
      </c>
      <c r="N280" s="65">
        <f>Catalogo37253[[#This Row],[Custo da UST]]*24.76</f>
        <v>297.12</v>
      </c>
      <c r="O280" s="20">
        <f>Catalogo37253[[#This Row],[Frequência Total]]/12</f>
        <v>5.416666666666667</v>
      </c>
      <c r="P280" s="53">
        <v>65</v>
      </c>
      <c r="Q280" s="53">
        <f>Catalogo37253[[#This Row],[Frequência Total]]*Catalogo37253[[#This Row],[ Duração]]</f>
        <v>130</v>
      </c>
      <c r="R280" s="18">
        <f>Catalogo37253[[#This Row],[Frequência Total]]*Catalogo37253[[#This Row],[Custo da UST]]</f>
        <v>780</v>
      </c>
    </row>
    <row r="281" spans="1:18" ht="96">
      <c r="A281" s="24">
        <v>26</v>
      </c>
      <c r="B281" s="23" t="s">
        <v>624</v>
      </c>
      <c r="C281" s="28" t="s">
        <v>561</v>
      </c>
      <c r="D281" s="28" t="s">
        <v>36</v>
      </c>
      <c r="E281" s="28" t="s">
        <v>625</v>
      </c>
      <c r="F281" s="28" t="s">
        <v>626</v>
      </c>
      <c r="G281" s="28"/>
      <c r="H281" s="33" t="s">
        <v>75</v>
      </c>
      <c r="I281" s="22" t="s">
        <v>76</v>
      </c>
      <c r="J281" s="21">
        <v>1</v>
      </c>
      <c r="K281" s="21">
        <v>2</v>
      </c>
      <c r="L281" s="22" t="str">
        <f>CONCATENATE(INT(Catalogo37253[[#This Row],[ Duração]])," horas"," e ",MOD(Catalogo37253[[#This Row],[ Duração]]*60,60), " minutos")</f>
        <v>2 horas e 0 minutos</v>
      </c>
      <c r="M281" s="21">
        <f>Catalogo37253[[#This Row],[ Duração]]*Catalogo37253[[#This Row],[Peso]]</f>
        <v>2</v>
      </c>
      <c r="N281" s="65">
        <f>Catalogo37253[[#This Row],[Custo da UST]]*24.76</f>
        <v>49.52</v>
      </c>
      <c r="O281" s="20">
        <f>Catalogo37253[[#This Row],[Frequência Total]]/12</f>
        <v>3.3333333333333335</v>
      </c>
      <c r="P281" s="19">
        <v>40</v>
      </c>
      <c r="Q281" s="19">
        <f>Catalogo37253[[#This Row],[Frequência Total]]*Catalogo37253[[#This Row],[ Duração]]</f>
        <v>80</v>
      </c>
      <c r="R281" s="18">
        <f>Catalogo37253[[#This Row],[Frequência Total]]*Catalogo37253[[#This Row],[Custo da UST]]</f>
        <v>80</v>
      </c>
    </row>
    <row r="282" spans="1:18" ht="96">
      <c r="A282" s="24">
        <v>27</v>
      </c>
      <c r="B282" s="23" t="s">
        <v>627</v>
      </c>
      <c r="C282" s="28" t="s">
        <v>561</v>
      </c>
      <c r="D282" s="28" t="s">
        <v>36</v>
      </c>
      <c r="E282" s="28" t="s">
        <v>628</v>
      </c>
      <c r="F282" s="28" t="s">
        <v>629</v>
      </c>
      <c r="G282" s="28"/>
      <c r="H282" s="33" t="s">
        <v>75</v>
      </c>
      <c r="I282" s="22" t="s">
        <v>76</v>
      </c>
      <c r="J282" s="21">
        <v>1</v>
      </c>
      <c r="K282" s="21">
        <v>2</v>
      </c>
      <c r="L282" s="22" t="str">
        <f>CONCATENATE(INT(Catalogo37253[[#This Row],[ Duração]])," horas"," e ",MOD(Catalogo37253[[#This Row],[ Duração]]*60,60), " minutos")</f>
        <v>2 horas e 0 minutos</v>
      </c>
      <c r="M282" s="21">
        <f>Catalogo37253[[#This Row],[ Duração]]*Catalogo37253[[#This Row],[Peso]]</f>
        <v>2</v>
      </c>
      <c r="N282" s="65">
        <f>Catalogo37253[[#This Row],[Custo da UST]]*24.76</f>
        <v>49.52</v>
      </c>
      <c r="O282" s="20">
        <f>Catalogo37253[[#This Row],[Frequência Total]]/12</f>
        <v>3.3333333333333335</v>
      </c>
      <c r="P282" s="19">
        <v>40</v>
      </c>
      <c r="Q282" s="19">
        <f>Catalogo37253[[#This Row],[Frequência Total]]*Catalogo37253[[#This Row],[ Duração]]</f>
        <v>80</v>
      </c>
      <c r="R282" s="18">
        <f>Catalogo37253[[#This Row],[Frequência Total]]*Catalogo37253[[#This Row],[Custo da UST]]</f>
        <v>80</v>
      </c>
    </row>
    <row r="283" spans="1:18" ht="60">
      <c r="A283" s="24">
        <v>28</v>
      </c>
      <c r="B283" s="33" t="s">
        <v>630</v>
      </c>
      <c r="C283" s="28" t="s">
        <v>561</v>
      </c>
      <c r="D283" s="28" t="s">
        <v>36</v>
      </c>
      <c r="E283" s="33" t="s">
        <v>631</v>
      </c>
      <c r="F283" s="33" t="s">
        <v>632</v>
      </c>
      <c r="G283" s="33" t="s">
        <v>633</v>
      </c>
      <c r="H283" s="33" t="s">
        <v>24</v>
      </c>
      <c r="I283" s="22" t="s">
        <v>25</v>
      </c>
      <c r="J283" s="21">
        <v>6</v>
      </c>
      <c r="K283" s="21">
        <v>2.8</v>
      </c>
      <c r="L283" s="22" t="str">
        <f>CONCATENATE(INT(Catalogo37253[[#This Row],[ Duração]])," horas"," e ",MOD(Catalogo37253[[#This Row],[ Duração]]*60,60), " minutos")</f>
        <v>2 horas e 48 minutos</v>
      </c>
      <c r="M283" s="21">
        <f>Catalogo37253[[#This Row],[ Duração]]*Catalogo37253[[#This Row],[Peso]]</f>
        <v>16.799999999999997</v>
      </c>
      <c r="N283" s="65">
        <f>Catalogo37253[[#This Row],[Custo da UST]]*24.76</f>
        <v>415.96799999999996</v>
      </c>
      <c r="O283" s="20">
        <f>Catalogo37253[[#This Row],[Frequência Total]]/12</f>
        <v>8.3333333333333339</v>
      </c>
      <c r="P283" s="19">
        <v>100</v>
      </c>
      <c r="Q283" s="19">
        <f>Catalogo37253[[#This Row],[Frequência Total]]*Catalogo37253[[#This Row],[ Duração]]</f>
        <v>280</v>
      </c>
      <c r="R283" s="18">
        <f>Catalogo37253[[#This Row],[Frequência Total]]*Catalogo37253[[#This Row],[Custo da UST]]</f>
        <v>1679.9999999999998</v>
      </c>
    </row>
    <row r="284" spans="1:18" ht="60">
      <c r="A284" s="24">
        <v>29</v>
      </c>
      <c r="B284" s="23" t="s">
        <v>634</v>
      </c>
      <c r="C284" s="28" t="s">
        <v>561</v>
      </c>
      <c r="D284" s="28" t="s">
        <v>36</v>
      </c>
      <c r="E284" s="28" t="s">
        <v>635</v>
      </c>
      <c r="F284" s="28" t="s">
        <v>636</v>
      </c>
      <c r="G284" s="28"/>
      <c r="H284" s="33" t="s">
        <v>101</v>
      </c>
      <c r="I284" s="22" t="s">
        <v>102</v>
      </c>
      <c r="J284" s="21">
        <v>2.5</v>
      </c>
      <c r="K284" s="21">
        <v>0.2</v>
      </c>
      <c r="L284" s="22" t="str">
        <f>CONCATENATE(INT(Catalogo37253[[#This Row],[ Duração]])," horas"," e ",MOD(Catalogo37253[[#This Row],[ Duração]]*60,60), " minutos")</f>
        <v>0 horas e 12 minutos</v>
      </c>
      <c r="M284" s="21">
        <f>Catalogo37253[[#This Row],[ Duração]]*Catalogo37253[[#This Row],[Peso]]</f>
        <v>0.5</v>
      </c>
      <c r="N284" s="65">
        <f>Catalogo37253[[#This Row],[Custo da UST]]*24.76</f>
        <v>12.38</v>
      </c>
      <c r="O284" s="20">
        <f>Catalogo37253[[#This Row],[Frequência Total]]/12</f>
        <v>0.66666666666666663</v>
      </c>
      <c r="P284" s="19">
        <v>8</v>
      </c>
      <c r="Q284" s="19">
        <f>Catalogo37253[[#This Row],[Frequência Total]]*Catalogo37253[[#This Row],[ Duração]]</f>
        <v>1.6</v>
      </c>
      <c r="R284" s="18">
        <f>Catalogo37253[[#This Row],[Frequência Total]]*Catalogo37253[[#This Row],[Custo da UST]]</f>
        <v>4</v>
      </c>
    </row>
    <row r="285" spans="1:18" ht="36">
      <c r="A285" s="24">
        <v>31</v>
      </c>
      <c r="B285" s="23" t="s">
        <v>637</v>
      </c>
      <c r="C285" s="28" t="s">
        <v>561</v>
      </c>
      <c r="D285" s="28" t="s">
        <v>36</v>
      </c>
      <c r="E285" s="28" t="s">
        <v>638</v>
      </c>
      <c r="F285" s="28" t="s">
        <v>639</v>
      </c>
      <c r="G285" s="28"/>
      <c r="H285" s="33" t="s">
        <v>24</v>
      </c>
      <c r="I285" s="22" t="s">
        <v>25</v>
      </c>
      <c r="J285" s="21">
        <v>6</v>
      </c>
      <c r="K285" s="21">
        <v>2.8</v>
      </c>
      <c r="L285" s="22" t="str">
        <f>CONCATENATE(INT(Catalogo37253[[#This Row],[ Duração]])," horas"," e ",MOD(Catalogo37253[[#This Row],[ Duração]]*60,60), " minutos")</f>
        <v>2 horas e 48 minutos</v>
      </c>
      <c r="M285" s="21">
        <f>Catalogo37253[[#This Row],[ Duração]]*Catalogo37253[[#This Row],[Peso]]</f>
        <v>16.799999999999997</v>
      </c>
      <c r="N285" s="65">
        <f>Catalogo37253[[#This Row],[Custo da UST]]*24.76</f>
        <v>415.96799999999996</v>
      </c>
      <c r="O285" s="20">
        <f>Catalogo37253[[#This Row],[Frequência Total]]/12</f>
        <v>1.3333333333333333</v>
      </c>
      <c r="P285" s="19">
        <v>16</v>
      </c>
      <c r="Q285" s="19">
        <f>Catalogo37253[[#This Row],[Frequência Total]]*Catalogo37253[[#This Row],[ Duração]]</f>
        <v>44.8</v>
      </c>
      <c r="R285" s="18">
        <f>Catalogo37253[[#This Row],[Frequência Total]]*Catalogo37253[[#This Row],[Custo da UST]]</f>
        <v>268.79999999999995</v>
      </c>
    </row>
    <row r="286" spans="1:18" ht="30" customHeight="1">
      <c r="A286" s="24">
        <v>32</v>
      </c>
      <c r="B286" s="23" t="s">
        <v>640</v>
      </c>
      <c r="C286" s="28" t="s">
        <v>561</v>
      </c>
      <c r="D286" s="28" t="s">
        <v>36</v>
      </c>
      <c r="E286" s="28" t="s">
        <v>641</v>
      </c>
      <c r="F286" s="28" t="s">
        <v>642</v>
      </c>
      <c r="G286" s="28"/>
      <c r="H286" s="33" t="s">
        <v>24</v>
      </c>
      <c r="I286" s="22" t="s">
        <v>25</v>
      </c>
      <c r="J286" s="21">
        <v>6</v>
      </c>
      <c r="K286" s="21">
        <v>1.4</v>
      </c>
      <c r="L286" s="22" t="str">
        <f>CONCATENATE(INT(Catalogo37253[[#This Row],[ Duração]])," horas"," e ",MOD(Catalogo37253[[#This Row],[ Duração]]*60,60), " minutos")</f>
        <v>1 horas e 24 minutos</v>
      </c>
      <c r="M286" s="21">
        <f>Catalogo37253[[#This Row],[ Duração]]*Catalogo37253[[#This Row],[Peso]]</f>
        <v>8.3999999999999986</v>
      </c>
      <c r="N286" s="65">
        <f>Catalogo37253[[#This Row],[Custo da UST]]*24.76</f>
        <v>207.98399999999998</v>
      </c>
      <c r="O286" s="20">
        <f>Catalogo37253[[#This Row],[Frequência Total]]/12</f>
        <v>5.583333333333333</v>
      </c>
      <c r="P286" s="19">
        <v>67</v>
      </c>
      <c r="Q286" s="19">
        <f>Catalogo37253[[#This Row],[Frequência Total]]*Catalogo37253[[#This Row],[ Duração]]</f>
        <v>93.8</v>
      </c>
      <c r="R286" s="18">
        <f>Catalogo37253[[#This Row],[Frequência Total]]*Catalogo37253[[#This Row],[Custo da UST]]</f>
        <v>562.79999999999995</v>
      </c>
    </row>
    <row r="287" spans="1:18" ht="30" customHeight="1">
      <c r="A287" s="24">
        <v>33</v>
      </c>
      <c r="B287" s="23" t="s">
        <v>643</v>
      </c>
      <c r="C287" s="28" t="s">
        <v>561</v>
      </c>
      <c r="D287" s="28" t="s">
        <v>36</v>
      </c>
      <c r="E287" s="28" t="s">
        <v>644</v>
      </c>
      <c r="F287" s="28" t="s">
        <v>645</v>
      </c>
      <c r="G287" s="28"/>
      <c r="H287" s="33" t="s">
        <v>24</v>
      </c>
      <c r="I287" s="22" t="s">
        <v>25</v>
      </c>
      <c r="J287" s="21">
        <v>6</v>
      </c>
      <c r="K287" s="21">
        <v>2</v>
      </c>
      <c r="L287" s="22" t="str">
        <f>CONCATENATE(INT(Catalogo37253[[#This Row],[ Duração]])," horas"," e ",MOD(Catalogo37253[[#This Row],[ Duração]]*60,60), " minutos")</f>
        <v>2 horas e 0 minutos</v>
      </c>
      <c r="M287" s="21">
        <f>Catalogo37253[[#This Row],[ Duração]]*Catalogo37253[[#This Row],[Peso]]</f>
        <v>12</v>
      </c>
      <c r="N287" s="65">
        <f>Catalogo37253[[#This Row],[Custo da UST]]*24.76</f>
        <v>297.12</v>
      </c>
      <c r="O287" s="20">
        <f>Catalogo37253[[#This Row],[Frequência Total]]/12</f>
        <v>7.25</v>
      </c>
      <c r="P287" s="19">
        <v>87</v>
      </c>
      <c r="Q287" s="19">
        <f>Catalogo37253[[#This Row],[Frequência Total]]*Catalogo37253[[#This Row],[ Duração]]</f>
        <v>174</v>
      </c>
      <c r="R287" s="18">
        <f>Catalogo37253[[#This Row],[Frequência Total]]*Catalogo37253[[#This Row],[Custo da UST]]</f>
        <v>1044</v>
      </c>
    </row>
    <row r="288" spans="1:18" ht="72">
      <c r="A288" s="24">
        <v>36</v>
      </c>
      <c r="B288" s="33" t="s">
        <v>646</v>
      </c>
      <c r="C288" s="28" t="s">
        <v>561</v>
      </c>
      <c r="D288" s="28" t="s">
        <v>36</v>
      </c>
      <c r="E288" s="33" t="s">
        <v>647</v>
      </c>
      <c r="F288" s="33" t="s">
        <v>648</v>
      </c>
      <c r="G288" s="33" t="s">
        <v>649</v>
      </c>
      <c r="H288" s="33" t="s">
        <v>39</v>
      </c>
      <c r="I288" s="22" t="s">
        <v>40</v>
      </c>
      <c r="J288" s="21">
        <v>4</v>
      </c>
      <c r="K288" s="21">
        <v>1.75</v>
      </c>
      <c r="L288" s="22" t="str">
        <f>CONCATENATE(INT(Catalogo37253[[#This Row],[ Duração]])," horas"," e ",MOD(Catalogo37253[[#This Row],[ Duração]]*60,60), " minutos")</f>
        <v>1 horas e 45 minutos</v>
      </c>
      <c r="M288" s="21">
        <f>Catalogo37253[[#This Row],[ Duração]]*Catalogo37253[[#This Row],[Peso]]</f>
        <v>7</v>
      </c>
      <c r="N288" s="65">
        <f>Catalogo37253[[#This Row],[Custo da UST]]*24.76</f>
        <v>173.32000000000002</v>
      </c>
      <c r="O288" s="20">
        <f>Catalogo37253[[#This Row],[Frequência Total]]/12</f>
        <v>19.5</v>
      </c>
      <c r="P288" s="19">
        <v>234</v>
      </c>
      <c r="Q288" s="19">
        <f>Catalogo37253[[#This Row],[Frequência Total]]*Catalogo37253[[#This Row],[ Duração]]</f>
        <v>409.5</v>
      </c>
      <c r="R288" s="18">
        <f>Catalogo37253[[#This Row],[Frequência Total]]*Catalogo37253[[#This Row],[Custo da UST]]</f>
        <v>1638</v>
      </c>
    </row>
    <row r="289" spans="1:18" ht="45" customHeight="1">
      <c r="A289" s="24">
        <v>37</v>
      </c>
      <c r="B289" s="23" t="s">
        <v>650</v>
      </c>
      <c r="C289" s="28" t="s">
        <v>561</v>
      </c>
      <c r="D289" s="28" t="s">
        <v>36</v>
      </c>
      <c r="E289" s="28" t="s">
        <v>651</v>
      </c>
      <c r="F289" s="28" t="s">
        <v>652</v>
      </c>
      <c r="G289" s="28"/>
      <c r="H289" s="33" t="s">
        <v>39</v>
      </c>
      <c r="I289" s="22" t="s">
        <v>40</v>
      </c>
      <c r="J289" s="21">
        <v>4</v>
      </c>
      <c r="K289" s="21">
        <v>2</v>
      </c>
      <c r="L289" s="22" t="str">
        <f>CONCATENATE(INT(Catalogo37253[[#This Row],[ Duração]])," horas"," e ",MOD(Catalogo37253[[#This Row],[ Duração]]*60,60), " minutos")</f>
        <v>2 horas e 0 minutos</v>
      </c>
      <c r="M289" s="21">
        <f>Catalogo37253[[#This Row],[ Duração]]*Catalogo37253[[#This Row],[Peso]]</f>
        <v>8</v>
      </c>
      <c r="N289" s="65">
        <f>Catalogo37253[[#This Row],[Custo da UST]]*24.76</f>
        <v>198.08</v>
      </c>
      <c r="O289" s="20">
        <f>Catalogo37253[[#This Row],[Frequência Total]]/12</f>
        <v>1.3333333333333333</v>
      </c>
      <c r="P289" s="19">
        <v>16</v>
      </c>
      <c r="Q289" s="19">
        <f>Catalogo37253[[#This Row],[Frequência Total]]*Catalogo37253[[#This Row],[ Duração]]</f>
        <v>32</v>
      </c>
      <c r="R289" s="18">
        <f>Catalogo37253[[#This Row],[Frequência Total]]*Catalogo37253[[#This Row],[Custo da UST]]</f>
        <v>128</v>
      </c>
    </row>
    <row r="290" spans="1:18" ht="30" customHeight="1">
      <c r="A290" s="24">
        <v>38</v>
      </c>
      <c r="B290" s="23" t="s">
        <v>653</v>
      </c>
      <c r="C290" s="28" t="s">
        <v>561</v>
      </c>
      <c r="D290" s="28" t="s">
        <v>36</v>
      </c>
      <c r="E290" s="28" t="s">
        <v>654</v>
      </c>
      <c r="F290" s="28" t="s">
        <v>655</v>
      </c>
      <c r="G290" s="28"/>
      <c r="H290" s="33" t="s">
        <v>24</v>
      </c>
      <c r="I290" s="22" t="s">
        <v>25</v>
      </c>
      <c r="J290" s="21">
        <v>6</v>
      </c>
      <c r="K290" s="21">
        <v>6</v>
      </c>
      <c r="L290" s="22" t="str">
        <f>CONCATENATE(INT(Catalogo37253[[#This Row],[ Duração]])," horas"," e ",MOD(Catalogo37253[[#This Row],[ Duração]]*60,60), " minutos")</f>
        <v>6 horas e 0 minutos</v>
      </c>
      <c r="M290" s="21">
        <f>Catalogo37253[[#This Row],[ Duração]]*Catalogo37253[[#This Row],[Peso]]</f>
        <v>36</v>
      </c>
      <c r="N290" s="65">
        <f>Catalogo37253[[#This Row],[Custo da UST]]*24.76</f>
        <v>891.36</v>
      </c>
      <c r="O290" s="20">
        <f>Catalogo37253[[#This Row],[Frequência Total]]/12</f>
        <v>3.3333333333333335</v>
      </c>
      <c r="P290" s="19">
        <v>40</v>
      </c>
      <c r="Q290" s="19">
        <f>Catalogo37253[[#This Row],[Frequência Total]]*Catalogo37253[[#This Row],[ Duração]]</f>
        <v>240</v>
      </c>
      <c r="R290" s="18">
        <f>Catalogo37253[[#This Row],[Frequência Total]]*Catalogo37253[[#This Row],[Custo da UST]]</f>
        <v>1440</v>
      </c>
    </row>
    <row r="291" spans="1:18" ht="30" customHeight="1">
      <c r="A291" s="24">
        <v>41</v>
      </c>
      <c r="B291" s="23" t="s">
        <v>656</v>
      </c>
      <c r="C291" s="28" t="s">
        <v>561</v>
      </c>
      <c r="D291" s="28" t="s">
        <v>36</v>
      </c>
      <c r="E291" s="28" t="s">
        <v>657</v>
      </c>
      <c r="F291" s="28" t="s">
        <v>658</v>
      </c>
      <c r="G291" s="28"/>
      <c r="H291" s="33" t="s">
        <v>24</v>
      </c>
      <c r="I291" s="22" t="s">
        <v>25</v>
      </c>
      <c r="J291" s="21">
        <v>6</v>
      </c>
      <c r="K291" s="21">
        <v>1.4</v>
      </c>
      <c r="L291" s="22" t="str">
        <f>CONCATENATE(INT(Catalogo37253[[#This Row],[ Duração]])," horas"," e ",MOD(Catalogo37253[[#This Row],[ Duração]]*60,60), " minutos")</f>
        <v>1 horas e 24 minutos</v>
      </c>
      <c r="M291" s="21">
        <f>Catalogo37253[[#This Row],[ Duração]]*Catalogo37253[[#This Row],[Peso]]</f>
        <v>8.3999999999999986</v>
      </c>
      <c r="N291" s="65">
        <f>Catalogo37253[[#This Row],[Custo da UST]]*24.76</f>
        <v>207.98399999999998</v>
      </c>
      <c r="O291" s="20">
        <f>Catalogo37253[[#This Row],[Frequência Total]]/12</f>
        <v>2.3333333333333335</v>
      </c>
      <c r="P291" s="19">
        <v>28</v>
      </c>
      <c r="Q291" s="19">
        <f>Catalogo37253[[#This Row],[Frequência Total]]*Catalogo37253[[#This Row],[ Duração]]</f>
        <v>39.199999999999996</v>
      </c>
      <c r="R291" s="18">
        <f>Catalogo37253[[#This Row],[Frequência Total]]*Catalogo37253[[#This Row],[Custo da UST]]</f>
        <v>235.19999999999996</v>
      </c>
    </row>
    <row r="292" spans="1:18" ht="96">
      <c r="A292" s="24">
        <v>42</v>
      </c>
      <c r="B292" s="23" t="s">
        <v>659</v>
      </c>
      <c r="C292" s="28" t="s">
        <v>561</v>
      </c>
      <c r="D292" s="28" t="s">
        <v>36</v>
      </c>
      <c r="E292" s="28" t="s">
        <v>660</v>
      </c>
      <c r="F292" s="28" t="s">
        <v>661</v>
      </c>
      <c r="G292" s="28"/>
      <c r="H292" s="33" t="s">
        <v>75</v>
      </c>
      <c r="I292" s="22" t="s">
        <v>76</v>
      </c>
      <c r="J292" s="21">
        <v>1</v>
      </c>
      <c r="K292" s="21">
        <v>0.5</v>
      </c>
      <c r="L292" s="22" t="str">
        <f>CONCATENATE(INT(Catalogo37253[[#This Row],[ Duração]])," horas"," e ",MOD(Catalogo37253[[#This Row],[ Duração]]*60,60), " minutos")</f>
        <v>0 horas e 30 minutos</v>
      </c>
      <c r="M292" s="21">
        <f>Catalogo37253[[#This Row],[ Duração]]*Catalogo37253[[#This Row],[Peso]]</f>
        <v>0.5</v>
      </c>
      <c r="N292" s="65">
        <f>Catalogo37253[[#This Row],[Custo da UST]]*24.76</f>
        <v>12.38</v>
      </c>
      <c r="O292" s="20">
        <f>Catalogo37253[[#This Row],[Frequência Total]]/12</f>
        <v>2.25</v>
      </c>
      <c r="P292" s="19">
        <v>27</v>
      </c>
      <c r="Q292" s="19">
        <f>Catalogo37253[[#This Row],[Frequência Total]]*Catalogo37253[[#This Row],[ Duração]]</f>
        <v>13.5</v>
      </c>
      <c r="R292" s="18">
        <f>Catalogo37253[[#This Row],[Frequência Total]]*Catalogo37253[[#This Row],[Custo da UST]]</f>
        <v>13.5</v>
      </c>
    </row>
    <row r="293" spans="1:18" ht="48">
      <c r="A293" s="24">
        <v>45</v>
      </c>
      <c r="B293" s="23" t="s">
        <v>662</v>
      </c>
      <c r="C293" s="28" t="s">
        <v>561</v>
      </c>
      <c r="D293" s="28" t="s">
        <v>36</v>
      </c>
      <c r="E293" s="28" t="s">
        <v>663</v>
      </c>
      <c r="F293" s="28" t="s">
        <v>664</v>
      </c>
      <c r="G293" s="28"/>
      <c r="H293" s="33" t="s">
        <v>39</v>
      </c>
      <c r="I293" s="22" t="s">
        <v>40</v>
      </c>
      <c r="J293" s="21">
        <v>4</v>
      </c>
      <c r="K293" s="21">
        <v>4</v>
      </c>
      <c r="L293" s="22" t="str">
        <f>CONCATENATE(INT(Catalogo37253[[#This Row],[ Duração]])," horas"," e ",MOD(Catalogo37253[[#This Row],[ Duração]]*60,60), " minutos")</f>
        <v>4 horas e 0 minutos</v>
      </c>
      <c r="M293" s="21">
        <f>Catalogo37253[[#This Row],[ Duração]]*Catalogo37253[[#This Row],[Peso]]</f>
        <v>16</v>
      </c>
      <c r="N293" s="65">
        <f>Catalogo37253[[#This Row],[Custo da UST]]*24.76</f>
        <v>396.16</v>
      </c>
      <c r="O293" s="20">
        <f>Catalogo37253[[#This Row],[Frequência Total]]/12</f>
        <v>6.666666666666667</v>
      </c>
      <c r="P293" s="19">
        <v>80</v>
      </c>
      <c r="Q293" s="19">
        <f>Catalogo37253[[#This Row],[Frequência Total]]*Catalogo37253[[#This Row],[ Duração]]</f>
        <v>320</v>
      </c>
      <c r="R293" s="18">
        <f>Catalogo37253[[#This Row],[Frequência Total]]*Catalogo37253[[#This Row],[Custo da UST]]</f>
        <v>1280</v>
      </c>
    </row>
    <row r="294" spans="1:18" ht="36">
      <c r="A294" s="24">
        <v>47</v>
      </c>
      <c r="B294" s="23" t="s">
        <v>665</v>
      </c>
      <c r="C294" s="28" t="s">
        <v>561</v>
      </c>
      <c r="D294" s="28" t="s">
        <v>36</v>
      </c>
      <c r="E294" s="28" t="s">
        <v>666</v>
      </c>
      <c r="F294" s="28" t="s">
        <v>667</v>
      </c>
      <c r="G294" s="28"/>
      <c r="H294" s="33" t="s">
        <v>24</v>
      </c>
      <c r="I294" s="22" t="s">
        <v>25</v>
      </c>
      <c r="J294" s="21">
        <v>6</v>
      </c>
      <c r="K294" s="21">
        <v>1</v>
      </c>
      <c r="L294" s="22" t="str">
        <f>CONCATENATE(INT(Catalogo37253[[#This Row],[ Duração]])," horas"," e ",MOD(Catalogo37253[[#This Row],[ Duração]]*60,60), " minutos")</f>
        <v>1 horas e 0 minutos</v>
      </c>
      <c r="M294" s="21">
        <f>Catalogo37253[[#This Row],[ Duração]]*Catalogo37253[[#This Row],[Peso]]</f>
        <v>6</v>
      </c>
      <c r="N294" s="65">
        <f>Catalogo37253[[#This Row],[Custo da UST]]*24.76</f>
        <v>148.56</v>
      </c>
      <c r="O294" s="20">
        <f>Catalogo37253[[#This Row],[Frequência Total]]/12</f>
        <v>2.6666666666666665</v>
      </c>
      <c r="P294" s="19">
        <v>32</v>
      </c>
      <c r="Q294" s="19">
        <f>Catalogo37253[[#This Row],[Frequência Total]]*Catalogo37253[[#This Row],[ Duração]]</f>
        <v>32</v>
      </c>
      <c r="R294" s="18">
        <f>Catalogo37253[[#This Row],[Frequência Total]]*Catalogo37253[[#This Row],[Custo da UST]]</f>
        <v>192</v>
      </c>
    </row>
    <row r="295" spans="1:18" ht="48">
      <c r="A295" s="24">
        <v>48</v>
      </c>
      <c r="B295" s="23" t="s">
        <v>668</v>
      </c>
      <c r="C295" s="28" t="s">
        <v>561</v>
      </c>
      <c r="D295" s="28" t="s">
        <v>36</v>
      </c>
      <c r="E295" s="28" t="s">
        <v>669</v>
      </c>
      <c r="F295" s="28" t="s">
        <v>670</v>
      </c>
      <c r="G295" s="28"/>
      <c r="H295" s="33" t="s">
        <v>39</v>
      </c>
      <c r="I295" s="22" t="s">
        <v>40</v>
      </c>
      <c r="J295" s="21">
        <v>4</v>
      </c>
      <c r="K295" s="21">
        <v>1</v>
      </c>
      <c r="L295" s="22" t="str">
        <f>CONCATENATE(INT(Catalogo37253[[#This Row],[ Duração]])," horas"," e ",MOD(Catalogo37253[[#This Row],[ Duração]]*60,60), " minutos")</f>
        <v>1 horas e 0 minutos</v>
      </c>
      <c r="M295" s="21">
        <f>Catalogo37253[[#This Row],[ Duração]]*Catalogo37253[[#This Row],[Peso]]</f>
        <v>4</v>
      </c>
      <c r="N295" s="65">
        <f>Catalogo37253[[#This Row],[Custo da UST]]*24.76</f>
        <v>99.04</v>
      </c>
      <c r="O295" s="20">
        <f>Catalogo37253[[#This Row],[Frequência Total]]/12</f>
        <v>10</v>
      </c>
      <c r="P295" s="19">
        <v>120</v>
      </c>
      <c r="Q295" s="19">
        <f>Catalogo37253[[#This Row],[Frequência Total]]*Catalogo37253[[#This Row],[ Duração]]</f>
        <v>120</v>
      </c>
      <c r="R295" s="18">
        <f>Catalogo37253[[#This Row],[Frequência Total]]*Catalogo37253[[#This Row],[Custo da UST]]</f>
        <v>480</v>
      </c>
    </row>
    <row r="296" spans="1:18" ht="36">
      <c r="A296" s="24">
        <v>53</v>
      </c>
      <c r="B296" s="23" t="s">
        <v>671</v>
      </c>
      <c r="C296" s="28" t="s">
        <v>561</v>
      </c>
      <c r="D296" s="28" t="s">
        <v>36</v>
      </c>
      <c r="E296" s="28" t="s">
        <v>672</v>
      </c>
      <c r="F296" s="28" t="s">
        <v>673</v>
      </c>
      <c r="G296" s="28"/>
      <c r="H296" s="33" t="s">
        <v>24</v>
      </c>
      <c r="I296" s="22" t="s">
        <v>25</v>
      </c>
      <c r="J296" s="21">
        <v>6</v>
      </c>
      <c r="K296" s="21">
        <v>8</v>
      </c>
      <c r="L296" s="22" t="str">
        <f>CONCATENATE(INT(Catalogo37253[[#This Row],[ Duração]])," horas"," e ",MOD(Catalogo37253[[#This Row],[ Duração]]*60,60), " minutos")</f>
        <v>8 horas e 0 minutos</v>
      </c>
      <c r="M296" s="21">
        <f>Catalogo37253[[#This Row],[ Duração]]*Catalogo37253[[#This Row],[Peso]]</f>
        <v>48</v>
      </c>
      <c r="N296" s="65">
        <f>Catalogo37253[[#This Row],[Custo da UST]]*24.76</f>
        <v>1188.48</v>
      </c>
      <c r="O296" s="20">
        <f>Catalogo37253[[#This Row],[Frequência Total]]/12</f>
        <v>0.16666666666666666</v>
      </c>
      <c r="P296" s="19">
        <v>2</v>
      </c>
      <c r="Q296" s="19">
        <f>Catalogo37253[[#This Row],[Frequência Total]]*Catalogo37253[[#This Row],[ Duração]]</f>
        <v>16</v>
      </c>
      <c r="R296" s="18">
        <f>Catalogo37253[[#This Row],[Frequência Total]]*Catalogo37253[[#This Row],[Custo da UST]]</f>
        <v>96</v>
      </c>
    </row>
    <row r="297" spans="1:18" ht="36">
      <c r="A297" s="24">
        <v>54</v>
      </c>
      <c r="B297" s="23" t="s">
        <v>674</v>
      </c>
      <c r="C297" s="28" t="s">
        <v>561</v>
      </c>
      <c r="D297" s="28" t="s">
        <v>36</v>
      </c>
      <c r="E297" s="28" t="s">
        <v>675</v>
      </c>
      <c r="F297" s="28" t="s">
        <v>676</v>
      </c>
      <c r="G297" s="28"/>
      <c r="H297" s="33" t="s">
        <v>24</v>
      </c>
      <c r="I297" s="22" t="s">
        <v>25</v>
      </c>
      <c r="J297" s="21">
        <v>6</v>
      </c>
      <c r="K297" s="21">
        <v>0.2</v>
      </c>
      <c r="L297" s="22" t="str">
        <f>CONCATENATE(INT(Catalogo37253[[#This Row],[ Duração]])," horas"," e ",MOD(Catalogo37253[[#This Row],[ Duração]]*60,60), " minutos")</f>
        <v>0 horas e 12 minutos</v>
      </c>
      <c r="M297" s="21">
        <f>Catalogo37253[[#This Row],[ Duração]]*Catalogo37253[[#This Row],[Peso]]</f>
        <v>1.2000000000000002</v>
      </c>
      <c r="N297" s="65">
        <f>Catalogo37253[[#This Row],[Custo da UST]]*24.76</f>
        <v>29.712000000000007</v>
      </c>
      <c r="O297" s="20">
        <f>Catalogo37253[[#This Row],[Frequência Total]]/12</f>
        <v>0.5</v>
      </c>
      <c r="P297" s="19">
        <v>6</v>
      </c>
      <c r="Q297" s="19">
        <f>Catalogo37253[[#This Row],[Frequência Total]]*Catalogo37253[[#This Row],[ Duração]]</f>
        <v>1.2000000000000002</v>
      </c>
      <c r="R297" s="18">
        <f>Catalogo37253[[#This Row],[Frequência Total]]*Catalogo37253[[#This Row],[Custo da UST]]</f>
        <v>7.2000000000000011</v>
      </c>
    </row>
    <row r="298" spans="1:18" ht="36">
      <c r="A298" s="24">
        <v>56</v>
      </c>
      <c r="B298" s="23" t="s">
        <v>677</v>
      </c>
      <c r="C298" s="28" t="s">
        <v>561</v>
      </c>
      <c r="D298" s="28" t="s">
        <v>36</v>
      </c>
      <c r="E298" s="28" t="s">
        <v>678</v>
      </c>
      <c r="F298" s="28" t="s">
        <v>679</v>
      </c>
      <c r="G298" s="28"/>
      <c r="H298" s="33" t="s">
        <v>24</v>
      </c>
      <c r="I298" s="22" t="s">
        <v>25</v>
      </c>
      <c r="J298" s="21">
        <v>6</v>
      </c>
      <c r="K298" s="21">
        <v>4</v>
      </c>
      <c r="L298" s="22" t="str">
        <f>CONCATENATE(INT(Catalogo37253[[#This Row],[ Duração]])," horas"," e ",MOD(Catalogo37253[[#This Row],[ Duração]]*60,60), " minutos")</f>
        <v>4 horas e 0 minutos</v>
      </c>
      <c r="M298" s="21">
        <f>Catalogo37253[[#This Row],[ Duração]]*Catalogo37253[[#This Row],[Peso]]</f>
        <v>24</v>
      </c>
      <c r="N298" s="65">
        <f>Catalogo37253[[#This Row],[Custo da UST]]*24.76</f>
        <v>594.24</v>
      </c>
      <c r="O298" s="20">
        <f>Catalogo37253[[#This Row],[Frequência Total]]/12</f>
        <v>2</v>
      </c>
      <c r="P298" s="19">
        <v>24</v>
      </c>
      <c r="Q298" s="19">
        <f>Catalogo37253[[#This Row],[Frequência Total]]*Catalogo37253[[#This Row],[ Duração]]</f>
        <v>96</v>
      </c>
      <c r="R298" s="18">
        <f>Catalogo37253[[#This Row],[Frequência Total]]*Catalogo37253[[#This Row],[Custo da UST]]</f>
        <v>576</v>
      </c>
    </row>
    <row r="299" spans="1:18" ht="48">
      <c r="A299" s="24">
        <v>57</v>
      </c>
      <c r="B299" s="23" t="s">
        <v>680</v>
      </c>
      <c r="C299" s="28" t="s">
        <v>561</v>
      </c>
      <c r="D299" s="28" t="s">
        <v>36</v>
      </c>
      <c r="E299" s="28" t="s">
        <v>681</v>
      </c>
      <c r="F299" s="28" t="s">
        <v>682</v>
      </c>
      <c r="G299" s="28"/>
      <c r="H299" s="33" t="s">
        <v>39</v>
      </c>
      <c r="I299" s="22" t="s">
        <v>40</v>
      </c>
      <c r="J299" s="21">
        <v>4</v>
      </c>
      <c r="K299" s="21">
        <v>3</v>
      </c>
      <c r="L299" s="22" t="str">
        <f>CONCATENATE(INT(Catalogo37253[[#This Row],[ Duração]])," horas"," e ",MOD(Catalogo37253[[#This Row],[ Duração]]*60,60), " minutos")</f>
        <v>3 horas e 0 minutos</v>
      </c>
      <c r="M299" s="21">
        <f>Catalogo37253[[#This Row],[ Duração]]*Catalogo37253[[#This Row],[Peso]]</f>
        <v>12</v>
      </c>
      <c r="N299" s="65">
        <f>Catalogo37253[[#This Row],[Custo da UST]]*24.76</f>
        <v>297.12</v>
      </c>
      <c r="O299" s="20">
        <f>Catalogo37253[[#This Row],[Frequência Total]]/12</f>
        <v>6.666666666666667</v>
      </c>
      <c r="P299" s="19">
        <v>80</v>
      </c>
      <c r="Q299" s="19">
        <f>Catalogo37253[[#This Row],[Frequência Total]]*Catalogo37253[[#This Row],[ Duração]]</f>
        <v>240</v>
      </c>
      <c r="R299" s="18">
        <f>Catalogo37253[[#This Row],[Frequência Total]]*Catalogo37253[[#This Row],[Custo da UST]]</f>
        <v>960</v>
      </c>
    </row>
    <row r="300" spans="1:18" ht="60">
      <c r="A300" s="24">
        <v>58</v>
      </c>
      <c r="B300" s="26" t="s">
        <v>683</v>
      </c>
      <c r="C300" s="28" t="s">
        <v>561</v>
      </c>
      <c r="D300" s="28" t="s">
        <v>36</v>
      </c>
      <c r="E300" s="28" t="s">
        <v>684</v>
      </c>
      <c r="F300" s="28" t="s">
        <v>685</v>
      </c>
      <c r="G300" s="28"/>
      <c r="H300" s="33" t="s">
        <v>101</v>
      </c>
      <c r="I300" s="22" t="s">
        <v>102</v>
      </c>
      <c r="J300" s="21">
        <v>2.5</v>
      </c>
      <c r="K300" s="21">
        <v>0.5</v>
      </c>
      <c r="L300" s="22" t="str">
        <f>CONCATENATE(INT(Catalogo37253[[#This Row],[ Duração]])," horas"," e ",MOD(Catalogo37253[[#This Row],[ Duração]]*60,60), " minutos")</f>
        <v>0 horas e 30 minutos</v>
      </c>
      <c r="M300" s="54">
        <f>Catalogo37253[[#This Row],[ Duração]]*Catalogo37253[[#This Row],[Peso]]</f>
        <v>1.25</v>
      </c>
      <c r="N300" s="66">
        <f>Catalogo37253[[#This Row],[Custo da UST]]*24.76</f>
        <v>30.950000000000003</v>
      </c>
      <c r="O300" s="55">
        <f>Catalogo37253[[#This Row],[Frequência Total]]/12</f>
        <v>11.166666666666666</v>
      </c>
      <c r="P300" s="53">
        <v>134</v>
      </c>
      <c r="Q300" s="53">
        <f>Catalogo37253[[#This Row],[Frequência Total]]*Catalogo37253[[#This Row],[ Duração]]</f>
        <v>67</v>
      </c>
      <c r="R300" s="34">
        <f>Catalogo37253[[#This Row],[Frequência Total]]*Catalogo37253[[#This Row],[Custo da UST]]</f>
        <v>167.5</v>
      </c>
    </row>
    <row r="301" spans="1:18" ht="96">
      <c r="A301" s="24"/>
      <c r="B301" s="23" t="s">
        <v>686</v>
      </c>
      <c r="C301" s="28" t="s">
        <v>561</v>
      </c>
      <c r="D301" s="28" t="s">
        <v>36</v>
      </c>
      <c r="E301" s="28" t="s">
        <v>687</v>
      </c>
      <c r="F301" s="28" t="s">
        <v>688</v>
      </c>
      <c r="G301" s="28"/>
      <c r="H301" s="33" t="s">
        <v>75</v>
      </c>
      <c r="I301" s="22" t="s">
        <v>76</v>
      </c>
      <c r="J301" s="21">
        <v>1</v>
      </c>
      <c r="K301" s="21">
        <v>1</v>
      </c>
      <c r="L301" s="22" t="str">
        <f>CONCATENATE(INT(Catalogo37253[[#This Row],[ Duração]])," horas"," e ",MOD(Catalogo37253[[#This Row],[ Duração]]*60,60), " minutos")</f>
        <v>1 horas e 0 minutos</v>
      </c>
      <c r="M301" s="30">
        <f>Catalogo37253[[#This Row],[ Duração]]*Catalogo37253[[#This Row],[Peso]]</f>
        <v>1</v>
      </c>
      <c r="N301" s="68">
        <f>Catalogo37253[[#This Row],[Custo da UST]]*24.76</f>
        <v>24.76</v>
      </c>
      <c r="O301" s="20">
        <f>Catalogo37253[[#This Row],[Frequência Total]]/12</f>
        <v>5</v>
      </c>
      <c r="P301" s="19">
        <v>60</v>
      </c>
      <c r="Q301" s="19">
        <f>Catalogo37253[[#This Row],[Frequência Total]]*Catalogo37253[[#This Row],[ Duração]]</f>
        <v>60</v>
      </c>
      <c r="R301" s="18">
        <f>Catalogo37253[[#This Row],[Frequência Total]]*Catalogo37253[[#This Row],[Custo da UST]]</f>
        <v>60</v>
      </c>
    </row>
    <row r="302" spans="1:18" ht="36">
      <c r="A302" s="24">
        <v>60</v>
      </c>
      <c r="B302" s="23" t="s">
        <v>689</v>
      </c>
      <c r="C302" s="28" t="s">
        <v>561</v>
      </c>
      <c r="D302" s="28" t="s">
        <v>36</v>
      </c>
      <c r="E302" s="28" t="s">
        <v>690</v>
      </c>
      <c r="F302" s="28" t="s">
        <v>691</v>
      </c>
      <c r="G302" s="28"/>
      <c r="H302" s="33" t="s">
        <v>24</v>
      </c>
      <c r="I302" s="22" t="s">
        <v>25</v>
      </c>
      <c r="J302" s="21">
        <v>6</v>
      </c>
      <c r="K302" s="21">
        <v>3</v>
      </c>
      <c r="L302" s="22" t="str">
        <f>CONCATENATE(INT(Catalogo37253[[#This Row],[ Duração]])," horas"," e ",MOD(Catalogo37253[[#This Row],[ Duração]]*60,60), " minutos")</f>
        <v>3 horas e 0 minutos</v>
      </c>
      <c r="M302" s="27">
        <f>Catalogo37253[[#This Row],[ Duração]]*Catalogo37253[[#This Row],[Peso]]</f>
        <v>18</v>
      </c>
      <c r="N302" s="67">
        <f>Catalogo37253[[#This Row],[Custo da UST]]*24.76</f>
        <v>445.68</v>
      </c>
      <c r="O302" s="20">
        <f>Catalogo37253[[#This Row],[Frequência Total]]/12</f>
        <v>3.3333333333333335</v>
      </c>
      <c r="P302" s="19">
        <v>40</v>
      </c>
      <c r="Q302" s="19">
        <f>Catalogo37253[[#This Row],[Frequência Total]]*Catalogo37253[[#This Row],[ Duração]]</f>
        <v>120</v>
      </c>
      <c r="R302" s="18">
        <f>Catalogo37253[[#This Row],[Frequência Total]]*Catalogo37253[[#This Row],[Custo da UST]]</f>
        <v>720</v>
      </c>
    </row>
    <row r="303" spans="1:18" ht="36">
      <c r="A303" s="24">
        <v>61</v>
      </c>
      <c r="B303" s="23" t="s">
        <v>692</v>
      </c>
      <c r="C303" s="28" t="s">
        <v>561</v>
      </c>
      <c r="D303" s="28" t="s">
        <v>36</v>
      </c>
      <c r="E303" s="28" t="s">
        <v>693</v>
      </c>
      <c r="F303" s="28" t="s">
        <v>693</v>
      </c>
      <c r="G303" s="28"/>
      <c r="H303" s="33" t="s">
        <v>24</v>
      </c>
      <c r="I303" s="22" t="s">
        <v>25</v>
      </c>
      <c r="J303" s="21">
        <v>6</v>
      </c>
      <c r="K303" s="21">
        <v>1</v>
      </c>
      <c r="L303" s="22" t="str">
        <f>CONCATENATE(INT(Catalogo37253[[#This Row],[ Duração]])," horas"," e ",MOD(Catalogo37253[[#This Row],[ Duração]]*60,60), " minutos")</f>
        <v>1 horas e 0 minutos</v>
      </c>
      <c r="M303" s="21">
        <f>Catalogo37253[[#This Row],[ Duração]]*Catalogo37253[[#This Row],[Peso]]</f>
        <v>6</v>
      </c>
      <c r="N303" s="65">
        <f>Catalogo37253[[#This Row],[Custo da UST]]*24.76</f>
        <v>148.56</v>
      </c>
      <c r="O303" s="20">
        <f>Catalogo37253[[#This Row],[Frequência Total]]/12</f>
        <v>5</v>
      </c>
      <c r="P303" s="19">
        <v>60</v>
      </c>
      <c r="Q303" s="19">
        <f>Catalogo37253[[#This Row],[Frequência Total]]*Catalogo37253[[#This Row],[ Duração]]</f>
        <v>60</v>
      </c>
      <c r="R303" s="18">
        <f>Catalogo37253[[#This Row],[Frequência Total]]*Catalogo37253[[#This Row],[Custo da UST]]</f>
        <v>360</v>
      </c>
    </row>
    <row r="304" spans="1:18" ht="48">
      <c r="A304" s="24">
        <v>63</v>
      </c>
      <c r="B304" s="23" t="s">
        <v>694</v>
      </c>
      <c r="C304" s="28" t="s">
        <v>561</v>
      </c>
      <c r="D304" s="28" t="s">
        <v>36</v>
      </c>
      <c r="E304" s="28" t="s">
        <v>695</v>
      </c>
      <c r="F304" s="28" t="s">
        <v>696</v>
      </c>
      <c r="G304" s="28"/>
      <c r="H304" s="33" t="s">
        <v>39</v>
      </c>
      <c r="I304" s="22" t="s">
        <v>40</v>
      </c>
      <c r="J304" s="21">
        <v>4</v>
      </c>
      <c r="K304" s="21">
        <v>4</v>
      </c>
      <c r="L304" s="22" t="str">
        <f>CONCATENATE(INT(Catalogo37253[[#This Row],[ Duração]])," horas"," e ",MOD(Catalogo37253[[#This Row],[ Duração]]*60,60), " minutos")</f>
        <v>4 horas e 0 minutos</v>
      </c>
      <c r="M304" s="21">
        <f>Catalogo37253[[#This Row],[ Duração]]*Catalogo37253[[#This Row],[Peso]]</f>
        <v>16</v>
      </c>
      <c r="N304" s="65">
        <f>Catalogo37253[[#This Row],[Custo da UST]]*24.76</f>
        <v>396.16</v>
      </c>
      <c r="O304" s="20">
        <f>Catalogo37253[[#This Row],[Frequência Total]]/12</f>
        <v>1.3333333333333333</v>
      </c>
      <c r="P304" s="19">
        <v>16</v>
      </c>
      <c r="Q304" s="19">
        <f>Catalogo37253[[#This Row],[Frequência Total]]*Catalogo37253[[#This Row],[ Duração]]</f>
        <v>64</v>
      </c>
      <c r="R304" s="18">
        <f>Catalogo37253[[#This Row],[Frequência Total]]*Catalogo37253[[#This Row],[Custo da UST]]</f>
        <v>256</v>
      </c>
    </row>
    <row r="305" spans="1:40" ht="48">
      <c r="A305" s="24">
        <v>65</v>
      </c>
      <c r="B305" s="23" t="s">
        <v>697</v>
      </c>
      <c r="C305" s="28" t="s">
        <v>561</v>
      </c>
      <c r="D305" s="28" t="s">
        <v>36</v>
      </c>
      <c r="E305" s="28" t="s">
        <v>698</v>
      </c>
      <c r="F305" s="28" t="s">
        <v>699</v>
      </c>
      <c r="G305" s="28"/>
      <c r="H305" s="33" t="s">
        <v>39</v>
      </c>
      <c r="I305" s="22" t="s">
        <v>40</v>
      </c>
      <c r="J305" s="21">
        <v>4</v>
      </c>
      <c r="K305" s="21">
        <v>4</v>
      </c>
      <c r="L305" s="22" t="str">
        <f>CONCATENATE(INT(Catalogo37253[[#This Row],[ Duração]])," horas"," e ",MOD(Catalogo37253[[#This Row],[ Duração]]*60,60), " minutos")</f>
        <v>4 horas e 0 minutos</v>
      </c>
      <c r="M305" s="21">
        <f>Catalogo37253[[#This Row],[ Duração]]*Catalogo37253[[#This Row],[Peso]]</f>
        <v>16</v>
      </c>
      <c r="N305" s="65">
        <f>Catalogo37253[[#This Row],[Custo da UST]]*24.76</f>
        <v>396.16</v>
      </c>
      <c r="O305" s="20">
        <f>Catalogo37253[[#This Row],[Frequência Total]]/12</f>
        <v>6.666666666666667</v>
      </c>
      <c r="P305" s="19">
        <v>80</v>
      </c>
      <c r="Q305" s="19">
        <f>Catalogo37253[[#This Row],[Frequência Total]]*Catalogo37253[[#This Row],[ Duração]]</f>
        <v>320</v>
      </c>
      <c r="R305" s="18">
        <f>Catalogo37253[[#This Row],[Frequência Total]]*Catalogo37253[[#This Row],[Custo da UST]]</f>
        <v>1280</v>
      </c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</row>
    <row r="306" spans="1:40" ht="48">
      <c r="A306" s="24">
        <v>66</v>
      </c>
      <c r="B306" s="23" t="s">
        <v>700</v>
      </c>
      <c r="C306" s="28" t="s">
        <v>561</v>
      </c>
      <c r="D306" s="28" t="s">
        <v>36</v>
      </c>
      <c r="E306" s="28" t="s">
        <v>701</v>
      </c>
      <c r="F306" s="28" t="s">
        <v>702</v>
      </c>
      <c r="G306" s="28"/>
      <c r="H306" s="33" t="s">
        <v>39</v>
      </c>
      <c r="I306" s="22" t="s">
        <v>40</v>
      </c>
      <c r="J306" s="21">
        <v>4</v>
      </c>
      <c r="K306" s="21">
        <v>2</v>
      </c>
      <c r="L306" s="22" t="str">
        <f>CONCATENATE(INT(Catalogo37253[[#This Row],[ Duração]])," horas"," e ",MOD(Catalogo37253[[#This Row],[ Duração]]*60,60), " minutos")</f>
        <v>2 horas e 0 minutos</v>
      </c>
      <c r="M306" s="21">
        <f>Catalogo37253[[#This Row],[ Duração]]*Catalogo37253[[#This Row],[Peso]]</f>
        <v>8</v>
      </c>
      <c r="N306" s="65">
        <f>Catalogo37253[[#This Row],[Custo da UST]]*24.76</f>
        <v>198.08</v>
      </c>
      <c r="O306" s="20">
        <f>Catalogo37253[[#This Row],[Frequência Total]]/12</f>
        <v>6.666666666666667</v>
      </c>
      <c r="P306" s="19">
        <v>80</v>
      </c>
      <c r="Q306" s="19">
        <f>Catalogo37253[[#This Row],[Frequência Total]]*Catalogo37253[[#This Row],[ Duração]]</f>
        <v>160</v>
      </c>
      <c r="R306" s="18">
        <f>Catalogo37253[[#This Row],[Frequência Total]]*Catalogo37253[[#This Row],[Custo da UST]]</f>
        <v>640</v>
      </c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</row>
    <row r="307" spans="1:40" ht="96">
      <c r="A307" s="24">
        <v>68</v>
      </c>
      <c r="B307" s="23" t="s">
        <v>703</v>
      </c>
      <c r="C307" s="28" t="s">
        <v>561</v>
      </c>
      <c r="D307" s="28" t="s">
        <v>36</v>
      </c>
      <c r="E307" s="28" t="s">
        <v>704</v>
      </c>
      <c r="F307" s="28" t="s">
        <v>705</v>
      </c>
      <c r="G307" s="28"/>
      <c r="H307" s="33" t="s">
        <v>75</v>
      </c>
      <c r="I307" s="22" t="s">
        <v>76</v>
      </c>
      <c r="J307" s="21">
        <v>1</v>
      </c>
      <c r="K307" s="21">
        <v>4</v>
      </c>
      <c r="L307" s="22" t="str">
        <f>CONCATENATE(INT(Catalogo37253[[#This Row],[ Duração]])," horas"," e ",MOD(Catalogo37253[[#This Row],[ Duração]]*60,60), " minutos")</f>
        <v>4 horas e 0 minutos</v>
      </c>
      <c r="M307" s="21">
        <f>Catalogo37253[[#This Row],[ Duração]]*Catalogo37253[[#This Row],[Peso]]</f>
        <v>4</v>
      </c>
      <c r="N307" s="65">
        <f>Catalogo37253[[#This Row],[Custo da UST]]*24.76</f>
        <v>99.04</v>
      </c>
      <c r="O307" s="20">
        <f>Catalogo37253[[#This Row],[Frequência Total]]/12</f>
        <v>5.666666666666667</v>
      </c>
      <c r="P307" s="19">
        <v>68</v>
      </c>
      <c r="Q307" s="19">
        <f>Catalogo37253[[#This Row],[Frequência Total]]*Catalogo37253[[#This Row],[ Duração]]</f>
        <v>272</v>
      </c>
      <c r="R307" s="18">
        <f>Catalogo37253[[#This Row],[Frequência Total]]*Catalogo37253[[#This Row],[Custo da UST]]</f>
        <v>272</v>
      </c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</row>
    <row r="308" spans="1:40" ht="60">
      <c r="A308" s="24"/>
      <c r="B308" s="28" t="s">
        <v>706</v>
      </c>
      <c r="C308" s="28" t="s">
        <v>561</v>
      </c>
      <c r="D308" s="28" t="s">
        <v>36</v>
      </c>
      <c r="E308" s="33" t="s">
        <v>707</v>
      </c>
      <c r="F308" s="33" t="s">
        <v>708</v>
      </c>
      <c r="G308" s="33" t="s">
        <v>709</v>
      </c>
      <c r="H308" s="33" t="s">
        <v>24</v>
      </c>
      <c r="I308" s="22" t="s">
        <v>25</v>
      </c>
      <c r="J308" s="21">
        <v>6</v>
      </c>
      <c r="K308" s="21">
        <v>1.5</v>
      </c>
      <c r="L308" s="22" t="str">
        <f>CONCATENATE(INT(Catalogo37253[[#This Row],[ Duração]])," horas"," e ",MOD(Catalogo37253[[#This Row],[ Duração]]*60,60), " minutos")</f>
        <v>1 horas e 30 minutos</v>
      </c>
      <c r="M308" s="27">
        <f>Catalogo37253[[#This Row],[ Duração]]*Catalogo37253[[#This Row],[Peso]]</f>
        <v>9</v>
      </c>
      <c r="N308" s="67">
        <f>Catalogo37253[[#This Row],[Custo da UST]]*24.76</f>
        <v>222.84</v>
      </c>
      <c r="O308" s="20">
        <f>Catalogo37253[[#This Row],[Frequência Total]]/12</f>
        <v>3.3333333333333335</v>
      </c>
      <c r="P308" s="19">
        <v>40</v>
      </c>
      <c r="Q308" s="19">
        <f>Catalogo37253[[#This Row],[Frequência Total]]*Catalogo37253[[#This Row],[ Duração]]</f>
        <v>60</v>
      </c>
      <c r="R308" s="18">
        <f>Catalogo37253[[#This Row],[Frequência Total]]*Catalogo37253[[#This Row],[Custo da UST]]</f>
        <v>360</v>
      </c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</row>
    <row r="309" spans="1:40" ht="48">
      <c r="A309" s="24">
        <v>70</v>
      </c>
      <c r="B309" s="23" t="s">
        <v>710</v>
      </c>
      <c r="C309" s="28" t="s">
        <v>561</v>
      </c>
      <c r="D309" s="28" t="s">
        <v>36</v>
      </c>
      <c r="E309" s="28" t="s">
        <v>711</v>
      </c>
      <c r="F309" s="28" t="s">
        <v>712</v>
      </c>
      <c r="G309" s="28"/>
      <c r="H309" s="33" t="s">
        <v>39</v>
      </c>
      <c r="I309" s="22" t="s">
        <v>40</v>
      </c>
      <c r="J309" s="21">
        <v>4</v>
      </c>
      <c r="K309" s="21">
        <v>2</v>
      </c>
      <c r="L309" s="22" t="str">
        <f>CONCATENATE(INT(Catalogo37253[[#This Row],[ Duração]])," horas"," e ",MOD(Catalogo37253[[#This Row],[ Duração]]*60,60), " minutos")</f>
        <v>2 horas e 0 minutos</v>
      </c>
      <c r="M309" s="21">
        <f>Catalogo37253[[#This Row],[ Duração]]*Catalogo37253[[#This Row],[Peso]]</f>
        <v>8</v>
      </c>
      <c r="N309" s="65">
        <f>Catalogo37253[[#This Row],[Custo da UST]]*24.76</f>
        <v>198.08</v>
      </c>
      <c r="O309" s="20">
        <f>Catalogo37253[[#This Row],[Frequência Total]]/12</f>
        <v>1.3333333333333333</v>
      </c>
      <c r="P309" s="19">
        <v>16</v>
      </c>
      <c r="Q309" s="19">
        <f>Catalogo37253[[#This Row],[Frequência Total]]*Catalogo37253[[#This Row],[ Duração]]</f>
        <v>32</v>
      </c>
      <c r="R309" s="18">
        <f>Catalogo37253[[#This Row],[Frequência Total]]*Catalogo37253[[#This Row],[Custo da UST]]</f>
        <v>128</v>
      </c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</row>
    <row r="310" spans="1:40" ht="60">
      <c r="A310" s="24">
        <v>71</v>
      </c>
      <c r="B310" s="23" t="s">
        <v>713</v>
      </c>
      <c r="C310" s="28" t="s">
        <v>561</v>
      </c>
      <c r="D310" s="28" t="s">
        <v>36</v>
      </c>
      <c r="E310" s="28" t="s">
        <v>714</v>
      </c>
      <c r="F310" s="28" t="s">
        <v>715</v>
      </c>
      <c r="G310" s="28"/>
      <c r="H310" s="33" t="s">
        <v>101</v>
      </c>
      <c r="I310" s="22" t="s">
        <v>102</v>
      </c>
      <c r="J310" s="21">
        <v>2.5</v>
      </c>
      <c r="K310" s="21">
        <v>1</v>
      </c>
      <c r="L310" s="22" t="str">
        <f>CONCATENATE(INT(Catalogo37253[[#This Row],[ Duração]])," horas"," e ",MOD(Catalogo37253[[#This Row],[ Duração]]*60,60), " minutos")</f>
        <v>1 horas e 0 minutos</v>
      </c>
      <c r="M310" s="21">
        <f>Catalogo37253[[#This Row],[ Duração]]*Catalogo37253[[#This Row],[Peso]]</f>
        <v>2.5</v>
      </c>
      <c r="N310" s="65">
        <f>Catalogo37253[[#This Row],[Custo da UST]]*24.76</f>
        <v>61.900000000000006</v>
      </c>
      <c r="O310" s="20">
        <f>Catalogo37253[[#This Row],[Frequência Total]]/12</f>
        <v>5</v>
      </c>
      <c r="P310" s="19">
        <v>60</v>
      </c>
      <c r="Q310" s="19">
        <f>Catalogo37253[[#This Row],[Frequência Total]]*Catalogo37253[[#This Row],[ Duração]]</f>
        <v>60</v>
      </c>
      <c r="R310" s="18">
        <f>Catalogo37253[[#This Row],[Frequência Total]]*Catalogo37253[[#This Row],[Custo da UST]]</f>
        <v>150</v>
      </c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</row>
    <row r="311" spans="1:40" ht="48">
      <c r="A311" s="24">
        <v>72</v>
      </c>
      <c r="B311" s="23" t="s">
        <v>716</v>
      </c>
      <c r="C311" s="28" t="s">
        <v>561</v>
      </c>
      <c r="D311" s="28" t="s">
        <v>36</v>
      </c>
      <c r="E311" s="28" t="s">
        <v>717</v>
      </c>
      <c r="F311" s="28" t="s">
        <v>718</v>
      </c>
      <c r="G311" s="28"/>
      <c r="H311" s="33" t="s">
        <v>39</v>
      </c>
      <c r="I311" s="22" t="s">
        <v>40</v>
      </c>
      <c r="J311" s="21">
        <v>4</v>
      </c>
      <c r="K311" s="21">
        <v>1.4</v>
      </c>
      <c r="L311" s="22" t="str">
        <f>CONCATENATE(INT(Catalogo37253[[#This Row],[ Duração]])," horas"," e ",MOD(Catalogo37253[[#This Row],[ Duração]]*60,60), " minutos")</f>
        <v>1 horas e 24 minutos</v>
      </c>
      <c r="M311" s="21">
        <f>Catalogo37253[[#This Row],[ Duração]]*Catalogo37253[[#This Row],[Peso]]</f>
        <v>5.6</v>
      </c>
      <c r="N311" s="65">
        <f>Catalogo37253[[#This Row],[Custo da UST]]*24.76</f>
        <v>138.65600000000001</v>
      </c>
      <c r="O311" s="20">
        <f>Catalogo37253[[#This Row],[Frequência Total]]/12</f>
        <v>5</v>
      </c>
      <c r="P311" s="19">
        <v>60</v>
      </c>
      <c r="Q311" s="19">
        <f>Catalogo37253[[#This Row],[Frequência Total]]*Catalogo37253[[#This Row],[ Duração]]</f>
        <v>84</v>
      </c>
      <c r="R311" s="18">
        <f>Catalogo37253[[#This Row],[Frequência Total]]*Catalogo37253[[#This Row],[Custo da UST]]</f>
        <v>336</v>
      </c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</row>
    <row r="312" spans="1:40" ht="36">
      <c r="A312" s="24">
        <v>73</v>
      </c>
      <c r="B312" s="23" t="s">
        <v>719</v>
      </c>
      <c r="C312" s="28" t="s">
        <v>561</v>
      </c>
      <c r="D312" s="28" t="s">
        <v>36</v>
      </c>
      <c r="E312" s="28" t="s">
        <v>720</v>
      </c>
      <c r="F312" s="28" t="s">
        <v>721</v>
      </c>
      <c r="G312" s="28"/>
      <c r="H312" s="33" t="s">
        <v>24</v>
      </c>
      <c r="I312" s="22" t="s">
        <v>25</v>
      </c>
      <c r="J312" s="21">
        <v>6</v>
      </c>
      <c r="K312" s="21">
        <v>8</v>
      </c>
      <c r="L312" s="22" t="str">
        <f>CONCATENATE(INT(Catalogo37253[[#This Row],[ Duração]])," horas"," e ",MOD(Catalogo37253[[#This Row],[ Duração]]*60,60), " minutos")</f>
        <v>8 horas e 0 minutos</v>
      </c>
      <c r="M312" s="21">
        <f>Catalogo37253[[#This Row],[ Duração]]*Catalogo37253[[#This Row],[Peso]]</f>
        <v>48</v>
      </c>
      <c r="N312" s="65">
        <f>Catalogo37253[[#This Row],[Custo da UST]]*24.76</f>
        <v>1188.48</v>
      </c>
      <c r="O312" s="20">
        <f>Catalogo37253[[#This Row],[Frequência Total]]/12</f>
        <v>1.4166666666666667</v>
      </c>
      <c r="P312" s="19">
        <v>17</v>
      </c>
      <c r="Q312" s="19">
        <f>Catalogo37253[[#This Row],[Frequência Total]]*Catalogo37253[[#This Row],[ Duração]]</f>
        <v>136</v>
      </c>
      <c r="R312" s="18">
        <f>Catalogo37253[[#This Row],[Frequência Total]]*Catalogo37253[[#This Row],[Custo da UST]]</f>
        <v>816</v>
      </c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</row>
    <row r="313" spans="1:40" ht="60">
      <c r="A313" s="24">
        <v>74</v>
      </c>
      <c r="B313" s="23" t="s">
        <v>722</v>
      </c>
      <c r="C313" s="28" t="s">
        <v>561</v>
      </c>
      <c r="D313" s="28" t="s">
        <v>36</v>
      </c>
      <c r="E313" s="28" t="s">
        <v>723</v>
      </c>
      <c r="F313" s="28" t="s">
        <v>724</v>
      </c>
      <c r="G313" s="28"/>
      <c r="H313" s="33" t="s">
        <v>101</v>
      </c>
      <c r="I313" s="22" t="s">
        <v>102</v>
      </c>
      <c r="J313" s="21">
        <v>2.5</v>
      </c>
      <c r="K313" s="21">
        <v>1</v>
      </c>
      <c r="L313" s="22" t="str">
        <f>CONCATENATE(INT(Catalogo37253[[#This Row],[ Duração]])," horas"," e ",MOD(Catalogo37253[[#This Row],[ Duração]]*60,60), " minutos")</f>
        <v>1 horas e 0 minutos</v>
      </c>
      <c r="M313" s="21">
        <f>Catalogo37253[[#This Row],[ Duração]]*Catalogo37253[[#This Row],[Peso]]</f>
        <v>2.5</v>
      </c>
      <c r="N313" s="65">
        <f>Catalogo37253[[#This Row],[Custo da UST]]*24.76</f>
        <v>61.900000000000006</v>
      </c>
      <c r="O313" s="20">
        <f>Catalogo37253[[#This Row],[Frequência Total]]/12</f>
        <v>0.91666666666666663</v>
      </c>
      <c r="P313" s="19">
        <v>11</v>
      </c>
      <c r="Q313" s="19">
        <f>Catalogo37253[[#This Row],[Frequência Total]]*Catalogo37253[[#This Row],[ Duração]]</f>
        <v>11</v>
      </c>
      <c r="R313" s="18">
        <f>Catalogo37253[[#This Row],[Frequência Total]]*Catalogo37253[[#This Row],[Custo da UST]]</f>
        <v>27.5</v>
      </c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</row>
    <row r="314" spans="1:40" ht="36">
      <c r="A314" s="24">
        <v>75</v>
      </c>
      <c r="B314" s="23" t="s">
        <v>725</v>
      </c>
      <c r="C314" s="28" t="s">
        <v>561</v>
      </c>
      <c r="D314" s="28" t="s">
        <v>36</v>
      </c>
      <c r="E314" s="28" t="s">
        <v>726</v>
      </c>
      <c r="F314" s="28" t="s">
        <v>727</v>
      </c>
      <c r="G314" s="28"/>
      <c r="H314" s="33" t="s">
        <v>24</v>
      </c>
      <c r="I314" s="22" t="s">
        <v>25</v>
      </c>
      <c r="J314" s="21">
        <v>6</v>
      </c>
      <c r="K314" s="21">
        <v>1.4</v>
      </c>
      <c r="L314" s="22" t="str">
        <f>CONCATENATE(INT(Catalogo37253[[#This Row],[ Duração]])," horas"," e ",MOD(Catalogo37253[[#This Row],[ Duração]]*60,60), " minutos")</f>
        <v>1 horas e 24 minutos</v>
      </c>
      <c r="M314" s="21">
        <f>Catalogo37253[[#This Row],[ Duração]]*Catalogo37253[[#This Row],[Peso]]</f>
        <v>8.3999999999999986</v>
      </c>
      <c r="N314" s="65">
        <f>Catalogo37253[[#This Row],[Custo da UST]]*24.76</f>
        <v>207.98399999999998</v>
      </c>
      <c r="O314" s="20">
        <f>Catalogo37253[[#This Row],[Frequência Total]]/12</f>
        <v>6.666666666666667</v>
      </c>
      <c r="P314" s="19">
        <v>80</v>
      </c>
      <c r="Q314" s="19">
        <f>Catalogo37253[[#This Row],[Frequência Total]]*Catalogo37253[[#This Row],[ Duração]]</f>
        <v>112</v>
      </c>
      <c r="R314" s="18">
        <f>Catalogo37253[[#This Row],[Frequência Total]]*Catalogo37253[[#This Row],[Custo da UST]]</f>
        <v>671.99999999999989</v>
      </c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</row>
    <row r="315" spans="1:40" ht="36">
      <c r="A315" s="24">
        <v>77</v>
      </c>
      <c r="B315" s="23" t="s">
        <v>728</v>
      </c>
      <c r="C315" s="28" t="s">
        <v>561</v>
      </c>
      <c r="D315" s="28" t="s">
        <v>36</v>
      </c>
      <c r="E315" s="28" t="s">
        <v>729</v>
      </c>
      <c r="F315" s="28" t="s">
        <v>730</v>
      </c>
      <c r="G315" s="28"/>
      <c r="H315" s="33" t="s">
        <v>24</v>
      </c>
      <c r="I315" s="22" t="s">
        <v>25</v>
      </c>
      <c r="J315" s="21">
        <v>6</v>
      </c>
      <c r="K315" s="21">
        <v>0.5</v>
      </c>
      <c r="L315" s="22" t="str">
        <f>CONCATENATE(INT(Catalogo37253[[#This Row],[ Duração]])," horas"," e ",MOD(Catalogo37253[[#This Row],[ Duração]]*60,60), " minutos")</f>
        <v>0 horas e 30 minutos</v>
      </c>
      <c r="M315" s="21">
        <f>Catalogo37253[[#This Row],[ Duração]]*Catalogo37253[[#This Row],[Peso]]</f>
        <v>3</v>
      </c>
      <c r="N315" s="65">
        <f>Catalogo37253[[#This Row],[Custo da UST]]*24.76</f>
        <v>74.28</v>
      </c>
      <c r="O315" s="20">
        <f>Catalogo37253[[#This Row],[Frequência Total]]/12</f>
        <v>0.66666666666666663</v>
      </c>
      <c r="P315" s="19">
        <v>8</v>
      </c>
      <c r="Q315" s="19">
        <f>Catalogo37253[[#This Row],[Frequência Total]]*Catalogo37253[[#This Row],[ Duração]]</f>
        <v>4</v>
      </c>
      <c r="R315" s="18">
        <f>Catalogo37253[[#This Row],[Frequência Total]]*Catalogo37253[[#This Row],[Custo da UST]]</f>
        <v>24</v>
      </c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</row>
    <row r="316" spans="1:40" ht="36">
      <c r="A316" s="24">
        <v>78</v>
      </c>
      <c r="B316" s="23" t="s">
        <v>731</v>
      </c>
      <c r="C316" s="28" t="s">
        <v>561</v>
      </c>
      <c r="D316" s="28" t="s">
        <v>36</v>
      </c>
      <c r="E316" s="28" t="s">
        <v>732</v>
      </c>
      <c r="F316" s="28" t="s">
        <v>733</v>
      </c>
      <c r="G316" s="28"/>
      <c r="H316" s="33" t="s">
        <v>24</v>
      </c>
      <c r="I316" s="22" t="s">
        <v>25</v>
      </c>
      <c r="J316" s="21">
        <v>6</v>
      </c>
      <c r="K316" s="21">
        <v>2.8</v>
      </c>
      <c r="L316" s="22" t="str">
        <f>CONCATENATE(INT(Catalogo37253[[#This Row],[ Duração]])," horas"," e ",MOD(Catalogo37253[[#This Row],[ Duração]]*60,60), " minutos")</f>
        <v>2 horas e 48 minutos</v>
      </c>
      <c r="M316" s="21">
        <f>Catalogo37253[[#This Row],[ Duração]]*Catalogo37253[[#This Row],[Peso]]</f>
        <v>16.799999999999997</v>
      </c>
      <c r="N316" s="65">
        <f>Catalogo37253[[#This Row],[Custo da UST]]*24.76</f>
        <v>415.96799999999996</v>
      </c>
      <c r="O316" s="20">
        <f>Catalogo37253[[#This Row],[Frequência Total]]/12</f>
        <v>7.083333333333333</v>
      </c>
      <c r="P316" s="19">
        <v>85</v>
      </c>
      <c r="Q316" s="19">
        <f>Catalogo37253[[#This Row],[Frequência Total]]*Catalogo37253[[#This Row],[ Duração]]</f>
        <v>237.99999999999997</v>
      </c>
      <c r="R316" s="18">
        <f>Catalogo37253[[#This Row],[Frequência Total]]*Catalogo37253[[#This Row],[Custo da UST]]</f>
        <v>1427.9999999999998</v>
      </c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</row>
    <row r="317" spans="1:40" ht="36">
      <c r="A317" s="24">
        <v>80</v>
      </c>
      <c r="B317" s="23" t="s">
        <v>734</v>
      </c>
      <c r="C317" s="28" t="s">
        <v>561</v>
      </c>
      <c r="D317" s="28" t="s">
        <v>36</v>
      </c>
      <c r="E317" s="28" t="s">
        <v>735</v>
      </c>
      <c r="F317" s="28" t="s">
        <v>736</v>
      </c>
      <c r="G317" s="28"/>
      <c r="H317" s="33" t="s">
        <v>24</v>
      </c>
      <c r="I317" s="22" t="s">
        <v>25</v>
      </c>
      <c r="J317" s="21">
        <v>6</v>
      </c>
      <c r="K317" s="21">
        <v>0.75</v>
      </c>
      <c r="L317" s="22" t="str">
        <f>CONCATENATE(INT(Catalogo37253[[#This Row],[ Duração]])," horas"," e ",MOD(Catalogo37253[[#This Row],[ Duração]]*60,60), " minutos")</f>
        <v>0 horas e 45 minutos</v>
      </c>
      <c r="M317" s="21">
        <f>Catalogo37253[[#This Row],[ Duração]]*Catalogo37253[[#This Row],[Peso]]</f>
        <v>4.5</v>
      </c>
      <c r="N317" s="65">
        <f>Catalogo37253[[#This Row],[Custo da UST]]*24.76</f>
        <v>111.42</v>
      </c>
      <c r="O317" s="20">
        <f>Catalogo37253[[#This Row],[Frequência Total]]/12</f>
        <v>0.66666666666666663</v>
      </c>
      <c r="P317" s="19">
        <v>8</v>
      </c>
      <c r="Q317" s="19">
        <f>Catalogo37253[[#This Row],[Frequência Total]]*Catalogo37253[[#This Row],[ Duração]]</f>
        <v>6</v>
      </c>
      <c r="R317" s="18">
        <f>Catalogo37253[[#This Row],[Frequência Total]]*Catalogo37253[[#This Row],[Custo da UST]]</f>
        <v>36</v>
      </c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</row>
    <row r="318" spans="1:40" ht="36">
      <c r="A318" s="24">
        <v>84</v>
      </c>
      <c r="B318" s="23" t="s">
        <v>737</v>
      </c>
      <c r="C318" s="28" t="s">
        <v>561</v>
      </c>
      <c r="D318" s="28" t="s">
        <v>36</v>
      </c>
      <c r="E318" s="28" t="s">
        <v>738</v>
      </c>
      <c r="F318" s="28" t="s">
        <v>739</v>
      </c>
      <c r="G318" s="28"/>
      <c r="H318" s="33" t="s">
        <v>24</v>
      </c>
      <c r="I318" s="22" t="s">
        <v>25</v>
      </c>
      <c r="J318" s="21">
        <v>6</v>
      </c>
      <c r="K318" s="21">
        <v>1</v>
      </c>
      <c r="L318" s="22" t="str">
        <f>CONCATENATE(INT(Catalogo37253[[#This Row],[ Duração]])," horas"," e ",MOD(Catalogo37253[[#This Row],[ Duração]]*60,60), " minutos")</f>
        <v>1 horas e 0 minutos</v>
      </c>
      <c r="M318" s="21">
        <f>Catalogo37253[[#This Row],[ Duração]]*Catalogo37253[[#This Row],[Peso]]</f>
        <v>6</v>
      </c>
      <c r="N318" s="65">
        <f>Catalogo37253[[#This Row],[Custo da UST]]*24.76</f>
        <v>148.56</v>
      </c>
      <c r="O318" s="20">
        <f>Catalogo37253[[#This Row],[Frequência Total]]/12</f>
        <v>6.666666666666667</v>
      </c>
      <c r="P318" s="19">
        <v>80</v>
      </c>
      <c r="Q318" s="19">
        <f>Catalogo37253[[#This Row],[Frequência Total]]*Catalogo37253[[#This Row],[ Duração]]</f>
        <v>80</v>
      </c>
      <c r="R318" s="18">
        <f>Catalogo37253[[#This Row],[Frequência Total]]*Catalogo37253[[#This Row],[Custo da UST]]</f>
        <v>480</v>
      </c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</row>
    <row r="319" spans="1:40" ht="60">
      <c r="A319" s="24">
        <v>89</v>
      </c>
      <c r="B319" s="23" t="s">
        <v>740</v>
      </c>
      <c r="C319" s="28" t="s">
        <v>561</v>
      </c>
      <c r="D319" s="28" t="s">
        <v>36</v>
      </c>
      <c r="E319" s="28" t="s">
        <v>741</v>
      </c>
      <c r="F319" s="28" t="s">
        <v>742</v>
      </c>
      <c r="G319" s="28"/>
      <c r="H319" s="33" t="s">
        <v>101</v>
      </c>
      <c r="I319" s="22" t="s">
        <v>102</v>
      </c>
      <c r="J319" s="21">
        <v>2.5</v>
      </c>
      <c r="K319" s="21">
        <v>1.4</v>
      </c>
      <c r="L319" s="22" t="str">
        <f>CONCATENATE(INT(Catalogo37253[[#This Row],[ Duração]])," horas"," e ",MOD(Catalogo37253[[#This Row],[ Duração]]*60,60), " minutos")</f>
        <v>1 horas e 24 minutos</v>
      </c>
      <c r="M319" s="21">
        <f>Catalogo37253[[#This Row],[ Duração]]*Catalogo37253[[#This Row],[Peso]]</f>
        <v>3.5</v>
      </c>
      <c r="N319" s="65">
        <f>Catalogo37253[[#This Row],[Custo da UST]]*24.76</f>
        <v>86.660000000000011</v>
      </c>
      <c r="O319" s="20">
        <f>Catalogo37253[[#This Row],[Frequência Total]]/12</f>
        <v>2</v>
      </c>
      <c r="P319" s="19">
        <v>24</v>
      </c>
      <c r="Q319" s="19">
        <f>Catalogo37253[[#This Row],[Frequência Total]]*Catalogo37253[[#This Row],[ Duração]]</f>
        <v>33.599999999999994</v>
      </c>
      <c r="R319" s="18">
        <f>Catalogo37253[[#This Row],[Frequência Total]]*Catalogo37253[[#This Row],[Custo da UST]]</f>
        <v>84</v>
      </c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</row>
    <row r="320" spans="1:40" ht="60">
      <c r="A320" s="24">
        <v>101</v>
      </c>
      <c r="B320" s="23" t="s">
        <v>743</v>
      </c>
      <c r="C320" s="28" t="s">
        <v>561</v>
      </c>
      <c r="D320" s="28" t="s">
        <v>42</v>
      </c>
      <c r="E320" s="28" t="s">
        <v>744</v>
      </c>
      <c r="F320" s="28" t="s">
        <v>745</v>
      </c>
      <c r="G320" s="28"/>
      <c r="H320" s="33" t="s">
        <v>101</v>
      </c>
      <c r="I320" s="22" t="s">
        <v>102</v>
      </c>
      <c r="J320" s="21">
        <v>2.5</v>
      </c>
      <c r="K320" s="21">
        <v>1</v>
      </c>
      <c r="L320" s="22" t="str">
        <f>CONCATENATE(INT(Catalogo37253[[#This Row],[ Duração]])," horas"," e ",MOD(Catalogo37253[[#This Row],[ Duração]]*60,60), " minutos")</f>
        <v>1 horas e 0 minutos</v>
      </c>
      <c r="M320" s="21">
        <f>Catalogo37253[[#This Row],[ Duração]]*Catalogo37253[[#This Row],[Peso]]</f>
        <v>2.5</v>
      </c>
      <c r="N320" s="65">
        <f>Catalogo37253[[#This Row],[Custo da UST]]*24.76</f>
        <v>61.900000000000006</v>
      </c>
      <c r="O320" s="20">
        <f>Catalogo37253[[#This Row],[Frequência Total]]/12</f>
        <v>3.3333333333333335</v>
      </c>
      <c r="P320" s="19">
        <v>40</v>
      </c>
      <c r="Q320" s="19">
        <f>Catalogo37253[[#This Row],[Frequência Total]]*Catalogo37253[[#This Row],[ Duração]]</f>
        <v>40</v>
      </c>
      <c r="R320" s="18">
        <f>Catalogo37253[[#This Row],[Frequência Total]]*Catalogo37253[[#This Row],[Custo da UST]]</f>
        <v>100</v>
      </c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</row>
    <row r="321" spans="1:40" ht="96">
      <c r="A321" s="24">
        <v>104</v>
      </c>
      <c r="B321" s="23" t="s">
        <v>746</v>
      </c>
      <c r="C321" s="28" t="s">
        <v>561</v>
      </c>
      <c r="D321" s="28" t="s">
        <v>42</v>
      </c>
      <c r="E321" s="28" t="s">
        <v>747</v>
      </c>
      <c r="F321" s="28" t="s">
        <v>747</v>
      </c>
      <c r="G321" s="28"/>
      <c r="H321" s="33" t="s">
        <v>75</v>
      </c>
      <c r="I321" s="22" t="s">
        <v>76</v>
      </c>
      <c r="J321" s="21">
        <v>1</v>
      </c>
      <c r="K321" s="21">
        <v>1</v>
      </c>
      <c r="L321" s="22" t="str">
        <f>CONCATENATE(INT(Catalogo37253[[#This Row],[ Duração]])," horas"," e ",MOD(Catalogo37253[[#This Row],[ Duração]]*60,60), " minutos")</f>
        <v>1 horas e 0 minutos</v>
      </c>
      <c r="M321" s="21">
        <f>Catalogo37253[[#This Row],[ Duração]]*Catalogo37253[[#This Row],[Peso]]</f>
        <v>1</v>
      </c>
      <c r="N321" s="65">
        <f>Catalogo37253[[#This Row],[Custo da UST]]*24.76</f>
        <v>24.76</v>
      </c>
      <c r="O321" s="20">
        <f>Catalogo37253[[#This Row],[Frequência Total]]/12</f>
        <v>8.9166666666666661</v>
      </c>
      <c r="P321" s="19">
        <v>107</v>
      </c>
      <c r="Q321" s="19">
        <f>Catalogo37253[[#This Row],[Frequência Total]]*Catalogo37253[[#This Row],[ Duração]]</f>
        <v>107</v>
      </c>
      <c r="R321" s="18">
        <f>Catalogo37253[[#This Row],[Frequência Total]]*Catalogo37253[[#This Row],[Custo da UST]]</f>
        <v>107</v>
      </c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</row>
    <row r="322" spans="1:40" ht="72">
      <c r="A322" s="32">
        <v>106</v>
      </c>
      <c r="B322" s="33" t="s">
        <v>748</v>
      </c>
      <c r="C322" s="28" t="s">
        <v>561</v>
      </c>
      <c r="D322" s="28" t="s">
        <v>36</v>
      </c>
      <c r="E322" s="28" t="s">
        <v>749</v>
      </c>
      <c r="F322" s="33" t="s">
        <v>750</v>
      </c>
      <c r="G322" s="33" t="s">
        <v>751</v>
      </c>
      <c r="H322" s="33" t="s">
        <v>24</v>
      </c>
      <c r="I322" s="22" t="s">
        <v>25</v>
      </c>
      <c r="J322" s="21">
        <v>6</v>
      </c>
      <c r="K322" s="21">
        <v>8</v>
      </c>
      <c r="L322" s="22" t="str">
        <f>CONCATENATE(INT(Catalogo37253[[#This Row],[ Duração]])," horas"," e ",MOD(Catalogo37253[[#This Row],[ Duração]]*60,60), " minutos")</f>
        <v>8 horas e 0 minutos</v>
      </c>
      <c r="M322" s="30">
        <f>Catalogo37253[[#This Row],[ Duração]]*Catalogo37253[[#This Row],[Peso]]</f>
        <v>48</v>
      </c>
      <c r="N322" s="68">
        <f>Catalogo37253[[#This Row],[Custo da UST]]*24.76</f>
        <v>1188.48</v>
      </c>
      <c r="O322" s="20">
        <f>Catalogo37253[[#This Row],[Frequência Total]]/12</f>
        <v>1.25</v>
      </c>
      <c r="P322" s="19">
        <v>15</v>
      </c>
      <c r="Q322" s="19">
        <f>Catalogo37253[[#This Row],[Frequência Total]]*Catalogo37253[[#This Row],[ Duração]]</f>
        <v>120</v>
      </c>
      <c r="R322" s="29">
        <f>Catalogo37253[[#This Row],[Frequência Total]]*Catalogo37253[[#This Row],[Custo da UST]]</f>
        <v>720</v>
      </c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</row>
    <row r="323" spans="1:40" ht="96">
      <c r="A323" s="24">
        <v>170</v>
      </c>
      <c r="B323" s="23" t="s">
        <v>752</v>
      </c>
      <c r="C323" s="28" t="s">
        <v>561</v>
      </c>
      <c r="D323" s="28" t="s">
        <v>119</v>
      </c>
      <c r="E323" s="28" t="s">
        <v>753</v>
      </c>
      <c r="F323" s="33" t="s">
        <v>754</v>
      </c>
      <c r="G323" s="33" t="s">
        <v>755</v>
      </c>
      <c r="H323" s="33" t="s">
        <v>75</v>
      </c>
      <c r="I323" s="22" t="s">
        <v>76</v>
      </c>
      <c r="J323" s="21">
        <v>1</v>
      </c>
      <c r="K323" s="21">
        <v>1</v>
      </c>
      <c r="L323" s="22" t="str">
        <f>CONCATENATE(INT(Catalogo37253[[#This Row],[ Duração]])," horas"," e ",MOD(Catalogo37253[[#This Row],[ Duração]]*60,60), " minutos")</f>
        <v>1 horas e 0 minutos</v>
      </c>
      <c r="M323" s="21">
        <f>Catalogo37253[[#This Row],[ Duração]]*Catalogo37253[[#This Row],[Peso]]</f>
        <v>1</v>
      </c>
      <c r="N323" s="65">
        <f>Catalogo37253[[#This Row],[Custo da UST]]*24.76</f>
        <v>24.76</v>
      </c>
      <c r="O323" s="20">
        <v>16.916666666666668</v>
      </c>
      <c r="P323" s="19">
        <v>203</v>
      </c>
      <c r="Q323" s="19">
        <v>203</v>
      </c>
      <c r="R323" s="18">
        <f>Catalogo37253[[#This Row],[Frequência Total]]*Catalogo37253[[#This Row],[Custo da UST]]</f>
        <v>203</v>
      </c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</row>
    <row r="324" spans="1:40" ht="96">
      <c r="A324" s="24">
        <v>171</v>
      </c>
      <c r="B324" s="23" t="s">
        <v>756</v>
      </c>
      <c r="C324" s="28" t="s">
        <v>561</v>
      </c>
      <c r="D324" s="28" t="s">
        <v>119</v>
      </c>
      <c r="E324" s="28" t="s">
        <v>753</v>
      </c>
      <c r="F324" s="28" t="s">
        <v>754</v>
      </c>
      <c r="G324" s="33" t="s">
        <v>755</v>
      </c>
      <c r="H324" s="33" t="s">
        <v>75</v>
      </c>
      <c r="I324" s="22" t="s">
        <v>76</v>
      </c>
      <c r="J324" s="21">
        <v>1</v>
      </c>
      <c r="K324" s="21">
        <v>2</v>
      </c>
      <c r="L324" s="22" t="str">
        <f>CONCATENATE(INT(Catalogo37253[[#This Row],[ Duração]])," horas"," e ",MOD(Catalogo37253[[#This Row],[ Duração]]*60,60), " minutos")</f>
        <v>2 horas e 0 minutos</v>
      </c>
      <c r="M324" s="21">
        <f>Catalogo37253[[#This Row],[ Duração]]*Catalogo37253[[#This Row],[Peso]]</f>
        <v>2</v>
      </c>
      <c r="N324" s="65">
        <f>Catalogo37253[[#This Row],[Custo da UST]]*24.76</f>
        <v>49.52</v>
      </c>
      <c r="O324" s="20">
        <v>8.3333333333333339</v>
      </c>
      <c r="P324" s="19">
        <v>100</v>
      </c>
      <c r="Q324" s="19">
        <v>200</v>
      </c>
      <c r="R324" s="18">
        <f>Catalogo37253[[#This Row],[Frequência Total]]*Catalogo37253[[#This Row],[Custo da UST]]</f>
        <v>200</v>
      </c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</row>
    <row r="325" spans="1:40" ht="96">
      <c r="A325" s="24">
        <v>172</v>
      </c>
      <c r="B325" s="23" t="s">
        <v>757</v>
      </c>
      <c r="C325" s="28" t="s">
        <v>561</v>
      </c>
      <c r="D325" s="28" t="s">
        <v>119</v>
      </c>
      <c r="E325" s="28" t="s">
        <v>753</v>
      </c>
      <c r="F325" s="28" t="s">
        <v>754</v>
      </c>
      <c r="G325" s="33" t="s">
        <v>755</v>
      </c>
      <c r="H325" s="33" t="s">
        <v>75</v>
      </c>
      <c r="I325" s="22" t="s">
        <v>76</v>
      </c>
      <c r="J325" s="21">
        <v>1</v>
      </c>
      <c r="K325" s="21">
        <v>4</v>
      </c>
      <c r="L325" s="22" t="str">
        <f>CONCATENATE(INT(Catalogo37253[[#This Row],[ Duração]])," horas"," e ",MOD(Catalogo37253[[#This Row],[ Duração]]*60,60), " minutos")</f>
        <v>4 horas e 0 minutos</v>
      </c>
      <c r="M325" s="21">
        <f>Catalogo37253[[#This Row],[ Duração]]*Catalogo37253[[#This Row],[Peso]]</f>
        <v>4</v>
      </c>
      <c r="N325" s="65">
        <f>Catalogo37253[[#This Row],[Custo da UST]]*24.76</f>
        <v>99.04</v>
      </c>
      <c r="O325" s="20">
        <v>5</v>
      </c>
      <c r="P325" s="19">
        <v>60</v>
      </c>
      <c r="Q325" s="19">
        <v>240</v>
      </c>
      <c r="R325" s="18">
        <f>Catalogo37253[[#This Row],[Frequência Total]]*Catalogo37253[[#This Row],[Custo da UST]]</f>
        <v>240</v>
      </c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</row>
    <row r="326" spans="1:40" ht="60">
      <c r="A326" s="24">
        <v>176</v>
      </c>
      <c r="B326" s="23" t="s">
        <v>758</v>
      </c>
      <c r="C326" s="28" t="s">
        <v>561</v>
      </c>
      <c r="D326" s="28" t="s">
        <v>119</v>
      </c>
      <c r="E326" s="28" t="s">
        <v>753</v>
      </c>
      <c r="F326" s="28" t="s">
        <v>754</v>
      </c>
      <c r="G326" s="33" t="s">
        <v>755</v>
      </c>
      <c r="H326" s="33" t="s">
        <v>101</v>
      </c>
      <c r="I326" s="22" t="s">
        <v>102</v>
      </c>
      <c r="J326" s="21">
        <v>2.5</v>
      </c>
      <c r="K326" s="21">
        <v>1</v>
      </c>
      <c r="L326" s="22" t="str">
        <f>CONCATENATE(INT(Catalogo37253[[#This Row],[ Duração]])," horas"," e ",MOD(Catalogo37253[[#This Row],[ Duração]]*60,60), " minutos")</f>
        <v>1 horas e 0 minutos</v>
      </c>
      <c r="M326" s="21">
        <f>Catalogo37253[[#This Row],[ Duração]]*Catalogo37253[[#This Row],[Peso]]</f>
        <v>2.5</v>
      </c>
      <c r="N326" s="65">
        <f>Catalogo37253[[#This Row],[Custo da UST]]*24.76</f>
        <v>61.900000000000006</v>
      </c>
      <c r="O326" s="20">
        <v>20.833333333333332</v>
      </c>
      <c r="P326" s="19">
        <v>250</v>
      </c>
      <c r="Q326" s="19">
        <v>250</v>
      </c>
      <c r="R326" s="18">
        <f>Catalogo37253[[#This Row],[Frequência Total]]*Catalogo37253[[#This Row],[Custo da UST]]</f>
        <v>625</v>
      </c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</row>
    <row r="327" spans="1:40" ht="60">
      <c r="A327" s="24">
        <v>177</v>
      </c>
      <c r="B327" s="23" t="s">
        <v>759</v>
      </c>
      <c r="C327" s="28" t="s">
        <v>561</v>
      </c>
      <c r="D327" s="28" t="s">
        <v>119</v>
      </c>
      <c r="E327" s="28" t="s">
        <v>753</v>
      </c>
      <c r="F327" s="28" t="s">
        <v>754</v>
      </c>
      <c r="G327" s="33" t="s">
        <v>755</v>
      </c>
      <c r="H327" s="33" t="s">
        <v>101</v>
      </c>
      <c r="I327" s="22" t="s">
        <v>102</v>
      </c>
      <c r="J327" s="21">
        <v>2.5</v>
      </c>
      <c r="K327" s="21">
        <v>2</v>
      </c>
      <c r="L327" s="22" t="str">
        <f>CONCATENATE(INT(Catalogo37253[[#This Row],[ Duração]])," horas"," e ",MOD(Catalogo37253[[#This Row],[ Duração]]*60,60), " minutos")</f>
        <v>2 horas e 0 minutos</v>
      </c>
      <c r="M327" s="21">
        <f>Catalogo37253[[#This Row],[ Duração]]*Catalogo37253[[#This Row],[Peso]]</f>
        <v>5</v>
      </c>
      <c r="N327" s="65">
        <f>Catalogo37253[[#This Row],[Custo da UST]]*24.76</f>
        <v>123.80000000000001</v>
      </c>
      <c r="O327" s="20">
        <v>8.3333333333333339</v>
      </c>
      <c r="P327" s="19">
        <v>100</v>
      </c>
      <c r="Q327" s="19">
        <v>200</v>
      </c>
      <c r="R327" s="18">
        <f>Catalogo37253[[#This Row],[Frequência Total]]*Catalogo37253[[#This Row],[Custo da UST]]</f>
        <v>500</v>
      </c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</row>
    <row r="328" spans="1:40" ht="60">
      <c r="A328" s="24">
        <v>178</v>
      </c>
      <c r="B328" s="23" t="s">
        <v>760</v>
      </c>
      <c r="C328" s="28" t="s">
        <v>561</v>
      </c>
      <c r="D328" s="28" t="s">
        <v>119</v>
      </c>
      <c r="E328" s="28" t="s">
        <v>753</v>
      </c>
      <c r="F328" s="28" t="s">
        <v>754</v>
      </c>
      <c r="G328" s="33" t="s">
        <v>755</v>
      </c>
      <c r="H328" s="33" t="s">
        <v>101</v>
      </c>
      <c r="I328" s="22" t="s">
        <v>102</v>
      </c>
      <c r="J328" s="21">
        <v>2.5</v>
      </c>
      <c r="K328" s="21">
        <v>4</v>
      </c>
      <c r="L328" s="22" t="str">
        <f>CONCATENATE(INT(Catalogo37253[[#This Row],[ Duração]])," horas"," e ",MOD(Catalogo37253[[#This Row],[ Duração]]*60,60), " minutos")</f>
        <v>4 horas e 0 minutos</v>
      </c>
      <c r="M328" s="21">
        <f>Catalogo37253[[#This Row],[ Duração]]*Catalogo37253[[#This Row],[Peso]]</f>
        <v>10</v>
      </c>
      <c r="N328" s="65">
        <f>Catalogo37253[[#This Row],[Custo da UST]]*24.76</f>
        <v>247.60000000000002</v>
      </c>
      <c r="O328" s="20">
        <v>5</v>
      </c>
      <c r="P328" s="19">
        <v>60</v>
      </c>
      <c r="Q328" s="19">
        <v>240</v>
      </c>
      <c r="R328" s="18">
        <f>Catalogo37253[[#This Row],[Frequência Total]]*Catalogo37253[[#This Row],[Custo da UST]]</f>
        <v>600</v>
      </c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</row>
    <row r="329" spans="1:40" ht="60">
      <c r="A329" s="24">
        <v>180</v>
      </c>
      <c r="B329" s="23" t="s">
        <v>761</v>
      </c>
      <c r="C329" s="28" t="s">
        <v>561</v>
      </c>
      <c r="D329" s="28" t="s">
        <v>119</v>
      </c>
      <c r="E329" s="28" t="s">
        <v>753</v>
      </c>
      <c r="F329" s="28" t="s">
        <v>754</v>
      </c>
      <c r="G329" s="33" t="s">
        <v>755</v>
      </c>
      <c r="H329" s="33" t="s">
        <v>101</v>
      </c>
      <c r="I329" s="22" t="s">
        <v>102</v>
      </c>
      <c r="J329" s="21">
        <v>2.5</v>
      </c>
      <c r="K329" s="21">
        <v>8</v>
      </c>
      <c r="L329" s="22" t="str">
        <f>CONCATENATE(INT(Catalogo37253[[#This Row],[ Duração]])," horas"," e ",MOD(Catalogo37253[[#This Row],[ Duração]]*60,60), " minutos")</f>
        <v>8 horas e 0 minutos</v>
      </c>
      <c r="M329" s="21">
        <f>Catalogo37253[[#This Row],[ Duração]]*Catalogo37253[[#This Row],[Peso]]</f>
        <v>20</v>
      </c>
      <c r="N329" s="65">
        <f>Catalogo37253[[#This Row],[Custo da UST]]*24.76</f>
        <v>495.20000000000005</v>
      </c>
      <c r="O329" s="20">
        <v>1.6666666666666667</v>
      </c>
      <c r="P329" s="19">
        <v>20</v>
      </c>
      <c r="Q329" s="19">
        <v>160</v>
      </c>
      <c r="R329" s="18">
        <f>Catalogo37253[[#This Row],[Frequência Total]]*Catalogo37253[[#This Row],[Custo da UST]]</f>
        <v>400</v>
      </c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</row>
    <row r="330" spans="1:40" ht="48">
      <c r="A330" s="24">
        <v>182</v>
      </c>
      <c r="B330" s="23" t="s">
        <v>762</v>
      </c>
      <c r="C330" s="28" t="s">
        <v>561</v>
      </c>
      <c r="D330" s="28" t="s">
        <v>119</v>
      </c>
      <c r="E330" s="28" t="s">
        <v>753</v>
      </c>
      <c r="F330" s="28" t="s">
        <v>754</v>
      </c>
      <c r="G330" s="33" t="s">
        <v>755</v>
      </c>
      <c r="H330" s="33" t="s">
        <v>39</v>
      </c>
      <c r="I330" s="22" t="s">
        <v>40</v>
      </c>
      <c r="J330" s="21">
        <v>4</v>
      </c>
      <c r="K330" s="21">
        <v>1</v>
      </c>
      <c r="L330" s="22" t="str">
        <f>CONCATENATE(INT(Catalogo37253[[#This Row],[ Duração]])," horas"," e ",MOD(Catalogo37253[[#This Row],[ Duração]]*60,60), " minutos")</f>
        <v>1 horas e 0 minutos</v>
      </c>
      <c r="M330" s="21">
        <f>Catalogo37253[[#This Row],[ Duração]]*Catalogo37253[[#This Row],[Peso]]</f>
        <v>4</v>
      </c>
      <c r="N330" s="65">
        <f>Catalogo37253[[#This Row],[Custo da UST]]*24.76</f>
        <v>99.04</v>
      </c>
      <c r="O330" s="20">
        <v>20.833333333333332</v>
      </c>
      <c r="P330" s="19">
        <v>250</v>
      </c>
      <c r="Q330" s="19">
        <v>250</v>
      </c>
      <c r="R330" s="18">
        <f>Catalogo37253[[#This Row],[Frequência Total]]*Catalogo37253[[#This Row],[Custo da UST]]</f>
        <v>1000</v>
      </c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</row>
    <row r="331" spans="1:40" ht="48">
      <c r="A331" s="24">
        <v>183</v>
      </c>
      <c r="B331" s="23" t="s">
        <v>763</v>
      </c>
      <c r="C331" s="28" t="s">
        <v>561</v>
      </c>
      <c r="D331" s="28" t="s">
        <v>119</v>
      </c>
      <c r="E331" s="28" t="s">
        <v>753</v>
      </c>
      <c r="F331" s="28" t="s">
        <v>754</v>
      </c>
      <c r="G331" s="33" t="s">
        <v>755</v>
      </c>
      <c r="H331" s="33" t="s">
        <v>39</v>
      </c>
      <c r="I331" s="22" t="s">
        <v>40</v>
      </c>
      <c r="J331" s="21">
        <v>4</v>
      </c>
      <c r="K331" s="21">
        <v>2</v>
      </c>
      <c r="L331" s="22" t="str">
        <f>CONCATENATE(INT(Catalogo37253[[#This Row],[ Duração]])," horas"," e ",MOD(Catalogo37253[[#This Row],[ Duração]]*60,60), " minutos")</f>
        <v>2 horas e 0 minutos</v>
      </c>
      <c r="M331" s="21">
        <f>Catalogo37253[[#This Row],[ Duração]]*Catalogo37253[[#This Row],[Peso]]</f>
        <v>8</v>
      </c>
      <c r="N331" s="65">
        <f>Catalogo37253[[#This Row],[Custo da UST]]*24.76</f>
        <v>198.08</v>
      </c>
      <c r="O331" s="20">
        <v>8.3333333333333339</v>
      </c>
      <c r="P331" s="19">
        <v>100</v>
      </c>
      <c r="Q331" s="19">
        <v>200</v>
      </c>
      <c r="R331" s="18">
        <f>Catalogo37253[[#This Row],[Frequência Total]]*Catalogo37253[[#This Row],[Custo da UST]]</f>
        <v>800</v>
      </c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</row>
    <row r="332" spans="1:40" ht="48">
      <c r="A332" s="24">
        <v>184</v>
      </c>
      <c r="B332" s="23" t="s">
        <v>764</v>
      </c>
      <c r="C332" s="28" t="s">
        <v>561</v>
      </c>
      <c r="D332" s="28" t="s">
        <v>119</v>
      </c>
      <c r="E332" s="28" t="s">
        <v>753</v>
      </c>
      <c r="F332" s="28" t="s">
        <v>754</v>
      </c>
      <c r="G332" s="33" t="s">
        <v>755</v>
      </c>
      <c r="H332" s="33" t="s">
        <v>39</v>
      </c>
      <c r="I332" s="22" t="s">
        <v>40</v>
      </c>
      <c r="J332" s="21">
        <v>4</v>
      </c>
      <c r="K332" s="21">
        <v>4</v>
      </c>
      <c r="L332" s="22" t="str">
        <f>CONCATENATE(INT(Catalogo37253[[#This Row],[ Duração]])," horas"," e ",MOD(Catalogo37253[[#This Row],[ Duração]]*60,60), " minutos")</f>
        <v>4 horas e 0 minutos</v>
      </c>
      <c r="M332" s="21">
        <f>Catalogo37253[[#This Row],[ Duração]]*Catalogo37253[[#This Row],[Peso]]</f>
        <v>16</v>
      </c>
      <c r="N332" s="65">
        <f>Catalogo37253[[#This Row],[Custo da UST]]*24.76</f>
        <v>396.16</v>
      </c>
      <c r="O332" s="20">
        <v>5</v>
      </c>
      <c r="P332" s="19">
        <v>60</v>
      </c>
      <c r="Q332" s="19">
        <v>240</v>
      </c>
      <c r="R332" s="18">
        <f>Catalogo37253[[#This Row],[Frequência Total]]*Catalogo37253[[#This Row],[Custo da UST]]</f>
        <v>960</v>
      </c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</row>
    <row r="333" spans="1:40" ht="48">
      <c r="A333" s="24">
        <v>188</v>
      </c>
      <c r="B333" s="23" t="s">
        <v>765</v>
      </c>
      <c r="C333" s="28" t="s">
        <v>561</v>
      </c>
      <c r="D333" s="28" t="s">
        <v>119</v>
      </c>
      <c r="E333" s="28" t="s">
        <v>753</v>
      </c>
      <c r="F333" s="28" t="s">
        <v>754</v>
      </c>
      <c r="G333" s="33" t="s">
        <v>755</v>
      </c>
      <c r="H333" s="33" t="s">
        <v>24</v>
      </c>
      <c r="I333" s="22" t="s">
        <v>25</v>
      </c>
      <c r="J333" s="21">
        <v>6</v>
      </c>
      <c r="K333" s="21">
        <v>1</v>
      </c>
      <c r="L333" s="22" t="str">
        <f>CONCATENATE(INT(Catalogo37253[[#This Row],[ Duração]])," horas"," e ",MOD(Catalogo37253[[#This Row],[ Duração]]*60,60), " minutos")</f>
        <v>1 horas e 0 minutos</v>
      </c>
      <c r="M333" s="21">
        <f>Catalogo37253[[#This Row],[ Duração]]*Catalogo37253[[#This Row],[Peso]]</f>
        <v>6</v>
      </c>
      <c r="N333" s="65">
        <f>Catalogo37253[[#This Row],[Custo da UST]]*24.76</f>
        <v>148.56</v>
      </c>
      <c r="O333" s="20">
        <v>8.3333333333333339</v>
      </c>
      <c r="P333" s="19">
        <v>100</v>
      </c>
      <c r="Q333" s="19">
        <v>100</v>
      </c>
      <c r="R333" s="18">
        <f>Catalogo37253[[#This Row],[Frequência Total]]*Catalogo37253[[#This Row],[Custo da UST]]</f>
        <v>600</v>
      </c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</row>
    <row r="334" spans="1:40" ht="48">
      <c r="A334" s="24">
        <v>189</v>
      </c>
      <c r="B334" s="23" t="s">
        <v>766</v>
      </c>
      <c r="C334" s="28" t="s">
        <v>561</v>
      </c>
      <c r="D334" s="28" t="s">
        <v>119</v>
      </c>
      <c r="E334" s="28" t="s">
        <v>753</v>
      </c>
      <c r="F334" s="28" t="s">
        <v>754</v>
      </c>
      <c r="G334" s="33" t="s">
        <v>755</v>
      </c>
      <c r="H334" s="33" t="s">
        <v>24</v>
      </c>
      <c r="I334" s="22" t="s">
        <v>25</v>
      </c>
      <c r="J334" s="21">
        <v>6</v>
      </c>
      <c r="K334" s="21">
        <v>2</v>
      </c>
      <c r="L334" s="22" t="str">
        <f>CONCATENATE(INT(Catalogo37253[[#This Row],[ Duração]])," horas"," e ",MOD(Catalogo37253[[#This Row],[ Duração]]*60,60), " minutos")</f>
        <v>2 horas e 0 minutos</v>
      </c>
      <c r="M334" s="21">
        <f>Catalogo37253[[#This Row],[ Duração]]*Catalogo37253[[#This Row],[Peso]]</f>
        <v>12</v>
      </c>
      <c r="N334" s="65">
        <f>Catalogo37253[[#This Row],[Custo da UST]]*24.76</f>
        <v>297.12</v>
      </c>
      <c r="O334" s="20">
        <v>6.666666666666667</v>
      </c>
      <c r="P334" s="19">
        <v>80</v>
      </c>
      <c r="Q334" s="19">
        <v>160</v>
      </c>
      <c r="R334" s="18">
        <f>Catalogo37253[[#This Row],[Frequência Total]]*Catalogo37253[[#This Row],[Custo da UST]]</f>
        <v>960</v>
      </c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</row>
    <row r="335" spans="1:40" ht="48">
      <c r="A335" s="24">
        <v>190</v>
      </c>
      <c r="B335" s="23" t="s">
        <v>767</v>
      </c>
      <c r="C335" s="28" t="s">
        <v>561</v>
      </c>
      <c r="D335" s="28" t="s">
        <v>119</v>
      </c>
      <c r="E335" s="28" t="s">
        <v>753</v>
      </c>
      <c r="F335" s="28" t="s">
        <v>754</v>
      </c>
      <c r="G335" s="33" t="s">
        <v>755</v>
      </c>
      <c r="H335" s="33" t="s">
        <v>24</v>
      </c>
      <c r="I335" s="22" t="s">
        <v>25</v>
      </c>
      <c r="J335" s="21">
        <v>6</v>
      </c>
      <c r="K335" s="21">
        <v>4</v>
      </c>
      <c r="L335" s="22" t="str">
        <f>CONCATENATE(INT(Catalogo37253[[#This Row],[ Duração]])," horas"," e ",MOD(Catalogo37253[[#This Row],[ Duração]]*60,60), " minutos")</f>
        <v>4 horas e 0 minutos</v>
      </c>
      <c r="M335" s="21">
        <f>Catalogo37253[[#This Row],[ Duração]]*Catalogo37253[[#This Row],[Peso]]</f>
        <v>24</v>
      </c>
      <c r="N335" s="65">
        <f>Catalogo37253[[#This Row],[Custo da UST]]*24.76</f>
        <v>594.24</v>
      </c>
      <c r="O335" s="20">
        <v>5</v>
      </c>
      <c r="P335" s="19">
        <v>60</v>
      </c>
      <c r="Q335" s="19">
        <v>240</v>
      </c>
      <c r="R335" s="18">
        <f>Catalogo37253[[#This Row],[Frequência Total]]*Catalogo37253[[#This Row],[Custo da UST]]</f>
        <v>1440</v>
      </c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</row>
    <row r="336" spans="1:40" ht="48">
      <c r="A336" s="24">
        <v>193</v>
      </c>
      <c r="B336" s="23" t="s">
        <v>768</v>
      </c>
      <c r="C336" s="28" t="s">
        <v>561</v>
      </c>
      <c r="D336" s="28" t="s">
        <v>119</v>
      </c>
      <c r="E336" s="28" t="s">
        <v>753</v>
      </c>
      <c r="F336" s="28" t="s">
        <v>754</v>
      </c>
      <c r="G336" s="33" t="s">
        <v>755</v>
      </c>
      <c r="H336" s="33" t="s">
        <v>24</v>
      </c>
      <c r="I336" s="22" t="s">
        <v>25</v>
      </c>
      <c r="J336" s="21">
        <v>6</v>
      </c>
      <c r="K336" s="21">
        <v>16</v>
      </c>
      <c r="L336" s="22" t="str">
        <f>CONCATENATE(INT(Catalogo37253[[#This Row],[ Duração]])," horas"," e ",MOD(Catalogo37253[[#This Row],[ Duração]]*60,60), " minutos")</f>
        <v>16 horas e 0 minutos</v>
      </c>
      <c r="M336" s="21">
        <f>Catalogo37253[[#This Row],[ Duração]]*Catalogo37253[[#This Row],[Peso]]</f>
        <v>96</v>
      </c>
      <c r="N336" s="65">
        <f>Catalogo37253[[#This Row],[Custo da UST]]*24.76</f>
        <v>2376.96</v>
      </c>
      <c r="O336" s="20">
        <v>0.83333333333333337</v>
      </c>
      <c r="P336" s="19">
        <v>10</v>
      </c>
      <c r="Q336" s="19">
        <v>160</v>
      </c>
      <c r="R336" s="18">
        <f>Catalogo37253[[#This Row],[Frequência Total]]*Catalogo37253[[#This Row],[Custo da UST]]</f>
        <v>960</v>
      </c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</row>
    <row r="337" spans="1:40" ht="36">
      <c r="A337" s="24">
        <v>107</v>
      </c>
      <c r="B337" s="28" t="s">
        <v>769</v>
      </c>
      <c r="C337" s="28" t="s">
        <v>561</v>
      </c>
      <c r="D337" s="28" t="s">
        <v>36</v>
      </c>
      <c r="E337" s="28" t="s">
        <v>770</v>
      </c>
      <c r="F337" s="28" t="s">
        <v>771</v>
      </c>
      <c r="G337" s="28"/>
      <c r="H337" s="33" t="s">
        <v>24</v>
      </c>
      <c r="I337" s="22" t="s">
        <v>25</v>
      </c>
      <c r="J337" s="21">
        <v>6</v>
      </c>
      <c r="K337" s="21">
        <v>1</v>
      </c>
      <c r="L337" s="22" t="str">
        <f>CONCATENATE(INT(Catalogo37253[[#This Row],[ Duração]])," horas"," e ",MOD(Catalogo37253[[#This Row],[ Duração]]*60,60), " minutos")</f>
        <v>1 horas e 0 minutos</v>
      </c>
      <c r="M337" s="27">
        <f>Catalogo37253[[#This Row],[ Duração]]*Catalogo37253[[#This Row],[Peso]]</f>
        <v>6</v>
      </c>
      <c r="N337" s="67">
        <f>Catalogo37253[[#This Row],[Custo da UST]]*24.76</f>
        <v>148.56</v>
      </c>
      <c r="O337" s="20">
        <f>Catalogo37253[[#This Row],[Frequência Total]]/12</f>
        <v>21.666666666666668</v>
      </c>
      <c r="P337" s="19">
        <v>260</v>
      </c>
      <c r="Q337" s="19">
        <f>Catalogo37253[[#This Row],[Frequência Total]]*Catalogo37253[[#This Row],[ Duração]]</f>
        <v>260</v>
      </c>
      <c r="R337" s="18">
        <f>Catalogo37253[[#This Row],[Frequência Total]]*Catalogo37253[[#This Row],[Custo da UST]]</f>
        <v>1560</v>
      </c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</row>
    <row r="338" spans="1:40" ht="48">
      <c r="A338" s="24">
        <v>108</v>
      </c>
      <c r="B338" s="23" t="s">
        <v>772</v>
      </c>
      <c r="C338" s="28" t="s">
        <v>561</v>
      </c>
      <c r="D338" s="28" t="s">
        <v>36</v>
      </c>
      <c r="E338" s="28" t="s">
        <v>773</v>
      </c>
      <c r="F338" s="28" t="s">
        <v>774</v>
      </c>
      <c r="G338" s="28"/>
      <c r="H338" s="33" t="s">
        <v>39</v>
      </c>
      <c r="I338" s="22" t="s">
        <v>40</v>
      </c>
      <c r="J338" s="21">
        <v>4</v>
      </c>
      <c r="K338" s="21">
        <v>1</v>
      </c>
      <c r="L338" s="22" t="str">
        <f>CONCATENATE(INT(Catalogo37253[[#This Row],[ Duração]])," horas"," e ",MOD(Catalogo37253[[#This Row],[ Duração]]*60,60), " minutos")</f>
        <v>1 horas e 0 minutos</v>
      </c>
      <c r="M338" s="21">
        <f>Catalogo37253[[#This Row],[ Duração]]*Catalogo37253[[#This Row],[Peso]]</f>
        <v>4</v>
      </c>
      <c r="N338" s="65">
        <f>Catalogo37253[[#This Row],[Custo da UST]]*24.76</f>
        <v>99.04</v>
      </c>
      <c r="O338" s="20">
        <f>Catalogo37253[[#This Row],[Frequência Total]]/12</f>
        <v>30</v>
      </c>
      <c r="P338" s="19">
        <v>360</v>
      </c>
      <c r="Q338" s="19">
        <f>Catalogo37253[[#This Row],[Frequência Total]]*Catalogo37253[[#This Row],[ Duração]]</f>
        <v>360</v>
      </c>
      <c r="R338" s="18">
        <f>Catalogo37253[[#This Row],[Frequência Total]]*Catalogo37253[[#This Row],[Custo da UST]]</f>
        <v>1440</v>
      </c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</row>
    <row r="339" spans="1:40" ht="36">
      <c r="A339" s="24">
        <v>109</v>
      </c>
      <c r="B339" s="23" t="s">
        <v>775</v>
      </c>
      <c r="C339" s="28" t="s">
        <v>561</v>
      </c>
      <c r="D339" s="28" t="s">
        <v>36</v>
      </c>
      <c r="E339" s="28" t="s">
        <v>776</v>
      </c>
      <c r="F339" s="28" t="s">
        <v>777</v>
      </c>
      <c r="G339" s="28"/>
      <c r="H339" s="33" t="s">
        <v>24</v>
      </c>
      <c r="I339" s="22" t="s">
        <v>25</v>
      </c>
      <c r="J339" s="21">
        <v>6</v>
      </c>
      <c r="K339" s="21">
        <v>1</v>
      </c>
      <c r="L339" s="22" t="str">
        <f>CONCATENATE(INT(Catalogo37253[[#This Row],[ Duração]])," horas"," e ",MOD(Catalogo37253[[#This Row],[ Duração]]*60,60), " minutos")</f>
        <v>1 horas e 0 minutos</v>
      </c>
      <c r="M339" s="21">
        <f>Catalogo37253[[#This Row],[ Duração]]*Catalogo37253[[#This Row],[Peso]]</f>
        <v>6</v>
      </c>
      <c r="N339" s="65">
        <f>Catalogo37253[[#This Row],[Custo da UST]]*24.76</f>
        <v>148.56</v>
      </c>
      <c r="O339" s="20">
        <f>Catalogo37253[[#This Row],[Frequência Total]]/12</f>
        <v>20</v>
      </c>
      <c r="P339" s="19">
        <v>240</v>
      </c>
      <c r="Q339" s="19">
        <f>Catalogo37253[[#This Row],[Frequência Total]]*Catalogo37253[[#This Row],[ Duração]]</f>
        <v>240</v>
      </c>
      <c r="R339" s="18">
        <f>Catalogo37253[[#This Row],[Frequência Total]]*Catalogo37253[[#This Row],[Custo da UST]]</f>
        <v>1440</v>
      </c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</row>
    <row r="340" spans="1:40" ht="36">
      <c r="A340" s="24">
        <v>110</v>
      </c>
      <c r="B340" s="23" t="s">
        <v>778</v>
      </c>
      <c r="C340" s="28" t="s">
        <v>561</v>
      </c>
      <c r="D340" s="28" t="s">
        <v>36</v>
      </c>
      <c r="E340" s="28" t="s">
        <v>779</v>
      </c>
      <c r="F340" s="28" t="s">
        <v>780</v>
      </c>
      <c r="G340" s="28"/>
      <c r="H340" s="33" t="s">
        <v>24</v>
      </c>
      <c r="I340" s="22" t="s">
        <v>25</v>
      </c>
      <c r="J340" s="21">
        <v>6</v>
      </c>
      <c r="K340" s="21">
        <v>1</v>
      </c>
      <c r="L340" s="22" t="str">
        <f>CONCATENATE(INT(Catalogo37253[[#This Row],[ Duração]])," horas"," e ",MOD(Catalogo37253[[#This Row],[ Duração]]*60,60), " minutos")</f>
        <v>1 horas e 0 minutos</v>
      </c>
      <c r="M340" s="21">
        <f>Catalogo37253[[#This Row],[ Duração]]*Catalogo37253[[#This Row],[Peso]]</f>
        <v>6</v>
      </c>
      <c r="N340" s="65">
        <f>Catalogo37253[[#This Row],[Custo da UST]]*24.76</f>
        <v>148.56</v>
      </c>
      <c r="O340" s="20">
        <f>Catalogo37253[[#This Row],[Frequência Total]]/12</f>
        <v>10</v>
      </c>
      <c r="P340" s="19">
        <v>120</v>
      </c>
      <c r="Q340" s="19">
        <f>Catalogo37253[[#This Row],[Frequência Total]]*Catalogo37253[[#This Row],[ Duração]]</f>
        <v>120</v>
      </c>
      <c r="R340" s="18">
        <f>Catalogo37253[[#This Row],[Frequência Total]]*Catalogo37253[[#This Row],[Custo da UST]]</f>
        <v>720</v>
      </c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</row>
    <row r="341" spans="1:40" ht="48">
      <c r="A341" s="24">
        <v>111</v>
      </c>
      <c r="B341" s="23" t="s">
        <v>781</v>
      </c>
      <c r="C341" s="28" t="s">
        <v>561</v>
      </c>
      <c r="D341" s="28" t="s">
        <v>36</v>
      </c>
      <c r="E341" s="28" t="s">
        <v>782</v>
      </c>
      <c r="F341" s="28" t="s">
        <v>783</v>
      </c>
      <c r="G341" s="28"/>
      <c r="H341" s="33" t="s">
        <v>39</v>
      </c>
      <c r="I341" s="22" t="s">
        <v>40</v>
      </c>
      <c r="J341" s="21">
        <v>4</v>
      </c>
      <c r="K341" s="21">
        <v>1</v>
      </c>
      <c r="L341" s="22" t="str">
        <f>CONCATENATE(INT(Catalogo37253[[#This Row],[ Duração]])," horas"," e ",MOD(Catalogo37253[[#This Row],[ Duração]]*60,60), " minutos")</f>
        <v>1 horas e 0 minutos</v>
      </c>
      <c r="M341" s="21">
        <f>Catalogo37253[[#This Row],[ Duração]]*Catalogo37253[[#This Row],[Peso]]</f>
        <v>4</v>
      </c>
      <c r="N341" s="65">
        <f>Catalogo37253[[#This Row],[Custo da UST]]*24.76</f>
        <v>99.04</v>
      </c>
      <c r="O341" s="20">
        <f>Catalogo37253[[#This Row],[Frequência Total]]/12</f>
        <v>20</v>
      </c>
      <c r="P341" s="19">
        <v>240</v>
      </c>
      <c r="Q341" s="19">
        <f>Catalogo37253[[#This Row],[Frequência Total]]*Catalogo37253[[#This Row],[ Duração]]</f>
        <v>240</v>
      </c>
      <c r="R341" s="18">
        <f>Catalogo37253[[#This Row],[Frequência Total]]*Catalogo37253[[#This Row],[Custo da UST]]</f>
        <v>960</v>
      </c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</row>
    <row r="342" spans="1:40" ht="36">
      <c r="A342" s="24">
        <v>112</v>
      </c>
      <c r="B342" s="23" t="s">
        <v>784</v>
      </c>
      <c r="C342" s="28" t="s">
        <v>561</v>
      </c>
      <c r="D342" s="28" t="s">
        <v>36</v>
      </c>
      <c r="E342" s="28" t="s">
        <v>785</v>
      </c>
      <c r="F342" s="28" t="s">
        <v>786</v>
      </c>
      <c r="G342" s="28"/>
      <c r="H342" s="33" t="s">
        <v>24</v>
      </c>
      <c r="I342" s="22" t="s">
        <v>25</v>
      </c>
      <c r="J342" s="21">
        <v>6</v>
      </c>
      <c r="K342" s="21">
        <v>1</v>
      </c>
      <c r="L342" s="22" t="str">
        <f>CONCATENATE(INT(Catalogo37253[[#This Row],[ Duração]])," horas"," e ",MOD(Catalogo37253[[#This Row],[ Duração]]*60,60), " minutos")</f>
        <v>1 horas e 0 minutos</v>
      </c>
      <c r="M342" s="21">
        <f>Catalogo37253[[#This Row],[ Duração]]*Catalogo37253[[#This Row],[Peso]]</f>
        <v>6</v>
      </c>
      <c r="N342" s="65">
        <f>Catalogo37253[[#This Row],[Custo da UST]]*24.76</f>
        <v>148.56</v>
      </c>
      <c r="O342" s="20">
        <f>Catalogo37253[[#This Row],[Frequência Total]]/12</f>
        <v>4.166666666666667</v>
      </c>
      <c r="P342" s="19">
        <v>50</v>
      </c>
      <c r="Q342" s="19">
        <f>Catalogo37253[[#This Row],[Frequência Total]]*Catalogo37253[[#This Row],[ Duração]]</f>
        <v>50</v>
      </c>
      <c r="R342" s="18">
        <f>Catalogo37253[[#This Row],[Frequência Total]]*Catalogo37253[[#This Row],[Custo da UST]]</f>
        <v>300</v>
      </c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</row>
    <row r="343" spans="1:40" ht="36">
      <c r="A343" s="24">
        <v>113</v>
      </c>
      <c r="B343" s="23" t="s">
        <v>787</v>
      </c>
      <c r="C343" s="28" t="s">
        <v>561</v>
      </c>
      <c r="D343" s="28" t="s">
        <v>36</v>
      </c>
      <c r="E343" s="28" t="s">
        <v>788</v>
      </c>
      <c r="F343" s="28" t="s">
        <v>789</v>
      </c>
      <c r="G343" s="28"/>
      <c r="H343" s="33" t="s">
        <v>24</v>
      </c>
      <c r="I343" s="22" t="s">
        <v>25</v>
      </c>
      <c r="J343" s="21">
        <v>6</v>
      </c>
      <c r="K343" s="21">
        <v>1</v>
      </c>
      <c r="L343" s="22" t="str">
        <f>CONCATENATE(INT(Catalogo37253[[#This Row],[ Duração]])," horas"," e ",MOD(Catalogo37253[[#This Row],[ Duração]]*60,60), " minutos")</f>
        <v>1 horas e 0 minutos</v>
      </c>
      <c r="M343" s="21">
        <f>Catalogo37253[[#This Row],[ Duração]]*Catalogo37253[[#This Row],[Peso]]</f>
        <v>6</v>
      </c>
      <c r="N343" s="65">
        <f>Catalogo37253[[#This Row],[Custo da UST]]*24.76</f>
        <v>148.56</v>
      </c>
      <c r="O343" s="20">
        <f>Catalogo37253[[#This Row],[Frequência Total]]/12</f>
        <v>15</v>
      </c>
      <c r="P343" s="19">
        <v>180</v>
      </c>
      <c r="Q343" s="19">
        <f>Catalogo37253[[#This Row],[Frequência Total]]*Catalogo37253[[#This Row],[ Duração]]</f>
        <v>180</v>
      </c>
      <c r="R343" s="18">
        <f>Catalogo37253[[#This Row],[Frequência Total]]*Catalogo37253[[#This Row],[Custo da UST]]</f>
        <v>1080</v>
      </c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</row>
    <row r="344" spans="1:40" ht="36">
      <c r="A344" s="24">
        <v>114</v>
      </c>
      <c r="B344" s="23" t="s">
        <v>790</v>
      </c>
      <c r="C344" s="28" t="s">
        <v>561</v>
      </c>
      <c r="D344" s="28" t="s">
        <v>36</v>
      </c>
      <c r="E344" s="28" t="s">
        <v>791</v>
      </c>
      <c r="F344" s="28" t="s">
        <v>792</v>
      </c>
      <c r="G344" s="28"/>
      <c r="H344" s="33" t="s">
        <v>24</v>
      </c>
      <c r="I344" s="22" t="s">
        <v>25</v>
      </c>
      <c r="J344" s="21">
        <v>6</v>
      </c>
      <c r="K344" s="21">
        <v>1</v>
      </c>
      <c r="L344" s="22" t="str">
        <f>CONCATENATE(INT(Catalogo37253[[#This Row],[ Duração]])," horas"," e ",MOD(Catalogo37253[[#This Row],[ Duração]]*60,60), " minutos")</f>
        <v>1 horas e 0 minutos</v>
      </c>
      <c r="M344" s="21">
        <f>Catalogo37253[[#This Row],[ Duração]]*Catalogo37253[[#This Row],[Peso]]</f>
        <v>6</v>
      </c>
      <c r="N344" s="65">
        <f>Catalogo37253[[#This Row],[Custo da UST]]*24.76</f>
        <v>148.56</v>
      </c>
      <c r="O344" s="20">
        <f>Catalogo37253[[#This Row],[Frequência Total]]/12</f>
        <v>5</v>
      </c>
      <c r="P344" s="19">
        <v>60</v>
      </c>
      <c r="Q344" s="19">
        <f>Catalogo37253[[#This Row],[Frequência Total]]*Catalogo37253[[#This Row],[ Duração]]</f>
        <v>60</v>
      </c>
      <c r="R344" s="18">
        <f>Catalogo37253[[#This Row],[Frequência Total]]*Catalogo37253[[#This Row],[Custo da UST]]</f>
        <v>360</v>
      </c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</row>
    <row r="345" spans="1:40" ht="36">
      <c r="A345" s="24">
        <v>115</v>
      </c>
      <c r="B345" s="23" t="s">
        <v>793</v>
      </c>
      <c r="C345" s="28" t="s">
        <v>561</v>
      </c>
      <c r="D345" s="28" t="s">
        <v>36</v>
      </c>
      <c r="E345" s="28" t="s">
        <v>794</v>
      </c>
      <c r="F345" s="28" t="s">
        <v>795</v>
      </c>
      <c r="G345" s="28"/>
      <c r="H345" s="33" t="s">
        <v>24</v>
      </c>
      <c r="I345" s="22" t="s">
        <v>25</v>
      </c>
      <c r="J345" s="21">
        <v>6</v>
      </c>
      <c r="K345" s="21">
        <v>4</v>
      </c>
      <c r="L345" s="22" t="str">
        <f>CONCATENATE(INT(Catalogo37253[[#This Row],[ Duração]])," horas"," e ",MOD(Catalogo37253[[#This Row],[ Duração]]*60,60), " minutos")</f>
        <v>4 horas e 0 minutos</v>
      </c>
      <c r="M345" s="21">
        <f>Catalogo37253[[#This Row],[ Duração]]*Catalogo37253[[#This Row],[Peso]]</f>
        <v>24</v>
      </c>
      <c r="N345" s="65">
        <f>Catalogo37253[[#This Row],[Custo da UST]]*24.76</f>
        <v>594.24</v>
      </c>
      <c r="O345" s="20">
        <f>Catalogo37253[[#This Row],[Frequência Total]]/12</f>
        <v>1</v>
      </c>
      <c r="P345" s="19">
        <v>12</v>
      </c>
      <c r="Q345" s="19">
        <f>Catalogo37253[[#This Row],[Frequência Total]]*Catalogo37253[[#This Row],[ Duração]]</f>
        <v>48</v>
      </c>
      <c r="R345" s="18">
        <f>Catalogo37253[[#This Row],[Frequência Total]]*Catalogo37253[[#This Row],[Custo da UST]]</f>
        <v>288</v>
      </c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</row>
    <row r="346" spans="1:40" ht="48">
      <c r="A346" s="24">
        <v>116</v>
      </c>
      <c r="B346" s="23" t="s">
        <v>796</v>
      </c>
      <c r="C346" s="28" t="s">
        <v>561</v>
      </c>
      <c r="D346" s="28" t="s">
        <v>21</v>
      </c>
      <c r="E346" s="28" t="s">
        <v>797</v>
      </c>
      <c r="F346" s="28" t="s">
        <v>798</v>
      </c>
      <c r="G346" s="28"/>
      <c r="H346" s="33" t="s">
        <v>39</v>
      </c>
      <c r="I346" s="22" t="s">
        <v>40</v>
      </c>
      <c r="J346" s="21">
        <v>4</v>
      </c>
      <c r="K346" s="21">
        <v>3</v>
      </c>
      <c r="L346" s="22" t="str">
        <f>CONCATENATE(INT(Catalogo37253[[#This Row],[ Duração]])," horas"," e ",MOD(Catalogo37253[[#This Row],[ Duração]]*60,60), " minutos")</f>
        <v>3 horas e 0 minutos</v>
      </c>
      <c r="M346" s="25">
        <f>Catalogo37253[[#This Row],[ Duração]]*Catalogo37253[[#This Row],[Peso]]</f>
        <v>12</v>
      </c>
      <c r="N346" s="69">
        <f>Catalogo37253[[#This Row],[Custo da UST]]*24.76</f>
        <v>297.12</v>
      </c>
      <c r="O346" s="20">
        <f>Catalogo37253[[#This Row],[Frequência Total]]/12</f>
        <v>1</v>
      </c>
      <c r="P346" s="19">
        <v>12</v>
      </c>
      <c r="Q346" s="19">
        <f>Catalogo37253[[#This Row],[Frequência Total]]*Catalogo37253[[#This Row],[ Duração]]</f>
        <v>36</v>
      </c>
      <c r="R346" s="18">
        <f>Catalogo37253[[#This Row],[Frequência Total]]*Catalogo37253[[#This Row],[Custo da UST]]</f>
        <v>144</v>
      </c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</row>
    <row r="347" spans="1:40" ht="48">
      <c r="A347" s="24">
        <v>117</v>
      </c>
      <c r="B347" s="33" t="s">
        <v>799</v>
      </c>
      <c r="C347" s="28" t="s">
        <v>561</v>
      </c>
      <c r="D347" s="28" t="s">
        <v>21</v>
      </c>
      <c r="E347" s="28" t="s">
        <v>800</v>
      </c>
      <c r="F347" s="28" t="s">
        <v>801</v>
      </c>
      <c r="G347" s="33" t="s">
        <v>802</v>
      </c>
      <c r="H347" s="33" t="s">
        <v>24</v>
      </c>
      <c r="I347" s="22" t="s">
        <v>25</v>
      </c>
      <c r="J347" s="21">
        <v>6</v>
      </c>
      <c r="K347" s="21">
        <v>20</v>
      </c>
      <c r="L347" s="22" t="str">
        <f>CONCATENATE(INT(Catalogo37253[[#This Row],[ Duração]])," horas"," e ",MOD(Catalogo37253[[#This Row],[ Duração]]*60,60), " minutos")</f>
        <v>20 horas e 0 minutos</v>
      </c>
      <c r="M347" s="21">
        <f>Catalogo37253[[#This Row],[ Duração]]*Catalogo37253[[#This Row],[Peso]]</f>
        <v>120</v>
      </c>
      <c r="N347" s="65">
        <f>Catalogo37253[[#This Row],[Custo da UST]]*24.76</f>
        <v>2971.2000000000003</v>
      </c>
      <c r="O347" s="20">
        <f>Catalogo37253[[#This Row],[Frequência Total]]/12</f>
        <v>2.6666666666666665</v>
      </c>
      <c r="P347" s="19">
        <v>32</v>
      </c>
      <c r="Q347" s="19">
        <f>Catalogo37253[[#This Row],[Frequência Total]]*Catalogo37253[[#This Row],[ Duração]]</f>
        <v>640</v>
      </c>
      <c r="R347" s="18">
        <f>Catalogo37253[[#This Row],[Frequência Total]]*Catalogo37253[[#This Row],[Custo da UST]]</f>
        <v>3840</v>
      </c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</row>
    <row r="348" spans="1:40" ht="36">
      <c r="A348" s="24">
        <v>118</v>
      </c>
      <c r="B348" s="23" t="s">
        <v>803</v>
      </c>
      <c r="C348" s="28" t="s">
        <v>561</v>
      </c>
      <c r="D348" s="28" t="s">
        <v>21</v>
      </c>
      <c r="E348" s="28" t="s">
        <v>804</v>
      </c>
      <c r="F348" s="28" t="s">
        <v>805</v>
      </c>
      <c r="G348" s="28"/>
      <c r="H348" s="33" t="s">
        <v>24</v>
      </c>
      <c r="I348" s="22" t="s">
        <v>25</v>
      </c>
      <c r="J348" s="21">
        <v>6</v>
      </c>
      <c r="K348" s="21">
        <v>8</v>
      </c>
      <c r="L348" s="22" t="str">
        <f>CONCATENATE(INT(Catalogo37253[[#This Row],[ Duração]])," horas"," e ",MOD(Catalogo37253[[#This Row],[ Duração]]*60,60), " minutos")</f>
        <v>8 horas e 0 minutos</v>
      </c>
      <c r="M348" s="21">
        <f>Catalogo37253[[#This Row],[ Duração]]*Catalogo37253[[#This Row],[Peso]]</f>
        <v>48</v>
      </c>
      <c r="N348" s="65">
        <f>Catalogo37253[[#This Row],[Custo da UST]]*24.76</f>
        <v>1188.48</v>
      </c>
      <c r="O348" s="20">
        <f>Catalogo37253[[#This Row],[Frequência Total]]/12</f>
        <v>6.666666666666667</v>
      </c>
      <c r="P348" s="19">
        <v>80</v>
      </c>
      <c r="Q348" s="19">
        <f>Catalogo37253[[#This Row],[Frequência Total]]*Catalogo37253[[#This Row],[ Duração]]</f>
        <v>640</v>
      </c>
      <c r="R348" s="18">
        <f>Catalogo37253[[#This Row],[Frequência Total]]*Catalogo37253[[#This Row],[Custo da UST]]</f>
        <v>3840</v>
      </c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</row>
    <row r="349" spans="1:40" s="15" customFormat="1" ht="48">
      <c r="A349" s="24">
        <v>119</v>
      </c>
      <c r="B349" s="23" t="s">
        <v>806</v>
      </c>
      <c r="C349" s="28" t="s">
        <v>561</v>
      </c>
      <c r="D349" s="28" t="s">
        <v>36</v>
      </c>
      <c r="E349" s="28" t="s">
        <v>807</v>
      </c>
      <c r="F349" s="28" t="s">
        <v>808</v>
      </c>
      <c r="G349" s="28"/>
      <c r="H349" s="33" t="s">
        <v>39</v>
      </c>
      <c r="I349" s="22" t="s">
        <v>40</v>
      </c>
      <c r="J349" s="21">
        <v>4</v>
      </c>
      <c r="K349" s="21">
        <v>2</v>
      </c>
      <c r="L349" s="22" t="str">
        <f>CONCATENATE(INT(Catalogo37253[[#This Row],[ Duração]])," horas"," e ",MOD(Catalogo37253[[#This Row],[ Duração]]*60,60), " minutos")</f>
        <v>2 horas e 0 minutos</v>
      </c>
      <c r="M349" s="21">
        <f>Catalogo37253[[#This Row],[ Duração]]*Catalogo37253[[#This Row],[Peso]]</f>
        <v>8</v>
      </c>
      <c r="N349" s="65">
        <f>Catalogo37253[[#This Row],[Custo da UST]]*24.76</f>
        <v>198.08</v>
      </c>
      <c r="O349" s="20">
        <f>Catalogo37253[[#This Row],[Frequência Total]]/12</f>
        <v>14.583333333333334</v>
      </c>
      <c r="P349" s="19">
        <v>175</v>
      </c>
      <c r="Q349" s="19">
        <f>Catalogo37253[[#This Row],[Frequência Total]]*Catalogo37253[[#This Row],[ Duração]]</f>
        <v>350</v>
      </c>
      <c r="R349" s="18">
        <f>Catalogo37253[[#This Row],[Frequência Total]]*Catalogo37253[[#This Row],[Custo da UST]]</f>
        <v>1400</v>
      </c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</row>
    <row r="350" spans="1:40" s="15" customFormat="1" ht="36">
      <c r="A350" s="24">
        <v>120</v>
      </c>
      <c r="B350" s="23" t="s">
        <v>809</v>
      </c>
      <c r="C350" s="28" t="s">
        <v>561</v>
      </c>
      <c r="D350" s="28" t="s">
        <v>36</v>
      </c>
      <c r="E350" s="28" t="s">
        <v>810</v>
      </c>
      <c r="F350" s="28" t="s">
        <v>811</v>
      </c>
      <c r="G350" s="28"/>
      <c r="H350" s="33" t="s">
        <v>24</v>
      </c>
      <c r="I350" s="22" t="s">
        <v>25</v>
      </c>
      <c r="J350" s="21">
        <v>6</v>
      </c>
      <c r="K350" s="21">
        <v>3</v>
      </c>
      <c r="L350" s="22" t="str">
        <f>CONCATENATE(INT(Catalogo37253[[#This Row],[ Duração]])," horas"," e ",MOD(Catalogo37253[[#This Row],[ Duração]]*60,60), " minutos")</f>
        <v>3 horas e 0 minutos</v>
      </c>
      <c r="M350" s="21">
        <f>Catalogo37253[[#This Row],[ Duração]]*Catalogo37253[[#This Row],[Peso]]</f>
        <v>18</v>
      </c>
      <c r="N350" s="65">
        <f>Catalogo37253[[#This Row],[Custo da UST]]*24.76</f>
        <v>445.68</v>
      </c>
      <c r="O350" s="20">
        <f>Catalogo37253[[#This Row],[Frequência Total]]/12</f>
        <v>8.3333333333333339</v>
      </c>
      <c r="P350" s="19">
        <v>100</v>
      </c>
      <c r="Q350" s="19">
        <f>Catalogo37253[[#This Row],[Frequência Total]]*Catalogo37253[[#This Row],[ Duração]]</f>
        <v>300</v>
      </c>
      <c r="R350" s="18">
        <f>Catalogo37253[[#This Row],[Frequência Total]]*Catalogo37253[[#This Row],[Custo da UST]]</f>
        <v>1800</v>
      </c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</row>
    <row r="351" spans="1:40" s="15" customFormat="1" ht="36">
      <c r="A351" s="24">
        <v>121</v>
      </c>
      <c r="B351" s="23" t="s">
        <v>812</v>
      </c>
      <c r="C351" s="28" t="s">
        <v>561</v>
      </c>
      <c r="D351" s="28" t="s">
        <v>36</v>
      </c>
      <c r="E351" s="28" t="s">
        <v>813</v>
      </c>
      <c r="F351" s="28" t="s">
        <v>814</v>
      </c>
      <c r="G351" s="28"/>
      <c r="H351" s="33" t="s">
        <v>24</v>
      </c>
      <c r="I351" s="22" t="s">
        <v>25</v>
      </c>
      <c r="J351" s="21">
        <v>6</v>
      </c>
      <c r="K351" s="21">
        <v>4</v>
      </c>
      <c r="L351" s="22" t="str">
        <f>CONCATENATE(INT(Catalogo37253[[#This Row],[ Duração]])," horas"," e ",MOD(Catalogo37253[[#This Row],[ Duração]]*60,60), " minutos")</f>
        <v>4 horas e 0 minutos</v>
      </c>
      <c r="M351" s="21">
        <f>Catalogo37253[[#This Row],[ Duração]]*Catalogo37253[[#This Row],[Peso]]</f>
        <v>24</v>
      </c>
      <c r="N351" s="65">
        <f>Catalogo37253[[#This Row],[Custo da UST]]*24.76</f>
        <v>594.24</v>
      </c>
      <c r="O351" s="20">
        <f>Catalogo37253[[#This Row],[Frequência Total]]/12</f>
        <v>4.166666666666667</v>
      </c>
      <c r="P351" s="19">
        <v>50</v>
      </c>
      <c r="Q351" s="19">
        <f>Catalogo37253[[#This Row],[Frequência Total]]*Catalogo37253[[#This Row],[ Duração]]</f>
        <v>200</v>
      </c>
      <c r="R351" s="18">
        <f>Catalogo37253[[#This Row],[Frequência Total]]*Catalogo37253[[#This Row],[Custo da UST]]</f>
        <v>1200</v>
      </c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</row>
    <row r="352" spans="1:40" s="15" customFormat="1" ht="48">
      <c r="A352" s="24">
        <v>122</v>
      </c>
      <c r="B352" s="23" t="s">
        <v>815</v>
      </c>
      <c r="C352" s="28" t="s">
        <v>561</v>
      </c>
      <c r="D352" s="28" t="s">
        <v>36</v>
      </c>
      <c r="E352" s="28" t="s">
        <v>816</v>
      </c>
      <c r="F352" s="28" t="s">
        <v>817</v>
      </c>
      <c r="G352" s="28"/>
      <c r="H352" s="33" t="s">
        <v>39</v>
      </c>
      <c r="I352" s="22" t="s">
        <v>40</v>
      </c>
      <c r="J352" s="21">
        <v>4</v>
      </c>
      <c r="K352" s="21">
        <v>4</v>
      </c>
      <c r="L352" s="22" t="str">
        <f>CONCATENATE(INT(Catalogo37253[[#This Row],[ Duração]])," horas"," e ",MOD(Catalogo37253[[#This Row],[ Duração]]*60,60), " minutos")</f>
        <v>4 horas e 0 minutos</v>
      </c>
      <c r="M352" s="21">
        <f>Catalogo37253[[#This Row],[ Duração]]*Catalogo37253[[#This Row],[Peso]]</f>
        <v>16</v>
      </c>
      <c r="N352" s="65">
        <f>Catalogo37253[[#This Row],[Custo da UST]]*24.76</f>
        <v>396.16</v>
      </c>
      <c r="O352" s="20">
        <f>Catalogo37253[[#This Row],[Frequência Total]]/12</f>
        <v>6.083333333333333</v>
      </c>
      <c r="P352" s="19">
        <v>73</v>
      </c>
      <c r="Q352" s="19">
        <f>Catalogo37253[[#This Row],[Frequência Total]]*Catalogo37253[[#This Row],[ Duração]]</f>
        <v>292</v>
      </c>
      <c r="R352" s="18">
        <f>Catalogo37253[[#This Row],[Frequência Total]]*Catalogo37253[[#This Row],[Custo da UST]]</f>
        <v>1168</v>
      </c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</row>
    <row r="353" spans="1:40" s="15" customFormat="1" ht="48">
      <c r="A353" s="17">
        <v>527</v>
      </c>
      <c r="B353" s="23" t="s">
        <v>818</v>
      </c>
      <c r="C353" s="28" t="s">
        <v>561</v>
      </c>
      <c r="D353" s="28" t="s">
        <v>36</v>
      </c>
      <c r="E353" s="28" t="s">
        <v>819</v>
      </c>
      <c r="F353" s="28" t="s">
        <v>820</v>
      </c>
      <c r="G353" s="28"/>
      <c r="H353" s="33" t="s">
        <v>39</v>
      </c>
      <c r="I353" s="22" t="s">
        <v>40</v>
      </c>
      <c r="J353" s="21">
        <v>4</v>
      </c>
      <c r="K353" s="21">
        <v>2</v>
      </c>
      <c r="L353" s="22" t="str">
        <f>CONCATENATE(INT(Catalogo37253[[#This Row],[ Duração]])," horas"," e ",MOD(Catalogo37253[[#This Row],[ Duração]]*60,60), " minutos")</f>
        <v>2 horas e 0 minutos</v>
      </c>
      <c r="M353" s="21">
        <f>Catalogo37253[[#This Row],[ Duração]]*Catalogo37253[[#This Row],[Peso]]</f>
        <v>8</v>
      </c>
      <c r="N353" s="65">
        <f>Catalogo37253[[#This Row],[Custo da UST]]*24.76</f>
        <v>198.08</v>
      </c>
      <c r="O353" s="20">
        <f>Catalogo37253[[#This Row],[Frequência Total]]/12</f>
        <v>3.9166666666666665</v>
      </c>
      <c r="P353" s="19">
        <v>47</v>
      </c>
      <c r="Q353" s="19">
        <f>Catalogo37253[[#This Row],[Frequência Total]]*Catalogo37253[[#This Row],[ Duração]]</f>
        <v>94</v>
      </c>
      <c r="R353" s="18">
        <f>Catalogo37253[[#This Row],[Frequência Total]]*Catalogo37253[[#This Row],[Custo da UST]]</f>
        <v>376</v>
      </c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</row>
    <row r="354" spans="1:40" s="15" customFormat="1" ht="48">
      <c r="A354" s="17">
        <v>528</v>
      </c>
      <c r="B354" s="23" t="s">
        <v>821</v>
      </c>
      <c r="C354" s="28" t="s">
        <v>561</v>
      </c>
      <c r="D354" s="28" t="s">
        <v>36</v>
      </c>
      <c r="E354" s="28" t="s">
        <v>822</v>
      </c>
      <c r="F354" s="28" t="s">
        <v>823</v>
      </c>
      <c r="G354" s="28"/>
      <c r="H354" s="33" t="s">
        <v>39</v>
      </c>
      <c r="I354" s="22" t="s">
        <v>40</v>
      </c>
      <c r="J354" s="21">
        <v>4</v>
      </c>
      <c r="K354" s="21">
        <v>2.5</v>
      </c>
      <c r="L354" s="22" t="str">
        <f>CONCATENATE(INT(Catalogo37253[[#This Row],[ Duração]])," horas"," e ",MOD(Catalogo37253[[#This Row],[ Duração]]*60,60), " minutos")</f>
        <v>2 horas e 30 minutos</v>
      </c>
      <c r="M354" s="21">
        <f>Catalogo37253[[#This Row],[ Duração]]*Catalogo37253[[#This Row],[Peso]]</f>
        <v>10</v>
      </c>
      <c r="N354" s="65">
        <f>Catalogo37253[[#This Row],[Custo da UST]]*24.76</f>
        <v>247.60000000000002</v>
      </c>
      <c r="O354" s="20">
        <f>Catalogo37253[[#This Row],[Frequência Total]]/12</f>
        <v>2.9166666666666665</v>
      </c>
      <c r="P354" s="19">
        <v>35</v>
      </c>
      <c r="Q354" s="19">
        <f>Catalogo37253[[#This Row],[Frequência Total]]*Catalogo37253[[#This Row],[ Duração]]</f>
        <v>87.5</v>
      </c>
      <c r="R354" s="18">
        <f>Catalogo37253[[#This Row],[Frequência Total]]*Catalogo37253[[#This Row],[Custo da UST]]</f>
        <v>350</v>
      </c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</row>
    <row r="355" spans="1:40" s="15" customFormat="1" ht="48">
      <c r="A355" s="17">
        <v>531</v>
      </c>
      <c r="B355" s="23" t="s">
        <v>824</v>
      </c>
      <c r="C355" s="28" t="s">
        <v>561</v>
      </c>
      <c r="D355" s="28" t="s">
        <v>36</v>
      </c>
      <c r="E355" s="28" t="s">
        <v>825</v>
      </c>
      <c r="F355" s="28" t="s">
        <v>826</v>
      </c>
      <c r="G355" s="28"/>
      <c r="H355" s="33" t="s">
        <v>39</v>
      </c>
      <c r="I355" s="22" t="s">
        <v>40</v>
      </c>
      <c r="J355" s="21">
        <v>4</v>
      </c>
      <c r="K355" s="21">
        <v>1</v>
      </c>
      <c r="L355" s="22" t="str">
        <f>CONCATENATE(INT(Catalogo37253[[#This Row],[ Duração]])," horas"," e ",MOD(Catalogo37253[[#This Row],[ Duração]]*60,60), " minutos")</f>
        <v>1 horas e 0 minutos</v>
      </c>
      <c r="M355" s="21">
        <f>Catalogo37253[[#This Row],[ Duração]]*Catalogo37253[[#This Row],[Peso]]</f>
        <v>4</v>
      </c>
      <c r="N355" s="65">
        <f>Catalogo37253[[#This Row],[Custo da UST]]*24.76</f>
        <v>99.04</v>
      </c>
      <c r="O355" s="20">
        <f>Catalogo37253[[#This Row],[Frequência Total]]/12</f>
        <v>3.6666666666666665</v>
      </c>
      <c r="P355" s="19">
        <v>44</v>
      </c>
      <c r="Q355" s="19">
        <f>Catalogo37253[[#This Row],[Frequência Total]]*Catalogo37253[[#This Row],[ Duração]]</f>
        <v>44</v>
      </c>
      <c r="R355" s="18">
        <f>Catalogo37253[[#This Row],[Frequência Total]]*Catalogo37253[[#This Row],[Custo da UST]]</f>
        <v>176</v>
      </c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</row>
    <row r="356" spans="1:40" s="15" customFormat="1" ht="48">
      <c r="A356" s="17">
        <v>532</v>
      </c>
      <c r="B356" s="23" t="s">
        <v>827</v>
      </c>
      <c r="C356" s="28" t="s">
        <v>561</v>
      </c>
      <c r="D356" s="28" t="s">
        <v>36</v>
      </c>
      <c r="E356" s="28" t="s">
        <v>828</v>
      </c>
      <c r="F356" s="28" t="s">
        <v>829</v>
      </c>
      <c r="G356" s="28"/>
      <c r="H356" s="33" t="s">
        <v>39</v>
      </c>
      <c r="I356" s="22" t="s">
        <v>40</v>
      </c>
      <c r="J356" s="21">
        <v>4</v>
      </c>
      <c r="K356" s="21">
        <v>1</v>
      </c>
      <c r="L356" s="22" t="str">
        <f>CONCATENATE(INT(Catalogo37253[[#This Row],[ Duração]])," horas"," e ",MOD(Catalogo37253[[#This Row],[ Duração]]*60,60), " minutos")</f>
        <v>1 horas e 0 minutos</v>
      </c>
      <c r="M356" s="21">
        <f>Catalogo37253[[#This Row],[ Duração]]*Catalogo37253[[#This Row],[Peso]]</f>
        <v>4</v>
      </c>
      <c r="N356" s="65">
        <f>Catalogo37253[[#This Row],[Custo da UST]]*24.76</f>
        <v>99.04</v>
      </c>
      <c r="O356" s="20">
        <f>Catalogo37253[[#This Row],[Frequência Total]]/12</f>
        <v>4</v>
      </c>
      <c r="P356" s="19">
        <v>48</v>
      </c>
      <c r="Q356" s="19">
        <f>Catalogo37253[[#This Row],[Frequência Total]]*Catalogo37253[[#This Row],[ Duração]]</f>
        <v>48</v>
      </c>
      <c r="R356" s="18">
        <f>Catalogo37253[[#This Row],[Frequência Total]]*Catalogo37253[[#This Row],[Custo da UST]]</f>
        <v>192</v>
      </c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</row>
    <row r="357" spans="1:40" s="15" customFormat="1" ht="48">
      <c r="A357" s="17">
        <v>533</v>
      </c>
      <c r="B357" s="23" t="s">
        <v>830</v>
      </c>
      <c r="C357" s="28" t="s">
        <v>561</v>
      </c>
      <c r="D357" s="28" t="s">
        <v>36</v>
      </c>
      <c r="E357" s="28" t="s">
        <v>831</v>
      </c>
      <c r="F357" s="28" t="s">
        <v>832</v>
      </c>
      <c r="G357" s="28"/>
      <c r="H357" s="33" t="s">
        <v>39</v>
      </c>
      <c r="I357" s="22" t="s">
        <v>40</v>
      </c>
      <c r="J357" s="21">
        <v>4</v>
      </c>
      <c r="K357" s="21">
        <v>2</v>
      </c>
      <c r="L357" s="22" t="str">
        <f>CONCATENATE(INT(Catalogo37253[[#This Row],[ Duração]])," horas"," e ",MOD(Catalogo37253[[#This Row],[ Duração]]*60,60), " minutos")</f>
        <v>2 horas e 0 minutos</v>
      </c>
      <c r="M357" s="21">
        <f>Catalogo37253[[#This Row],[ Duração]]*Catalogo37253[[#This Row],[Peso]]</f>
        <v>8</v>
      </c>
      <c r="N357" s="65">
        <f>Catalogo37253[[#This Row],[Custo da UST]]*24.76</f>
        <v>198.08</v>
      </c>
      <c r="O357" s="20">
        <f>Catalogo37253[[#This Row],[Frequência Total]]/12</f>
        <v>2</v>
      </c>
      <c r="P357" s="19">
        <v>24</v>
      </c>
      <c r="Q357" s="19">
        <f>Catalogo37253[[#This Row],[Frequência Total]]*Catalogo37253[[#This Row],[ Duração]]</f>
        <v>48</v>
      </c>
      <c r="R357" s="18">
        <f>Catalogo37253[[#This Row],[Frequência Total]]*Catalogo37253[[#This Row],[Custo da UST]]</f>
        <v>192</v>
      </c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</row>
    <row r="358" spans="1:40" s="15" customFormat="1" ht="48">
      <c r="A358" s="17">
        <v>536</v>
      </c>
      <c r="B358" s="23" t="s">
        <v>833</v>
      </c>
      <c r="C358" s="28" t="s">
        <v>561</v>
      </c>
      <c r="D358" s="28" t="s">
        <v>36</v>
      </c>
      <c r="E358" s="28" t="s">
        <v>834</v>
      </c>
      <c r="F358" s="28" t="s">
        <v>835</v>
      </c>
      <c r="G358" s="28"/>
      <c r="H358" s="33" t="s">
        <v>39</v>
      </c>
      <c r="I358" s="22" t="s">
        <v>40</v>
      </c>
      <c r="J358" s="21">
        <v>4</v>
      </c>
      <c r="K358" s="21">
        <v>6</v>
      </c>
      <c r="L358" s="22" t="str">
        <f>CONCATENATE(INT(Catalogo37253[[#This Row],[ Duração]])," horas"," e ",MOD(Catalogo37253[[#This Row],[ Duração]]*60,60), " minutos")</f>
        <v>6 horas e 0 minutos</v>
      </c>
      <c r="M358" s="21">
        <f>Catalogo37253[[#This Row],[ Duração]]*Catalogo37253[[#This Row],[Peso]]</f>
        <v>24</v>
      </c>
      <c r="N358" s="65">
        <f>Catalogo37253[[#This Row],[Custo da UST]]*24.76</f>
        <v>594.24</v>
      </c>
      <c r="O358" s="20">
        <f>Catalogo37253[[#This Row],[Frequência Total]]/12</f>
        <v>2</v>
      </c>
      <c r="P358" s="19">
        <v>24</v>
      </c>
      <c r="Q358" s="19">
        <f>Catalogo37253[[#This Row],[Frequência Total]]*Catalogo37253[[#This Row],[ Duração]]</f>
        <v>144</v>
      </c>
      <c r="R358" s="18">
        <f>Catalogo37253[[#This Row],[Frequência Total]]*Catalogo37253[[#This Row],[Custo da UST]]</f>
        <v>576</v>
      </c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</row>
    <row r="359" spans="1:40" s="15" customFormat="1" ht="96">
      <c r="A359" s="17">
        <v>537</v>
      </c>
      <c r="B359" s="23" t="s">
        <v>836</v>
      </c>
      <c r="C359" s="28" t="s">
        <v>561</v>
      </c>
      <c r="D359" s="28" t="s">
        <v>36</v>
      </c>
      <c r="E359" s="28" t="s">
        <v>837</v>
      </c>
      <c r="F359" s="28" t="s">
        <v>835</v>
      </c>
      <c r="G359" s="28"/>
      <c r="H359" s="33" t="s">
        <v>75</v>
      </c>
      <c r="I359" s="22" t="s">
        <v>76</v>
      </c>
      <c r="J359" s="21">
        <v>2</v>
      </c>
      <c r="K359" s="21">
        <v>1</v>
      </c>
      <c r="L359" s="22" t="str">
        <f>CONCATENATE(INT(Catalogo37253[[#This Row],[ Duração]])," horas"," e ",MOD(Catalogo37253[[#This Row],[ Duração]]*60,60), " minutos")</f>
        <v>1 horas e 0 minutos</v>
      </c>
      <c r="M359" s="21">
        <f>Catalogo37253[[#This Row],[ Duração]]*Catalogo37253[[#This Row],[Peso]]</f>
        <v>2</v>
      </c>
      <c r="N359" s="65">
        <f>Catalogo37253[[#This Row],[Custo da UST]]*24.76</f>
        <v>49.52</v>
      </c>
      <c r="O359" s="20">
        <f>Catalogo37253[[#This Row],[Frequência Total]]/12</f>
        <v>4</v>
      </c>
      <c r="P359" s="19">
        <v>48</v>
      </c>
      <c r="Q359" s="19">
        <f>Catalogo37253[[#This Row],[Frequência Total]]*Catalogo37253[[#This Row],[ Duração]]</f>
        <v>48</v>
      </c>
      <c r="R359" s="18">
        <f>Catalogo37253[[#This Row],[Frequência Total]]*Catalogo37253[[#This Row],[Custo da UST]]</f>
        <v>96</v>
      </c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</row>
    <row r="360" spans="1:40" s="15" customFormat="1" ht="48">
      <c r="A360" s="58">
        <v>539</v>
      </c>
      <c r="B360" s="23" t="s">
        <v>838</v>
      </c>
      <c r="C360" s="28" t="s">
        <v>561</v>
      </c>
      <c r="D360" s="28" t="s">
        <v>36</v>
      </c>
      <c r="E360" s="28" t="s">
        <v>839</v>
      </c>
      <c r="F360" s="28" t="s">
        <v>840</v>
      </c>
      <c r="G360" s="28"/>
      <c r="H360" s="33" t="s">
        <v>39</v>
      </c>
      <c r="I360" s="22" t="s">
        <v>40</v>
      </c>
      <c r="J360" s="21">
        <v>4</v>
      </c>
      <c r="K360" s="21">
        <v>1.5</v>
      </c>
      <c r="L360" s="22" t="str">
        <f>CONCATENATE(INT(Catalogo37253[[#This Row],[ Duração]])," horas"," e ",MOD(Catalogo37253[[#This Row],[ Duração]]*60,60), " minutos")</f>
        <v>1 horas e 30 minutos</v>
      </c>
      <c r="M360" s="21">
        <f>Catalogo37253[[#This Row],[ Duração]]*Catalogo37253[[#This Row],[Peso]]</f>
        <v>6</v>
      </c>
      <c r="N360" s="65">
        <f>Catalogo37253[[#This Row],[Custo da UST]]*24.76</f>
        <v>148.56</v>
      </c>
      <c r="O360" s="20">
        <f>Catalogo37253[[#This Row],[Frequência Total]]/12</f>
        <v>12.083333333333334</v>
      </c>
      <c r="P360" s="19">
        <v>145</v>
      </c>
      <c r="Q360" s="19">
        <f>Catalogo37253[[#This Row],[Frequência Total]]*Catalogo37253[[#This Row],[ Duração]]</f>
        <v>217.5</v>
      </c>
      <c r="R360" s="18">
        <f>Catalogo37253[[#This Row],[Frequência Total]]*Catalogo37253[[#This Row],[Custo da UST]]</f>
        <v>870</v>
      </c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</row>
    <row r="361" spans="1:40" s="15" customFormat="1" ht="36">
      <c r="A361" s="58"/>
      <c r="B361" s="23" t="s">
        <v>841</v>
      </c>
      <c r="C361" s="28" t="s">
        <v>561</v>
      </c>
      <c r="D361" s="28" t="s">
        <v>36</v>
      </c>
      <c r="E361" s="28" t="s">
        <v>842</v>
      </c>
      <c r="F361" s="28" t="s">
        <v>843</v>
      </c>
      <c r="G361" s="28"/>
      <c r="H361" s="33" t="s">
        <v>24</v>
      </c>
      <c r="I361" s="22" t="s">
        <v>25</v>
      </c>
      <c r="J361" s="21">
        <v>6</v>
      </c>
      <c r="K361" s="21">
        <v>0.5</v>
      </c>
      <c r="L361" s="22" t="str">
        <f>CONCATENATE(INT(Catalogo37253[[#This Row],[ Duração]])," horas"," e ",MOD(Catalogo37253[[#This Row],[ Duração]]*60,60), " minutos")</f>
        <v>0 horas e 30 minutos</v>
      </c>
      <c r="M361" s="21">
        <f>Catalogo37253[[#This Row],[ Duração]]*Catalogo37253[[#This Row],[Peso]]</f>
        <v>3</v>
      </c>
      <c r="N361" s="65">
        <f>Catalogo37253[[#This Row],[Custo da UST]]*24.76</f>
        <v>74.28</v>
      </c>
      <c r="O361" s="20">
        <f>Catalogo37253[[#This Row],[Frequência Total]]/12</f>
        <v>4</v>
      </c>
      <c r="P361" s="19">
        <v>48</v>
      </c>
      <c r="Q361" s="19">
        <f>Catalogo37253[[#This Row],[Frequência Total]]*Catalogo37253[[#This Row],[ Duração]]</f>
        <v>24</v>
      </c>
      <c r="R361" s="18">
        <f>Catalogo37253[[#This Row],[Frequência Total]]*Catalogo37253[[#This Row],[Custo da UST]]</f>
        <v>144</v>
      </c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</row>
    <row r="362" spans="1:40" s="15" customFormat="1" ht="36">
      <c r="A362" s="58"/>
      <c r="B362" s="23" t="s">
        <v>844</v>
      </c>
      <c r="C362" s="28" t="s">
        <v>561</v>
      </c>
      <c r="D362" s="28" t="s">
        <v>36</v>
      </c>
      <c r="E362" s="28" t="s">
        <v>845</v>
      </c>
      <c r="F362" s="28" t="s">
        <v>846</v>
      </c>
      <c r="G362" s="28"/>
      <c r="H362" s="33" t="s">
        <v>24</v>
      </c>
      <c r="I362" s="22" t="s">
        <v>25</v>
      </c>
      <c r="J362" s="21">
        <v>6</v>
      </c>
      <c r="K362" s="21">
        <v>1</v>
      </c>
      <c r="L362" s="22" t="str">
        <f>CONCATENATE(INT(Catalogo37253[[#This Row],[ Duração]])," horas"," e ",MOD(Catalogo37253[[#This Row],[ Duração]]*60,60), " minutos")</f>
        <v>1 horas e 0 minutos</v>
      </c>
      <c r="M362" s="21">
        <f>Catalogo37253[[#This Row],[ Duração]]*Catalogo37253[[#This Row],[Peso]]</f>
        <v>6</v>
      </c>
      <c r="N362" s="65">
        <f>Catalogo37253[[#This Row],[Custo da UST]]*24.76</f>
        <v>148.56</v>
      </c>
      <c r="O362" s="20">
        <f>Catalogo37253[[#This Row],[Frequência Total]]/12</f>
        <v>3.9166666666666665</v>
      </c>
      <c r="P362" s="19">
        <v>47</v>
      </c>
      <c r="Q362" s="19">
        <f>Catalogo37253[[#This Row],[Frequência Total]]*Catalogo37253[[#This Row],[ Duração]]</f>
        <v>47</v>
      </c>
      <c r="R362" s="18">
        <f>Catalogo37253[[#This Row],[Frequência Total]]*Catalogo37253[[#This Row],[Custo da UST]]</f>
        <v>282</v>
      </c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</row>
    <row r="363" spans="1:40" s="15" customFormat="1" ht="36">
      <c r="A363" s="58"/>
      <c r="B363" s="23" t="s">
        <v>847</v>
      </c>
      <c r="C363" s="28" t="s">
        <v>561</v>
      </c>
      <c r="D363" s="28" t="s">
        <v>36</v>
      </c>
      <c r="E363" s="28" t="s">
        <v>848</v>
      </c>
      <c r="F363" s="28" t="s">
        <v>849</v>
      </c>
      <c r="G363" s="28"/>
      <c r="H363" s="33" t="s">
        <v>24</v>
      </c>
      <c r="I363" s="22" t="s">
        <v>25</v>
      </c>
      <c r="J363" s="21">
        <v>6</v>
      </c>
      <c r="K363" s="21">
        <v>2</v>
      </c>
      <c r="L363" s="22" t="str">
        <f>CONCATENATE(INT(Catalogo37253[[#This Row],[ Duração]])," horas"," e ",MOD(Catalogo37253[[#This Row],[ Duração]]*60,60), " minutos")</f>
        <v>2 horas e 0 minutos</v>
      </c>
      <c r="M363" s="21">
        <f>Catalogo37253[[#This Row],[ Duração]]*Catalogo37253[[#This Row],[Peso]]</f>
        <v>12</v>
      </c>
      <c r="N363" s="65">
        <f>Catalogo37253[[#This Row],[Custo da UST]]*24.76</f>
        <v>297.12</v>
      </c>
      <c r="O363" s="20">
        <f>Catalogo37253[[#This Row],[Frequência Total]]/12</f>
        <v>2.6666666666666665</v>
      </c>
      <c r="P363" s="19">
        <v>32</v>
      </c>
      <c r="Q363" s="19">
        <f>Catalogo37253[[#This Row],[Frequência Total]]*Catalogo37253[[#This Row],[ Duração]]</f>
        <v>64</v>
      </c>
      <c r="R363" s="18">
        <f>Catalogo37253[[#This Row],[Frequência Total]]*Catalogo37253[[#This Row],[Custo da UST]]</f>
        <v>384</v>
      </c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</row>
    <row r="364" spans="1:40" s="15" customFormat="1" ht="36">
      <c r="A364" s="58"/>
      <c r="B364" s="23" t="s">
        <v>850</v>
      </c>
      <c r="C364" s="28" t="s">
        <v>561</v>
      </c>
      <c r="D364" s="28" t="s">
        <v>36</v>
      </c>
      <c r="E364" s="28" t="s">
        <v>851</v>
      </c>
      <c r="F364" s="28" t="s">
        <v>852</v>
      </c>
      <c r="G364" s="28"/>
      <c r="H364" s="33" t="s">
        <v>24</v>
      </c>
      <c r="I364" s="22" t="s">
        <v>25</v>
      </c>
      <c r="J364" s="21">
        <v>6</v>
      </c>
      <c r="K364" s="21">
        <v>4</v>
      </c>
      <c r="L364" s="22" t="str">
        <f>CONCATENATE(INT(Catalogo37253[[#This Row],[ Duração]])," horas"," e ",MOD(Catalogo37253[[#This Row],[ Duração]]*60,60), " minutos")</f>
        <v>4 horas e 0 minutos</v>
      </c>
      <c r="M364" s="21">
        <f>Catalogo37253[[#This Row],[ Duração]]*Catalogo37253[[#This Row],[Peso]]</f>
        <v>24</v>
      </c>
      <c r="N364" s="65">
        <f>Catalogo37253[[#This Row],[Custo da UST]]*24.76</f>
        <v>594.24</v>
      </c>
      <c r="O364" s="20">
        <f>Catalogo37253[[#This Row],[Frequência Total]]/12</f>
        <v>4</v>
      </c>
      <c r="P364" s="19">
        <v>48</v>
      </c>
      <c r="Q364" s="19">
        <f>Catalogo37253[[#This Row],[Frequência Total]]*Catalogo37253[[#This Row],[ Duração]]</f>
        <v>192</v>
      </c>
      <c r="R364" s="18">
        <f>Catalogo37253[[#This Row],[Frequência Total]]*Catalogo37253[[#This Row],[Custo da UST]]</f>
        <v>1152</v>
      </c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</row>
    <row r="365" spans="1:40" s="15" customFormat="1" ht="36">
      <c r="A365" s="58"/>
      <c r="B365" s="23" t="s">
        <v>853</v>
      </c>
      <c r="C365" s="28" t="s">
        <v>561</v>
      </c>
      <c r="D365" s="28" t="s">
        <v>36</v>
      </c>
      <c r="E365" s="28" t="s">
        <v>854</v>
      </c>
      <c r="F365" s="28" t="s">
        <v>855</v>
      </c>
      <c r="G365" s="28"/>
      <c r="H365" s="33" t="s">
        <v>24</v>
      </c>
      <c r="I365" s="22" t="s">
        <v>25</v>
      </c>
      <c r="J365" s="21">
        <v>6</v>
      </c>
      <c r="K365" s="21">
        <v>6</v>
      </c>
      <c r="L365" s="22" t="str">
        <f>CONCATENATE(INT(Catalogo37253[[#This Row],[ Duração]])," horas"," e ",MOD(Catalogo37253[[#This Row],[ Duração]]*60,60), " minutos")</f>
        <v>6 horas e 0 minutos</v>
      </c>
      <c r="M365" s="21">
        <f>Catalogo37253[[#This Row],[ Duração]]*Catalogo37253[[#This Row],[Peso]]</f>
        <v>36</v>
      </c>
      <c r="N365" s="65">
        <f>Catalogo37253[[#This Row],[Custo da UST]]*24.76</f>
        <v>891.36</v>
      </c>
      <c r="O365" s="20">
        <f>Catalogo37253[[#This Row],[Frequência Total]]/12</f>
        <v>1.9166666666666667</v>
      </c>
      <c r="P365" s="19">
        <v>23</v>
      </c>
      <c r="Q365" s="19">
        <f>Catalogo37253[[#This Row],[Frequência Total]]*Catalogo37253[[#This Row],[ Duração]]</f>
        <v>138</v>
      </c>
      <c r="R365" s="18">
        <f>Catalogo37253[[#This Row],[Frequência Total]]*Catalogo37253[[#This Row],[Custo da UST]]</f>
        <v>828</v>
      </c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</row>
    <row r="366" spans="1:40" s="15" customFormat="1" ht="36">
      <c r="A366" s="58"/>
      <c r="B366" s="23" t="s">
        <v>856</v>
      </c>
      <c r="C366" s="28" t="s">
        <v>561</v>
      </c>
      <c r="D366" s="28" t="s">
        <v>36</v>
      </c>
      <c r="E366" s="28" t="s">
        <v>857</v>
      </c>
      <c r="F366" s="28" t="s">
        <v>858</v>
      </c>
      <c r="G366" s="28"/>
      <c r="H366" s="33" t="s">
        <v>24</v>
      </c>
      <c r="I366" s="22" t="s">
        <v>25</v>
      </c>
      <c r="J366" s="21">
        <v>6</v>
      </c>
      <c r="K366" s="21">
        <v>10</v>
      </c>
      <c r="L366" s="22" t="str">
        <f>CONCATENATE(INT(Catalogo37253[[#This Row],[ Duração]])," horas"," e ",MOD(Catalogo37253[[#This Row],[ Duração]]*60,60), " minutos")</f>
        <v>10 horas e 0 minutos</v>
      </c>
      <c r="M366" s="21">
        <f>Catalogo37253[[#This Row],[ Duração]]*Catalogo37253[[#This Row],[Peso]]</f>
        <v>60</v>
      </c>
      <c r="N366" s="65">
        <f>Catalogo37253[[#This Row],[Custo da UST]]*24.76</f>
        <v>1485.6000000000001</v>
      </c>
      <c r="O366" s="20">
        <f>Catalogo37253[[#This Row],[Frequência Total]]/12</f>
        <v>1.4166666666666667</v>
      </c>
      <c r="P366" s="19">
        <v>17</v>
      </c>
      <c r="Q366" s="19">
        <f>Catalogo37253[[#This Row],[Frequência Total]]*Catalogo37253[[#This Row],[ Duração]]</f>
        <v>170</v>
      </c>
      <c r="R366" s="18">
        <f>Catalogo37253[[#This Row],[Frequência Total]]*Catalogo37253[[#This Row],[Custo da UST]]</f>
        <v>1020</v>
      </c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</row>
    <row r="367" spans="1:40" s="15" customFormat="1" ht="36">
      <c r="A367" s="58"/>
      <c r="B367" s="23" t="s">
        <v>859</v>
      </c>
      <c r="C367" s="28" t="s">
        <v>561</v>
      </c>
      <c r="D367" s="28" t="s">
        <v>36</v>
      </c>
      <c r="E367" s="28" t="s">
        <v>860</v>
      </c>
      <c r="F367" s="28" t="s">
        <v>861</v>
      </c>
      <c r="G367" s="28"/>
      <c r="H367" s="33" t="s">
        <v>24</v>
      </c>
      <c r="I367" s="22" t="s">
        <v>25</v>
      </c>
      <c r="J367" s="21">
        <v>6</v>
      </c>
      <c r="K367" s="21">
        <v>12</v>
      </c>
      <c r="L367" s="22" t="str">
        <f>CONCATENATE(INT(Catalogo37253[[#This Row],[ Duração]])," horas"," e ",MOD(Catalogo37253[[#This Row],[ Duração]]*60,60), " minutos")</f>
        <v>12 horas e 0 minutos</v>
      </c>
      <c r="M367" s="21">
        <f>Catalogo37253[[#This Row],[ Duração]]*Catalogo37253[[#This Row],[Peso]]</f>
        <v>72</v>
      </c>
      <c r="N367" s="65">
        <f>Catalogo37253[[#This Row],[Custo da UST]]*24.76</f>
        <v>1782.72</v>
      </c>
      <c r="O367" s="20">
        <f>Catalogo37253[[#This Row],[Frequência Total]]/12</f>
        <v>2.75</v>
      </c>
      <c r="P367" s="19">
        <v>33</v>
      </c>
      <c r="Q367" s="19">
        <f>Catalogo37253[[#This Row],[Frequência Total]]*Catalogo37253[[#This Row],[ Duração]]</f>
        <v>396</v>
      </c>
      <c r="R367" s="18">
        <f>Catalogo37253[[#This Row],[Frequência Total]]*Catalogo37253[[#This Row],[Custo da UST]]</f>
        <v>2376</v>
      </c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</row>
    <row r="368" spans="1:40" s="15" customFormat="1" ht="36">
      <c r="A368" s="58"/>
      <c r="B368" s="23" t="s">
        <v>862</v>
      </c>
      <c r="C368" s="28" t="s">
        <v>561</v>
      </c>
      <c r="D368" s="28" t="s">
        <v>36</v>
      </c>
      <c r="E368" s="28" t="s">
        <v>863</v>
      </c>
      <c r="F368" s="28" t="s">
        <v>864</v>
      </c>
      <c r="G368" s="28"/>
      <c r="H368" s="33" t="s">
        <v>24</v>
      </c>
      <c r="I368" s="22" t="s">
        <v>25</v>
      </c>
      <c r="J368" s="21">
        <v>6</v>
      </c>
      <c r="K368" s="21">
        <v>14</v>
      </c>
      <c r="L368" s="22" t="str">
        <f>CONCATENATE(INT(Catalogo37253[[#This Row],[ Duração]])," horas"," e ",MOD(Catalogo37253[[#This Row],[ Duração]]*60,60), " minutos")</f>
        <v>14 horas e 0 minutos</v>
      </c>
      <c r="M368" s="21">
        <f>Catalogo37253[[#This Row],[ Duração]]*Catalogo37253[[#This Row],[Peso]]</f>
        <v>84</v>
      </c>
      <c r="N368" s="65">
        <f>Catalogo37253[[#This Row],[Custo da UST]]*24.76</f>
        <v>2079.84</v>
      </c>
      <c r="O368" s="20">
        <f>Catalogo37253[[#This Row],[Frequência Total]]/12</f>
        <v>0.5</v>
      </c>
      <c r="P368" s="19">
        <v>6</v>
      </c>
      <c r="Q368" s="19">
        <f>Catalogo37253[[#This Row],[Frequência Total]]*Catalogo37253[[#This Row],[ Duração]]</f>
        <v>84</v>
      </c>
      <c r="R368" s="18">
        <f>Catalogo37253[[#This Row],[Frequência Total]]*Catalogo37253[[#This Row],[Custo da UST]]</f>
        <v>504</v>
      </c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</row>
    <row r="369" spans="1:40" s="15" customFormat="1" ht="36">
      <c r="A369" s="58"/>
      <c r="B369" s="23" t="s">
        <v>865</v>
      </c>
      <c r="C369" s="28" t="s">
        <v>561</v>
      </c>
      <c r="D369" s="28" t="s">
        <v>36</v>
      </c>
      <c r="E369" s="28" t="s">
        <v>866</v>
      </c>
      <c r="F369" s="28" t="s">
        <v>867</v>
      </c>
      <c r="G369" s="28"/>
      <c r="H369" s="33" t="s">
        <v>24</v>
      </c>
      <c r="I369" s="22" t="s">
        <v>25</v>
      </c>
      <c r="J369" s="21">
        <v>6</v>
      </c>
      <c r="K369" s="21">
        <v>16</v>
      </c>
      <c r="L369" s="22" t="str">
        <f>CONCATENATE(INT(Catalogo37253[[#This Row],[ Duração]])," horas"," e ",MOD(Catalogo37253[[#This Row],[ Duração]]*60,60), " minutos")</f>
        <v>16 horas e 0 minutos</v>
      </c>
      <c r="M369" s="21">
        <f>Catalogo37253[[#This Row],[ Duração]]*Catalogo37253[[#This Row],[Peso]]</f>
        <v>96</v>
      </c>
      <c r="N369" s="65">
        <f>Catalogo37253[[#This Row],[Custo da UST]]*24.76</f>
        <v>2376.96</v>
      </c>
      <c r="O369" s="20">
        <f>Catalogo37253[[#This Row],[Frequência Total]]/12</f>
        <v>0.83333333333333337</v>
      </c>
      <c r="P369" s="19">
        <v>10</v>
      </c>
      <c r="Q369" s="19">
        <f>Catalogo37253[[#This Row],[Frequência Total]]*Catalogo37253[[#This Row],[ Duração]]</f>
        <v>160</v>
      </c>
      <c r="R369" s="18">
        <f>Catalogo37253[[#This Row],[Frequência Total]]*Catalogo37253[[#This Row],[Custo da UST]]</f>
        <v>960</v>
      </c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</row>
    <row r="370" spans="1:40" s="15" customFormat="1" ht="48">
      <c r="A370" s="58"/>
      <c r="B370" s="72" t="s">
        <v>868</v>
      </c>
      <c r="C370" s="73" t="s">
        <v>561</v>
      </c>
      <c r="D370" s="73" t="s">
        <v>36</v>
      </c>
      <c r="E370" s="73" t="s">
        <v>869</v>
      </c>
      <c r="F370" s="73" t="s">
        <v>870</v>
      </c>
      <c r="G370" s="73"/>
      <c r="H370" s="74" t="s">
        <v>39</v>
      </c>
      <c r="I370" s="75" t="s">
        <v>40</v>
      </c>
      <c r="J370" s="76">
        <v>4</v>
      </c>
      <c r="K370" s="76">
        <v>0.5</v>
      </c>
      <c r="L370" s="75" t="str">
        <f>CONCATENATE(INT(Catalogo37253[[#This Row],[ Duração]])," horas"," e ",MOD(Catalogo37253[[#This Row],[ Duração]]*60,60), " minutos")</f>
        <v>0 horas e 30 minutos</v>
      </c>
      <c r="M370" s="76">
        <f>Catalogo37253[[#This Row],[ Duração]]*Catalogo37253[[#This Row],[Peso]]</f>
        <v>2</v>
      </c>
      <c r="N370" s="77">
        <f>Catalogo37253[[#This Row],[Custo da UST]]*24.76</f>
        <v>49.52</v>
      </c>
      <c r="O370" s="78">
        <f>Catalogo37253[[#This Row],[Frequência Total]]/12</f>
        <v>0.5</v>
      </c>
      <c r="P370" s="79">
        <v>6</v>
      </c>
      <c r="Q370" s="79">
        <f>Catalogo37253[[#This Row],[Frequência Total]]*Catalogo37253[[#This Row],[ Duração]]</f>
        <v>3</v>
      </c>
      <c r="R370" s="80">
        <f>Catalogo37253[[#This Row],[Frequência Total]]*Catalogo37253[[#This Row],[Custo da UST]]</f>
        <v>12</v>
      </c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</row>
    <row r="371" spans="1:40" s="15" customFormat="1" ht="60">
      <c r="A371" s="82"/>
      <c r="B371" s="72" t="s">
        <v>871</v>
      </c>
      <c r="C371" s="73" t="s">
        <v>561</v>
      </c>
      <c r="D371" s="73" t="s">
        <v>119</v>
      </c>
      <c r="E371" s="73" t="s">
        <v>753</v>
      </c>
      <c r="F371" s="28" t="s">
        <v>754</v>
      </c>
      <c r="G371" s="33" t="s">
        <v>755</v>
      </c>
      <c r="H371" s="33" t="s">
        <v>101</v>
      </c>
      <c r="I371" s="75" t="s">
        <v>102</v>
      </c>
      <c r="J371" s="76">
        <v>2.5</v>
      </c>
      <c r="K371" s="76">
        <v>12</v>
      </c>
      <c r="L371" s="22" t="str">
        <f>CONCATENATE(INT(Catalogo37253[[#This Row],[ Duração]])," horas"," e ",MOD(Catalogo37253[[#This Row],[ Duração]]*60,60), " minutos")</f>
        <v>12 horas e 0 minutos</v>
      </c>
      <c r="M371" s="76">
        <f>Catalogo37253[[#This Row],[ Duração]]*Catalogo37253[[#This Row],[Peso]]</f>
        <v>30</v>
      </c>
      <c r="N371" s="65">
        <f>Catalogo37253[[#This Row],[Custo da UST]]*24.76</f>
        <v>742.80000000000007</v>
      </c>
      <c r="O371" s="78">
        <f>Catalogo37253[[#This Row],[Frequência Total]]/12</f>
        <v>1</v>
      </c>
      <c r="P371" s="79">
        <v>12</v>
      </c>
      <c r="Q371" s="79">
        <f>Catalogo37253[[#This Row],[Frequência Total]]*Catalogo37253[[#This Row],[ Duração]]</f>
        <v>144</v>
      </c>
      <c r="R371" s="83">
        <f>Catalogo37253[[#This Row],[Frequência Total]]*Catalogo37253[[#This Row],[Custo da UST]]</f>
        <v>360</v>
      </c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</row>
    <row r="372" spans="1:40" s="15" customFormat="1" ht="60">
      <c r="A372" s="82"/>
      <c r="B372" s="72" t="s">
        <v>872</v>
      </c>
      <c r="C372" s="73" t="s">
        <v>561</v>
      </c>
      <c r="D372" s="73" t="s">
        <v>119</v>
      </c>
      <c r="E372" s="73" t="s">
        <v>753</v>
      </c>
      <c r="F372" s="28" t="s">
        <v>754</v>
      </c>
      <c r="G372" s="33" t="s">
        <v>755</v>
      </c>
      <c r="H372" s="33" t="s">
        <v>101</v>
      </c>
      <c r="I372" s="75" t="s">
        <v>102</v>
      </c>
      <c r="J372" s="76">
        <v>2.5</v>
      </c>
      <c r="K372" s="76">
        <v>16</v>
      </c>
      <c r="L372" s="22" t="str">
        <f>CONCATENATE(INT(Catalogo37253[[#This Row],[ Duração]])," horas"," e ",MOD(Catalogo37253[[#This Row],[ Duração]]*60,60), " minutos")</f>
        <v>16 horas e 0 minutos</v>
      </c>
      <c r="M372" s="76">
        <f>Catalogo37253[[#This Row],[ Duração]]*Catalogo37253[[#This Row],[Peso]]</f>
        <v>40</v>
      </c>
      <c r="N372" s="65">
        <f>Catalogo37253[[#This Row],[Custo da UST]]*24.76</f>
        <v>990.40000000000009</v>
      </c>
      <c r="O372" s="78">
        <f>Catalogo37253[[#This Row],[Frequência Total]]/12</f>
        <v>1</v>
      </c>
      <c r="P372" s="79">
        <v>12</v>
      </c>
      <c r="Q372" s="79">
        <f>Catalogo37253[[#This Row],[Frequência Total]]*Catalogo37253[[#This Row],[ Duração]]</f>
        <v>192</v>
      </c>
      <c r="R372" s="83">
        <f>Catalogo37253[[#This Row],[Frequência Total]]*Catalogo37253[[#This Row],[Custo da UST]]</f>
        <v>480</v>
      </c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</row>
    <row r="373" spans="1:40" s="15" customFormat="1" ht="60">
      <c r="A373" s="82"/>
      <c r="B373" s="72" t="s">
        <v>873</v>
      </c>
      <c r="C373" s="73" t="s">
        <v>561</v>
      </c>
      <c r="D373" s="73" t="s">
        <v>119</v>
      </c>
      <c r="E373" s="73" t="s">
        <v>753</v>
      </c>
      <c r="F373" s="28" t="s">
        <v>754</v>
      </c>
      <c r="G373" s="33" t="s">
        <v>755</v>
      </c>
      <c r="H373" s="33" t="s">
        <v>101</v>
      </c>
      <c r="I373" s="75" t="s">
        <v>102</v>
      </c>
      <c r="J373" s="76">
        <v>2.5</v>
      </c>
      <c r="K373" s="76">
        <v>24</v>
      </c>
      <c r="L373" s="22" t="str">
        <f>CONCATENATE(INT(Catalogo37253[[#This Row],[ Duração]])," horas"," e ",MOD(Catalogo37253[[#This Row],[ Duração]]*60,60), " minutos")</f>
        <v>24 horas e 0 minutos</v>
      </c>
      <c r="M373" s="76">
        <f>Catalogo37253[[#This Row],[ Duração]]*Catalogo37253[[#This Row],[Peso]]</f>
        <v>60</v>
      </c>
      <c r="N373" s="65">
        <f>Catalogo37253[[#This Row],[Custo da UST]]*24.76</f>
        <v>1485.6000000000001</v>
      </c>
      <c r="O373" s="78">
        <f>Catalogo37253[[#This Row],[Frequência Total]]/12</f>
        <v>1</v>
      </c>
      <c r="P373" s="79">
        <v>12</v>
      </c>
      <c r="Q373" s="79">
        <f>Catalogo37253[[#This Row],[Frequência Total]]*Catalogo37253[[#This Row],[ Duração]]</f>
        <v>288</v>
      </c>
      <c r="R373" s="83">
        <f>Catalogo37253[[#This Row],[Frequência Total]]*Catalogo37253[[#This Row],[Custo da UST]]</f>
        <v>720</v>
      </c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</row>
    <row r="374" spans="1:40" s="15" customFormat="1" ht="60">
      <c r="A374" s="82"/>
      <c r="B374" s="72" t="s">
        <v>874</v>
      </c>
      <c r="C374" s="73" t="s">
        <v>561</v>
      </c>
      <c r="D374" s="73" t="s">
        <v>119</v>
      </c>
      <c r="E374" s="73" t="s">
        <v>753</v>
      </c>
      <c r="F374" s="28" t="s">
        <v>754</v>
      </c>
      <c r="G374" s="33" t="s">
        <v>755</v>
      </c>
      <c r="H374" s="33" t="s">
        <v>101</v>
      </c>
      <c r="I374" s="75" t="s">
        <v>102</v>
      </c>
      <c r="J374" s="76">
        <v>2.5</v>
      </c>
      <c r="K374" s="76">
        <v>32</v>
      </c>
      <c r="L374" s="22" t="str">
        <f>CONCATENATE(INT(Catalogo37253[[#This Row],[ Duração]])," horas"," e ",MOD(Catalogo37253[[#This Row],[ Duração]]*60,60), " minutos")</f>
        <v>32 horas e 0 minutos</v>
      </c>
      <c r="M374" s="76">
        <f>Catalogo37253[[#This Row],[ Duração]]*Catalogo37253[[#This Row],[Peso]]</f>
        <v>80</v>
      </c>
      <c r="N374" s="65">
        <f>Catalogo37253[[#This Row],[Custo da UST]]*24.76</f>
        <v>1980.8000000000002</v>
      </c>
      <c r="O374" s="78">
        <f>Catalogo37253[[#This Row],[Frequência Total]]/12</f>
        <v>1</v>
      </c>
      <c r="P374" s="79">
        <v>12</v>
      </c>
      <c r="Q374" s="79">
        <f>Catalogo37253[[#This Row],[Frequência Total]]*Catalogo37253[[#This Row],[ Duração]]</f>
        <v>384</v>
      </c>
      <c r="R374" s="83">
        <f>Catalogo37253[[#This Row],[Frequência Total]]*Catalogo37253[[#This Row],[Custo da UST]]</f>
        <v>960</v>
      </c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</row>
    <row r="375" spans="1:40" s="15" customFormat="1" ht="60">
      <c r="A375" s="82"/>
      <c r="B375" s="72" t="s">
        <v>875</v>
      </c>
      <c r="C375" s="73" t="s">
        <v>561</v>
      </c>
      <c r="D375" s="73" t="s">
        <v>119</v>
      </c>
      <c r="E375" s="73" t="s">
        <v>753</v>
      </c>
      <c r="F375" s="28" t="s">
        <v>754</v>
      </c>
      <c r="G375" s="33" t="s">
        <v>755</v>
      </c>
      <c r="H375" s="33" t="s">
        <v>101</v>
      </c>
      <c r="I375" s="75" t="s">
        <v>102</v>
      </c>
      <c r="J375" s="76">
        <v>2.5</v>
      </c>
      <c r="K375" s="76">
        <v>40</v>
      </c>
      <c r="L375" s="22" t="str">
        <f>CONCATENATE(INT(Catalogo37253[[#This Row],[ Duração]])," horas"," e ",MOD(Catalogo37253[[#This Row],[ Duração]]*60,60), " minutos")</f>
        <v>40 horas e 0 minutos</v>
      </c>
      <c r="M375" s="76">
        <f>Catalogo37253[[#This Row],[ Duração]]*Catalogo37253[[#This Row],[Peso]]</f>
        <v>100</v>
      </c>
      <c r="N375" s="65">
        <f>Catalogo37253[[#This Row],[Custo da UST]]*24.76</f>
        <v>2476</v>
      </c>
      <c r="O375" s="78">
        <f>Catalogo37253[[#This Row],[Frequência Total]]/12</f>
        <v>0.5</v>
      </c>
      <c r="P375" s="79">
        <v>6</v>
      </c>
      <c r="Q375" s="79">
        <f>Catalogo37253[[#This Row],[Frequência Total]]*Catalogo37253[[#This Row],[ Duração]]</f>
        <v>240</v>
      </c>
      <c r="R375" s="83">
        <f>Catalogo37253[[#This Row],[Frequência Total]]*Catalogo37253[[#This Row],[Custo da UST]]</f>
        <v>600</v>
      </c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</row>
    <row r="376" spans="1:40" s="15" customFormat="1" ht="60">
      <c r="A376" s="82"/>
      <c r="B376" s="72" t="s">
        <v>876</v>
      </c>
      <c r="C376" s="73" t="s">
        <v>561</v>
      </c>
      <c r="D376" s="73" t="s">
        <v>119</v>
      </c>
      <c r="E376" s="73" t="s">
        <v>753</v>
      </c>
      <c r="F376" s="28" t="s">
        <v>754</v>
      </c>
      <c r="G376" s="33" t="s">
        <v>755</v>
      </c>
      <c r="H376" s="33" t="s">
        <v>101</v>
      </c>
      <c r="I376" s="75" t="s">
        <v>102</v>
      </c>
      <c r="J376" s="76">
        <v>2.5</v>
      </c>
      <c r="K376" s="76">
        <v>56</v>
      </c>
      <c r="L376" s="22" t="str">
        <f>CONCATENATE(INT(Catalogo37253[[#This Row],[ Duração]])," horas"," e ",MOD(Catalogo37253[[#This Row],[ Duração]]*60,60), " minutos")</f>
        <v>56 horas e 0 minutos</v>
      </c>
      <c r="M376" s="76">
        <f>Catalogo37253[[#This Row],[ Duração]]*Catalogo37253[[#This Row],[Peso]]</f>
        <v>140</v>
      </c>
      <c r="N376" s="65">
        <f>Catalogo37253[[#This Row],[Custo da UST]]*24.76</f>
        <v>3466.4</v>
      </c>
      <c r="O376" s="78">
        <f>Catalogo37253[[#This Row],[Frequência Total]]/12</f>
        <v>1</v>
      </c>
      <c r="P376" s="79">
        <v>12</v>
      </c>
      <c r="Q376" s="79">
        <f>Catalogo37253[[#This Row],[Frequência Total]]*Catalogo37253[[#This Row],[ Duração]]</f>
        <v>672</v>
      </c>
      <c r="R376" s="83">
        <f>Catalogo37253[[#This Row],[Frequência Total]]*Catalogo37253[[#This Row],[Custo da UST]]</f>
        <v>1680</v>
      </c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</row>
    <row r="377" spans="1:40" s="15" customFormat="1" ht="60">
      <c r="A377" s="82"/>
      <c r="B377" s="72" t="s">
        <v>877</v>
      </c>
      <c r="C377" s="73" t="s">
        <v>561</v>
      </c>
      <c r="D377" s="73" t="s">
        <v>119</v>
      </c>
      <c r="E377" s="73" t="s">
        <v>753</v>
      </c>
      <c r="F377" s="28" t="s">
        <v>754</v>
      </c>
      <c r="G377" s="33" t="s">
        <v>755</v>
      </c>
      <c r="H377" s="33" t="s">
        <v>101</v>
      </c>
      <c r="I377" s="75" t="s">
        <v>102</v>
      </c>
      <c r="J377" s="76">
        <v>2.5</v>
      </c>
      <c r="K377" s="76">
        <v>80</v>
      </c>
      <c r="L377" s="22" t="str">
        <f>CONCATENATE(INT(Catalogo37253[[#This Row],[ Duração]])," horas"," e ",MOD(Catalogo37253[[#This Row],[ Duração]]*60,60), " minutos")</f>
        <v>80 horas e 0 minutos</v>
      </c>
      <c r="M377" s="76">
        <f>Catalogo37253[[#This Row],[ Duração]]*Catalogo37253[[#This Row],[Peso]]</f>
        <v>200</v>
      </c>
      <c r="N377" s="65">
        <f>Catalogo37253[[#This Row],[Custo da UST]]*24.76</f>
        <v>4952</v>
      </c>
      <c r="O377" s="78">
        <f>Catalogo37253[[#This Row],[Frequência Total]]/12</f>
        <v>1</v>
      </c>
      <c r="P377" s="79">
        <v>12</v>
      </c>
      <c r="Q377" s="79">
        <f>Catalogo37253[[#This Row],[Frequência Total]]*Catalogo37253[[#This Row],[ Duração]]</f>
        <v>960</v>
      </c>
      <c r="R377" s="83">
        <f>Catalogo37253[[#This Row],[Frequência Total]]*Catalogo37253[[#This Row],[Custo da UST]]</f>
        <v>2400</v>
      </c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</row>
    <row r="378" spans="1:40" s="15" customFormat="1" ht="48">
      <c r="A378" s="82"/>
      <c r="B378" s="72" t="s">
        <v>878</v>
      </c>
      <c r="C378" s="73" t="s">
        <v>561</v>
      </c>
      <c r="D378" s="73" t="s">
        <v>119</v>
      </c>
      <c r="E378" s="73" t="s">
        <v>753</v>
      </c>
      <c r="F378" s="28" t="s">
        <v>754</v>
      </c>
      <c r="G378" s="33" t="s">
        <v>755</v>
      </c>
      <c r="H378" s="33" t="s">
        <v>39</v>
      </c>
      <c r="I378" s="75" t="s">
        <v>40</v>
      </c>
      <c r="J378" s="76">
        <v>4</v>
      </c>
      <c r="K378" s="76">
        <v>8</v>
      </c>
      <c r="L378" s="22" t="str">
        <f>CONCATENATE(INT(Catalogo37253[[#This Row],[ Duração]])," horas"," e ",MOD(Catalogo37253[[#This Row],[ Duração]]*60,60), " minutos")</f>
        <v>8 horas e 0 minutos</v>
      </c>
      <c r="M378" s="76">
        <f>Catalogo37253[[#This Row],[ Duração]]*Catalogo37253[[#This Row],[Peso]]</f>
        <v>32</v>
      </c>
      <c r="N378" s="65">
        <f>Catalogo37253[[#This Row],[Custo da UST]]*24.76</f>
        <v>792.32</v>
      </c>
      <c r="O378" s="78">
        <f>Catalogo37253[[#This Row],[Frequência Total]]/12</f>
        <v>0.5</v>
      </c>
      <c r="P378" s="79">
        <v>6</v>
      </c>
      <c r="Q378" s="79">
        <f>Catalogo37253[[#This Row],[Frequência Total]]*Catalogo37253[[#This Row],[ Duração]]</f>
        <v>48</v>
      </c>
      <c r="R378" s="83">
        <f>Catalogo37253[[#This Row],[Frequência Total]]*Catalogo37253[[#This Row],[Custo da UST]]</f>
        <v>192</v>
      </c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</row>
    <row r="379" spans="1:40" s="15" customFormat="1" ht="48">
      <c r="A379" s="82"/>
      <c r="B379" s="72" t="s">
        <v>879</v>
      </c>
      <c r="C379" s="73" t="s">
        <v>561</v>
      </c>
      <c r="D379" s="73" t="s">
        <v>119</v>
      </c>
      <c r="E379" s="73" t="s">
        <v>753</v>
      </c>
      <c r="F379" s="28" t="s">
        <v>754</v>
      </c>
      <c r="G379" s="33" t="s">
        <v>755</v>
      </c>
      <c r="H379" s="33" t="s">
        <v>39</v>
      </c>
      <c r="I379" s="75" t="s">
        <v>40</v>
      </c>
      <c r="J379" s="76">
        <v>4</v>
      </c>
      <c r="K379" s="76">
        <v>12</v>
      </c>
      <c r="L379" s="22" t="str">
        <f>CONCATENATE(INT(Catalogo37253[[#This Row],[ Duração]])," horas"," e ",MOD(Catalogo37253[[#This Row],[ Duração]]*60,60), " minutos")</f>
        <v>12 horas e 0 minutos</v>
      </c>
      <c r="M379" s="76">
        <f>Catalogo37253[[#This Row],[ Duração]]*Catalogo37253[[#This Row],[Peso]]</f>
        <v>48</v>
      </c>
      <c r="N379" s="65">
        <f>Catalogo37253[[#This Row],[Custo da UST]]*24.76</f>
        <v>1188.48</v>
      </c>
      <c r="O379" s="78">
        <f>Catalogo37253[[#This Row],[Frequência Total]]/12</f>
        <v>0.5</v>
      </c>
      <c r="P379" s="79">
        <v>6</v>
      </c>
      <c r="Q379" s="79">
        <f>Catalogo37253[[#This Row],[Frequência Total]]*Catalogo37253[[#This Row],[ Duração]]</f>
        <v>72</v>
      </c>
      <c r="R379" s="83">
        <f>Catalogo37253[[#This Row],[Frequência Total]]*Catalogo37253[[#This Row],[Custo da UST]]</f>
        <v>288</v>
      </c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</row>
    <row r="380" spans="1:40" s="15" customFormat="1" ht="48">
      <c r="A380" s="82"/>
      <c r="B380" s="72" t="s">
        <v>880</v>
      </c>
      <c r="C380" s="73" t="s">
        <v>561</v>
      </c>
      <c r="D380" s="73" t="s">
        <v>119</v>
      </c>
      <c r="E380" s="73" t="s">
        <v>753</v>
      </c>
      <c r="F380" s="28" t="s">
        <v>754</v>
      </c>
      <c r="G380" s="33" t="s">
        <v>755</v>
      </c>
      <c r="H380" s="33" t="s">
        <v>39</v>
      </c>
      <c r="I380" s="75" t="s">
        <v>40</v>
      </c>
      <c r="J380" s="76">
        <v>4</v>
      </c>
      <c r="K380" s="76">
        <v>16</v>
      </c>
      <c r="L380" s="22" t="str">
        <f>CONCATENATE(INT(Catalogo37253[[#This Row],[ Duração]])," horas"," e ",MOD(Catalogo37253[[#This Row],[ Duração]]*60,60), " minutos")</f>
        <v>16 horas e 0 minutos</v>
      </c>
      <c r="M380" s="76">
        <f>Catalogo37253[[#This Row],[ Duração]]*Catalogo37253[[#This Row],[Peso]]</f>
        <v>64</v>
      </c>
      <c r="N380" s="65">
        <f>Catalogo37253[[#This Row],[Custo da UST]]*24.76</f>
        <v>1584.64</v>
      </c>
      <c r="O380" s="78">
        <f>Catalogo37253[[#This Row],[Frequência Total]]/12</f>
        <v>1</v>
      </c>
      <c r="P380" s="79">
        <v>12</v>
      </c>
      <c r="Q380" s="79">
        <f>Catalogo37253[[#This Row],[Frequência Total]]*Catalogo37253[[#This Row],[ Duração]]</f>
        <v>192</v>
      </c>
      <c r="R380" s="83">
        <f>Catalogo37253[[#This Row],[Frequência Total]]*Catalogo37253[[#This Row],[Custo da UST]]</f>
        <v>768</v>
      </c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</row>
    <row r="381" spans="1:40" s="15" customFormat="1" ht="48">
      <c r="A381" s="82"/>
      <c r="B381" s="72" t="s">
        <v>881</v>
      </c>
      <c r="C381" s="73" t="s">
        <v>561</v>
      </c>
      <c r="D381" s="73" t="s">
        <v>119</v>
      </c>
      <c r="E381" s="73" t="s">
        <v>753</v>
      </c>
      <c r="F381" s="28" t="s">
        <v>754</v>
      </c>
      <c r="G381" s="33" t="s">
        <v>755</v>
      </c>
      <c r="H381" s="33" t="s">
        <v>39</v>
      </c>
      <c r="I381" s="75" t="s">
        <v>40</v>
      </c>
      <c r="J381" s="76">
        <v>4</v>
      </c>
      <c r="K381" s="76">
        <v>24</v>
      </c>
      <c r="L381" s="22" t="str">
        <f>CONCATENATE(INT(Catalogo37253[[#This Row],[ Duração]])," horas"," e ",MOD(Catalogo37253[[#This Row],[ Duração]]*60,60), " minutos")</f>
        <v>24 horas e 0 minutos</v>
      </c>
      <c r="M381" s="76">
        <f>Catalogo37253[[#This Row],[ Duração]]*Catalogo37253[[#This Row],[Peso]]</f>
        <v>96</v>
      </c>
      <c r="N381" s="65">
        <f>Catalogo37253[[#This Row],[Custo da UST]]*24.76</f>
        <v>2376.96</v>
      </c>
      <c r="O381" s="78">
        <f>Catalogo37253[[#This Row],[Frequência Total]]/12</f>
        <v>1</v>
      </c>
      <c r="P381" s="79">
        <v>12</v>
      </c>
      <c r="Q381" s="79">
        <f>Catalogo37253[[#This Row],[Frequência Total]]*Catalogo37253[[#This Row],[ Duração]]</f>
        <v>288</v>
      </c>
      <c r="R381" s="83">
        <f>Catalogo37253[[#This Row],[Frequência Total]]*Catalogo37253[[#This Row],[Custo da UST]]</f>
        <v>1152</v>
      </c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</row>
    <row r="382" spans="1:40" s="15" customFormat="1" ht="48">
      <c r="A382" s="82"/>
      <c r="B382" s="72" t="s">
        <v>882</v>
      </c>
      <c r="C382" s="73" t="s">
        <v>561</v>
      </c>
      <c r="D382" s="73" t="s">
        <v>119</v>
      </c>
      <c r="E382" s="73" t="s">
        <v>753</v>
      </c>
      <c r="F382" s="28" t="s">
        <v>754</v>
      </c>
      <c r="G382" s="33" t="s">
        <v>755</v>
      </c>
      <c r="H382" s="33" t="s">
        <v>39</v>
      </c>
      <c r="I382" s="75" t="s">
        <v>40</v>
      </c>
      <c r="J382" s="76">
        <v>4</v>
      </c>
      <c r="K382" s="76">
        <v>32</v>
      </c>
      <c r="L382" s="22" t="str">
        <f>CONCATENATE(INT(Catalogo37253[[#This Row],[ Duração]])," horas"," e ",MOD(Catalogo37253[[#This Row],[ Duração]]*60,60), " minutos")</f>
        <v>32 horas e 0 minutos</v>
      </c>
      <c r="M382" s="76">
        <f>Catalogo37253[[#This Row],[ Duração]]*Catalogo37253[[#This Row],[Peso]]</f>
        <v>128</v>
      </c>
      <c r="N382" s="65">
        <f>Catalogo37253[[#This Row],[Custo da UST]]*24.76</f>
        <v>3169.28</v>
      </c>
      <c r="O382" s="78">
        <f>Catalogo37253[[#This Row],[Frequência Total]]/12</f>
        <v>0.5</v>
      </c>
      <c r="P382" s="79">
        <v>6</v>
      </c>
      <c r="Q382" s="79">
        <f>Catalogo37253[[#This Row],[Frequência Total]]*Catalogo37253[[#This Row],[ Duração]]</f>
        <v>192</v>
      </c>
      <c r="R382" s="83">
        <f>Catalogo37253[[#This Row],[Frequência Total]]*Catalogo37253[[#This Row],[Custo da UST]]</f>
        <v>768</v>
      </c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</row>
    <row r="383" spans="1:40" s="15" customFormat="1" ht="48">
      <c r="A383" s="82"/>
      <c r="B383" s="72" t="s">
        <v>883</v>
      </c>
      <c r="C383" s="73" t="s">
        <v>561</v>
      </c>
      <c r="D383" s="73" t="s">
        <v>119</v>
      </c>
      <c r="E383" s="73" t="s">
        <v>753</v>
      </c>
      <c r="F383" s="28" t="s">
        <v>754</v>
      </c>
      <c r="G383" s="33" t="s">
        <v>755</v>
      </c>
      <c r="H383" s="33" t="s">
        <v>39</v>
      </c>
      <c r="I383" s="75" t="s">
        <v>40</v>
      </c>
      <c r="J383" s="76">
        <v>4</v>
      </c>
      <c r="K383" s="76">
        <v>40</v>
      </c>
      <c r="L383" s="22" t="str">
        <f>CONCATENATE(INT(Catalogo37253[[#This Row],[ Duração]])," horas"," e ",MOD(Catalogo37253[[#This Row],[ Duração]]*60,60), " minutos")</f>
        <v>40 horas e 0 minutos</v>
      </c>
      <c r="M383" s="76">
        <f>Catalogo37253[[#This Row],[ Duração]]*Catalogo37253[[#This Row],[Peso]]</f>
        <v>160</v>
      </c>
      <c r="N383" s="65">
        <f>Catalogo37253[[#This Row],[Custo da UST]]*24.76</f>
        <v>3961.6000000000004</v>
      </c>
      <c r="O383" s="78">
        <f>Catalogo37253[[#This Row],[Frequência Total]]/12</f>
        <v>1</v>
      </c>
      <c r="P383" s="79">
        <v>12</v>
      </c>
      <c r="Q383" s="79">
        <f>Catalogo37253[[#This Row],[Frequência Total]]*Catalogo37253[[#This Row],[ Duração]]</f>
        <v>480</v>
      </c>
      <c r="R383" s="83">
        <f>Catalogo37253[[#This Row],[Frequência Total]]*Catalogo37253[[#This Row],[Custo da UST]]</f>
        <v>1920</v>
      </c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</row>
    <row r="384" spans="1:40" s="15" customFormat="1" ht="48">
      <c r="A384" s="82"/>
      <c r="B384" s="72" t="s">
        <v>884</v>
      </c>
      <c r="C384" s="73" t="s">
        <v>561</v>
      </c>
      <c r="D384" s="73" t="s">
        <v>119</v>
      </c>
      <c r="E384" s="73" t="s">
        <v>753</v>
      </c>
      <c r="F384" s="28" t="s">
        <v>754</v>
      </c>
      <c r="G384" s="33" t="s">
        <v>755</v>
      </c>
      <c r="H384" s="33" t="s">
        <v>39</v>
      </c>
      <c r="I384" s="75" t="s">
        <v>40</v>
      </c>
      <c r="J384" s="76">
        <v>4</v>
      </c>
      <c r="K384" s="76">
        <v>56</v>
      </c>
      <c r="L384" s="22" t="str">
        <f>CONCATENATE(INT(Catalogo37253[[#This Row],[ Duração]])," horas"," e ",MOD(Catalogo37253[[#This Row],[ Duração]]*60,60), " minutos")</f>
        <v>56 horas e 0 minutos</v>
      </c>
      <c r="M384" s="76">
        <f>Catalogo37253[[#This Row],[ Duração]]*Catalogo37253[[#This Row],[Peso]]</f>
        <v>224</v>
      </c>
      <c r="N384" s="65">
        <f>Catalogo37253[[#This Row],[Custo da UST]]*24.76</f>
        <v>5546.2400000000007</v>
      </c>
      <c r="O384" s="78">
        <f>Catalogo37253[[#This Row],[Frequência Total]]/12</f>
        <v>1</v>
      </c>
      <c r="P384" s="79">
        <v>12</v>
      </c>
      <c r="Q384" s="79">
        <f>Catalogo37253[[#This Row],[Frequência Total]]*Catalogo37253[[#This Row],[ Duração]]</f>
        <v>672</v>
      </c>
      <c r="R384" s="83">
        <f>Catalogo37253[[#This Row],[Frequência Total]]*Catalogo37253[[#This Row],[Custo da UST]]</f>
        <v>2688</v>
      </c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</row>
    <row r="385" spans="1:40" s="15" customFormat="1" ht="48">
      <c r="A385" s="82"/>
      <c r="B385" s="72" t="s">
        <v>885</v>
      </c>
      <c r="C385" s="73" t="s">
        <v>561</v>
      </c>
      <c r="D385" s="73" t="s">
        <v>119</v>
      </c>
      <c r="E385" s="73" t="s">
        <v>753</v>
      </c>
      <c r="F385" s="28" t="s">
        <v>754</v>
      </c>
      <c r="G385" s="33" t="s">
        <v>755</v>
      </c>
      <c r="H385" s="33" t="s">
        <v>39</v>
      </c>
      <c r="I385" s="75" t="s">
        <v>40</v>
      </c>
      <c r="J385" s="76">
        <v>4</v>
      </c>
      <c r="K385" s="76">
        <v>80</v>
      </c>
      <c r="L385" s="22" t="str">
        <f>CONCATENATE(INT(Catalogo37253[[#This Row],[ Duração]])," horas"," e ",MOD(Catalogo37253[[#This Row],[ Duração]]*60,60), " minutos")</f>
        <v>80 horas e 0 minutos</v>
      </c>
      <c r="M385" s="76">
        <f>Catalogo37253[[#This Row],[ Duração]]*Catalogo37253[[#This Row],[Peso]]</f>
        <v>320</v>
      </c>
      <c r="N385" s="65">
        <f>Catalogo37253[[#This Row],[Custo da UST]]*24.76</f>
        <v>7923.2000000000007</v>
      </c>
      <c r="O385" s="78">
        <f>Catalogo37253[[#This Row],[Frequência Total]]/12</f>
        <v>0.5</v>
      </c>
      <c r="P385" s="79">
        <v>6</v>
      </c>
      <c r="Q385" s="79">
        <f>Catalogo37253[[#This Row],[Frequência Total]]*Catalogo37253[[#This Row],[ Duração]]</f>
        <v>480</v>
      </c>
      <c r="R385" s="83">
        <f>Catalogo37253[[#This Row],[Frequência Total]]*Catalogo37253[[#This Row],[Custo da UST]]</f>
        <v>1920</v>
      </c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</row>
    <row r="386" spans="1:40" s="15" customFormat="1" ht="48">
      <c r="A386" s="82"/>
      <c r="B386" s="72" t="s">
        <v>886</v>
      </c>
      <c r="C386" s="73" t="s">
        <v>561</v>
      </c>
      <c r="D386" s="73" t="s">
        <v>119</v>
      </c>
      <c r="E386" s="73" t="s">
        <v>753</v>
      </c>
      <c r="F386" s="28" t="s">
        <v>754</v>
      </c>
      <c r="G386" s="33" t="s">
        <v>755</v>
      </c>
      <c r="H386" s="33" t="s">
        <v>24</v>
      </c>
      <c r="I386" s="75" t="s">
        <v>25</v>
      </c>
      <c r="J386" s="76">
        <v>6</v>
      </c>
      <c r="K386" s="76">
        <v>8</v>
      </c>
      <c r="L386" s="22" t="str">
        <f>CONCATENATE(INT(Catalogo37253[[#This Row],[ Duração]])," horas"," e ",MOD(Catalogo37253[[#This Row],[ Duração]]*60,60), " minutos")</f>
        <v>8 horas e 0 minutos</v>
      </c>
      <c r="M386" s="76">
        <f>Catalogo37253[[#This Row],[ Duração]]*Catalogo37253[[#This Row],[Peso]]</f>
        <v>48</v>
      </c>
      <c r="N386" s="65">
        <f>Catalogo37253[[#This Row],[Custo da UST]]*24.76</f>
        <v>1188.48</v>
      </c>
      <c r="O386" s="78">
        <f>Catalogo37253[[#This Row],[Frequência Total]]/12</f>
        <v>0.5</v>
      </c>
      <c r="P386" s="79">
        <v>6</v>
      </c>
      <c r="Q386" s="79">
        <f>Catalogo37253[[#This Row],[Frequência Total]]*Catalogo37253[[#This Row],[ Duração]]</f>
        <v>48</v>
      </c>
      <c r="R386" s="83">
        <f>Catalogo37253[[#This Row],[Frequência Total]]*Catalogo37253[[#This Row],[Custo da UST]]</f>
        <v>288</v>
      </c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</row>
    <row r="387" spans="1:40" s="15" customFormat="1" ht="48">
      <c r="A387" s="82"/>
      <c r="B387" s="72" t="s">
        <v>887</v>
      </c>
      <c r="C387" s="73" t="s">
        <v>561</v>
      </c>
      <c r="D387" s="73" t="s">
        <v>119</v>
      </c>
      <c r="E387" s="73" t="s">
        <v>753</v>
      </c>
      <c r="F387" s="28" t="s">
        <v>754</v>
      </c>
      <c r="G387" s="33" t="s">
        <v>755</v>
      </c>
      <c r="H387" s="33" t="s">
        <v>24</v>
      </c>
      <c r="I387" s="75" t="s">
        <v>25</v>
      </c>
      <c r="J387" s="76">
        <v>6</v>
      </c>
      <c r="K387" s="76">
        <v>12</v>
      </c>
      <c r="L387" s="22" t="str">
        <f>CONCATENATE(INT(Catalogo37253[[#This Row],[ Duração]])," horas"," e ",MOD(Catalogo37253[[#This Row],[ Duração]]*60,60), " minutos")</f>
        <v>12 horas e 0 minutos</v>
      </c>
      <c r="M387" s="76">
        <f>Catalogo37253[[#This Row],[ Duração]]*Catalogo37253[[#This Row],[Peso]]</f>
        <v>72</v>
      </c>
      <c r="N387" s="65">
        <f>Catalogo37253[[#This Row],[Custo da UST]]*24.76</f>
        <v>1782.72</v>
      </c>
      <c r="O387" s="78">
        <f>Catalogo37253[[#This Row],[Frequência Total]]/12</f>
        <v>0.5</v>
      </c>
      <c r="P387" s="79">
        <v>6</v>
      </c>
      <c r="Q387" s="79">
        <f>Catalogo37253[[#This Row],[Frequência Total]]*Catalogo37253[[#This Row],[ Duração]]</f>
        <v>72</v>
      </c>
      <c r="R387" s="83">
        <f>Catalogo37253[[#This Row],[Frequência Total]]*Catalogo37253[[#This Row],[Custo da UST]]</f>
        <v>432</v>
      </c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</row>
    <row r="388" spans="1:40" s="15" customFormat="1" ht="48">
      <c r="A388" s="82"/>
      <c r="B388" s="72" t="s">
        <v>888</v>
      </c>
      <c r="C388" s="73" t="s">
        <v>561</v>
      </c>
      <c r="D388" s="73" t="s">
        <v>119</v>
      </c>
      <c r="E388" s="73" t="s">
        <v>753</v>
      </c>
      <c r="F388" s="28" t="s">
        <v>754</v>
      </c>
      <c r="G388" s="33" t="s">
        <v>755</v>
      </c>
      <c r="H388" s="33" t="s">
        <v>24</v>
      </c>
      <c r="I388" s="75" t="s">
        <v>25</v>
      </c>
      <c r="J388" s="76">
        <v>6</v>
      </c>
      <c r="K388" s="76">
        <v>24</v>
      </c>
      <c r="L388" s="22" t="str">
        <f>CONCATENATE(INT(Catalogo37253[[#This Row],[ Duração]])," horas"," e ",MOD(Catalogo37253[[#This Row],[ Duração]]*60,60), " minutos")</f>
        <v>24 horas e 0 minutos</v>
      </c>
      <c r="M388" s="76">
        <f>Catalogo37253[[#This Row],[ Duração]]*Catalogo37253[[#This Row],[Peso]]</f>
        <v>144</v>
      </c>
      <c r="N388" s="65">
        <f>Catalogo37253[[#This Row],[Custo da UST]]*24.76</f>
        <v>3565.44</v>
      </c>
      <c r="O388" s="78">
        <f>Catalogo37253[[#This Row],[Frequência Total]]/12</f>
        <v>0.5</v>
      </c>
      <c r="P388" s="79">
        <v>6</v>
      </c>
      <c r="Q388" s="79">
        <f>Catalogo37253[[#This Row],[Frequência Total]]*Catalogo37253[[#This Row],[ Duração]]</f>
        <v>144</v>
      </c>
      <c r="R388" s="83">
        <f>Catalogo37253[[#This Row],[Frequência Total]]*Catalogo37253[[#This Row],[Custo da UST]]</f>
        <v>864</v>
      </c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</row>
    <row r="389" spans="1:40" s="15" customFormat="1" ht="48">
      <c r="A389" s="82"/>
      <c r="B389" s="72" t="s">
        <v>889</v>
      </c>
      <c r="C389" s="73" t="s">
        <v>561</v>
      </c>
      <c r="D389" s="73" t="s">
        <v>119</v>
      </c>
      <c r="E389" s="73" t="s">
        <v>753</v>
      </c>
      <c r="F389" s="28" t="s">
        <v>754</v>
      </c>
      <c r="G389" s="33" t="s">
        <v>755</v>
      </c>
      <c r="H389" s="33" t="s">
        <v>24</v>
      </c>
      <c r="I389" s="75" t="s">
        <v>25</v>
      </c>
      <c r="J389" s="76">
        <v>6</v>
      </c>
      <c r="K389" s="76">
        <v>32</v>
      </c>
      <c r="L389" s="22" t="str">
        <f>CONCATENATE(INT(Catalogo37253[[#This Row],[ Duração]])," horas"," e ",MOD(Catalogo37253[[#This Row],[ Duração]]*60,60), " minutos")</f>
        <v>32 horas e 0 minutos</v>
      </c>
      <c r="M389" s="76">
        <f>Catalogo37253[[#This Row],[ Duração]]*Catalogo37253[[#This Row],[Peso]]</f>
        <v>192</v>
      </c>
      <c r="N389" s="65">
        <f>Catalogo37253[[#This Row],[Custo da UST]]*24.76</f>
        <v>4753.92</v>
      </c>
      <c r="O389" s="78">
        <f>Catalogo37253[[#This Row],[Frequência Total]]/12</f>
        <v>0.5</v>
      </c>
      <c r="P389" s="79">
        <v>6</v>
      </c>
      <c r="Q389" s="79">
        <f>Catalogo37253[[#This Row],[Frequência Total]]*Catalogo37253[[#This Row],[ Duração]]</f>
        <v>192</v>
      </c>
      <c r="R389" s="83">
        <f>Catalogo37253[[#This Row],[Frequência Total]]*Catalogo37253[[#This Row],[Custo da UST]]</f>
        <v>1152</v>
      </c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</row>
    <row r="390" spans="1:40" s="15" customFormat="1" ht="48">
      <c r="A390" s="81"/>
      <c r="B390" s="23" t="s">
        <v>890</v>
      </c>
      <c r="C390" s="28" t="s">
        <v>561</v>
      </c>
      <c r="D390" s="28" t="s">
        <v>119</v>
      </c>
      <c r="E390" s="28" t="s">
        <v>753</v>
      </c>
      <c r="F390" s="28" t="s">
        <v>754</v>
      </c>
      <c r="G390" s="33" t="s">
        <v>755</v>
      </c>
      <c r="H390" s="33" t="s">
        <v>24</v>
      </c>
      <c r="I390" s="22" t="s">
        <v>25</v>
      </c>
      <c r="J390" s="21">
        <v>6</v>
      </c>
      <c r="K390" s="21">
        <v>40</v>
      </c>
      <c r="L390" s="22" t="str">
        <f>CONCATENATE(INT(Catalogo37253[[#This Row],[ Duração]])," horas"," e ",MOD(Catalogo37253[[#This Row],[ Duração]]*60,60), " minutos")</f>
        <v>40 horas e 0 minutos</v>
      </c>
      <c r="M390" s="21">
        <f>Catalogo37253[[#This Row],[ Duração]]*Catalogo37253[[#This Row],[Peso]]</f>
        <v>240</v>
      </c>
      <c r="N390" s="65">
        <f>Catalogo37253[[#This Row],[Custo da UST]]*24.76</f>
        <v>5942.4000000000005</v>
      </c>
      <c r="O390" s="20">
        <f>Catalogo37253[[#This Row],[Frequência Total]]/12</f>
        <v>0.5</v>
      </c>
      <c r="P390" s="19">
        <v>6</v>
      </c>
      <c r="Q390" s="19">
        <f>Catalogo37253[[#This Row],[Frequência Total]]*Catalogo37253[[#This Row],[ Duração]]</f>
        <v>240</v>
      </c>
      <c r="R390" s="57">
        <f>Catalogo37253[[#This Row],[Frequência Total]]*Catalogo37253[[#This Row],[Custo da UST]]</f>
        <v>1440</v>
      </c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</row>
    <row r="391" spans="1:40" s="15" customFormat="1" ht="48">
      <c r="A391" s="81"/>
      <c r="B391" s="23" t="s">
        <v>891</v>
      </c>
      <c r="C391" s="28" t="s">
        <v>561</v>
      </c>
      <c r="D391" s="28" t="s">
        <v>119</v>
      </c>
      <c r="E391" s="28" t="s">
        <v>753</v>
      </c>
      <c r="F391" s="28" t="s">
        <v>754</v>
      </c>
      <c r="G391" s="33" t="s">
        <v>755</v>
      </c>
      <c r="H391" s="33" t="s">
        <v>24</v>
      </c>
      <c r="I391" s="22" t="s">
        <v>25</v>
      </c>
      <c r="J391" s="21">
        <v>6</v>
      </c>
      <c r="K391" s="21">
        <v>56</v>
      </c>
      <c r="L391" s="22" t="str">
        <f>CONCATENATE(INT(Catalogo37253[[#This Row],[ Duração]])," horas"," e ",MOD(Catalogo37253[[#This Row],[ Duração]]*60,60), " minutos")</f>
        <v>56 horas e 0 minutos</v>
      </c>
      <c r="M391" s="21">
        <f>Catalogo37253[[#This Row],[ Duração]]*Catalogo37253[[#This Row],[Peso]]</f>
        <v>336</v>
      </c>
      <c r="N391" s="65">
        <f>Catalogo37253[[#This Row],[Custo da UST]]*24.76</f>
        <v>8319.36</v>
      </c>
      <c r="O391" s="20">
        <f>Catalogo37253[[#This Row],[Frequência Total]]/12</f>
        <v>0.5</v>
      </c>
      <c r="P391" s="19">
        <v>6</v>
      </c>
      <c r="Q391" s="19">
        <f>Catalogo37253[[#This Row],[Frequência Total]]*Catalogo37253[[#This Row],[ Duração]]</f>
        <v>336</v>
      </c>
      <c r="R391" s="57">
        <f>Catalogo37253[[#This Row],[Frequência Total]]*Catalogo37253[[#This Row],[Custo da UST]]</f>
        <v>2016</v>
      </c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</row>
    <row r="392" spans="1:40" s="15" customFormat="1" ht="48">
      <c r="A392" s="81"/>
      <c r="B392" s="23" t="s">
        <v>892</v>
      </c>
      <c r="C392" s="28" t="s">
        <v>561</v>
      </c>
      <c r="D392" s="28" t="s">
        <v>119</v>
      </c>
      <c r="E392" s="28" t="s">
        <v>753</v>
      </c>
      <c r="F392" s="28" t="s">
        <v>754</v>
      </c>
      <c r="G392" s="33" t="s">
        <v>755</v>
      </c>
      <c r="H392" s="33" t="s">
        <v>24</v>
      </c>
      <c r="I392" s="22" t="s">
        <v>25</v>
      </c>
      <c r="J392" s="21">
        <v>6</v>
      </c>
      <c r="K392" s="21">
        <v>80</v>
      </c>
      <c r="L392" s="22" t="str">
        <f>CONCATENATE(INT(Catalogo37253[[#This Row],[ Duração]])," horas"," e ",MOD(Catalogo37253[[#This Row],[ Duração]]*60,60), " minutos")</f>
        <v>80 horas e 0 minutos</v>
      </c>
      <c r="M392" s="21">
        <f>Catalogo37253[[#This Row],[ Duração]]*Catalogo37253[[#This Row],[Peso]]</f>
        <v>480</v>
      </c>
      <c r="N392" s="65">
        <f>Catalogo37253[[#This Row],[Custo da UST]]*24.76</f>
        <v>11884.800000000001</v>
      </c>
      <c r="O392" s="20">
        <f>Catalogo37253[[#This Row],[Frequência Total]]/12</f>
        <v>0.52916666666666667</v>
      </c>
      <c r="P392" s="19">
        <v>6.35</v>
      </c>
      <c r="Q392" s="19">
        <f>Catalogo37253[[#This Row],[Frequência Total]]*Catalogo37253[[#This Row],[ Duração]]</f>
        <v>508</v>
      </c>
      <c r="R392" s="57">
        <f>Catalogo37253[[#This Row],[Frequência Total]]*Catalogo37253[[#This Row],[Custo da UST]]</f>
        <v>3048</v>
      </c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</row>
    <row r="393" spans="1:40" s="15" customFormat="1">
      <c r="A393" s="14"/>
      <c r="B393" s="12"/>
      <c r="C393" s="12"/>
      <c r="D393" s="12"/>
      <c r="E393" s="13"/>
      <c r="F393" s="12"/>
      <c r="G393" s="12"/>
      <c r="H393" s="12"/>
      <c r="I393" s="11"/>
      <c r="J393" s="8"/>
      <c r="K393" s="10"/>
      <c r="L393" s="9"/>
      <c r="M393" s="8"/>
      <c r="N393" s="70"/>
      <c r="O393" s="7"/>
      <c r="P393" s="6"/>
      <c r="Q393" s="5" t="s">
        <v>893</v>
      </c>
      <c r="R393" s="4">
        <f>SUBTOTAL(109,Catalogo37253[Custo Total Previsto em UST])</f>
        <v>374184.54320000001</v>
      </c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</row>
    <row r="394" spans="1:40" s="15" customFormat="1">
      <c r="A394"/>
      <c r="B394"/>
      <c r="C394"/>
      <c r="D394"/>
      <c r="E394" s="3"/>
      <c r="F394"/>
      <c r="G394"/>
      <c r="H394"/>
      <c r="I394" s="2"/>
      <c r="J394" s="59"/>
      <c r="K394"/>
      <c r="L394"/>
      <c r="M394"/>
      <c r="N394" s="71"/>
      <c r="O394"/>
      <c r="P394"/>
      <c r="Q394"/>
      <c r="R394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</row>
    <row r="395" spans="1:40" ht="15.95" customHeight="1">
      <c r="F395" s="3"/>
      <c r="G395" s="3"/>
      <c r="H395" s="3"/>
      <c r="L395">
        <f>K319*J319</f>
        <v>3.5</v>
      </c>
    </row>
  </sheetData>
  <autoFilter ref="L395" xr:uid="{F292BA0C-D501-4615-8CCA-3057E12A84AE}"/>
  <dataValidations count="3">
    <dataValidation type="list" allowBlank="1" showInputMessage="1" showErrorMessage="1" sqref="I3:I11 I13 I103:I109 I15:I54" xr:uid="{00000000-0002-0000-0000-000000000000}">
      <formula1>Complexidades</formula1>
    </dataValidation>
    <dataValidation type="list" allowBlank="1" showInputMessage="1" showErrorMessage="1" sqref="C3:C11 C13 C103:C109 C15:C54" xr:uid="{00000000-0002-0000-0000-000001000000}">
      <formula1>Tipo</formula1>
    </dataValidation>
    <dataValidation type="list" allowBlank="1" showInputMessage="1" showErrorMessage="1" sqref="D3:D351" xr:uid="{00000000-0002-0000-0000-000002000000}">
      <formula1>Servicos</formula1>
    </dataValidation>
  </dataValidations>
  <pageMargins left="0.39370078740157483" right="0.19685039370078741" top="0.19685039370078741" bottom="0.19685039370078741" header="0.11811023622047245" footer="0"/>
  <pageSetup paperSize="9" scale="51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1476813924944CA183AF062D48A663" ma:contentTypeVersion="11" ma:contentTypeDescription="Crie um novo documento." ma:contentTypeScope="" ma:versionID="4dca7bb04f17bd1ba8a36521e12a13b6">
  <xsd:schema xmlns:xsd="http://www.w3.org/2001/XMLSchema" xmlns:xs="http://www.w3.org/2001/XMLSchema" xmlns:p="http://schemas.microsoft.com/office/2006/metadata/properties" xmlns:ns2="1a221f98-41eb-4534-b247-14f55f4e3e2f" xmlns:ns3="21b377bb-9110-4f07-a24b-b659c2afe447" targetNamespace="http://schemas.microsoft.com/office/2006/metadata/properties" ma:root="true" ma:fieldsID="80d527fefca5f87bfae1ec495b9be599" ns2:_="" ns3:_="">
    <xsd:import namespace="1a221f98-41eb-4534-b247-14f55f4e3e2f"/>
    <xsd:import namespace="21b377bb-9110-4f07-a24b-b659c2afe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21f98-41eb-4534-b247-14f55f4e3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377bb-9110-4f07-a24b-b659c2afe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715A0-1323-41A5-B0FF-C548441B21E9}"/>
</file>

<file path=customXml/itemProps2.xml><?xml version="1.0" encoding="utf-8"?>
<ds:datastoreItem xmlns:ds="http://schemas.openxmlformats.org/officeDocument/2006/customXml" ds:itemID="{458883F9-D0C6-4999-A463-BAE87CC64754}"/>
</file>

<file path=customXml/itemProps3.xml><?xml version="1.0" encoding="utf-8"?>
<ds:datastoreItem xmlns:ds="http://schemas.openxmlformats.org/officeDocument/2006/customXml" ds:itemID="{9F1BAB49-FCF3-4669-A218-8706C1BAD1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Paixão Barbosa Sousa</dc:creator>
  <cp:keywords/>
  <dc:description/>
  <cp:lastModifiedBy>William Barbosa de Brito</cp:lastModifiedBy>
  <cp:revision/>
  <dcterms:created xsi:type="dcterms:W3CDTF">2018-04-26T23:28:42Z</dcterms:created>
  <dcterms:modified xsi:type="dcterms:W3CDTF">2020-11-30T14:25:33Z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0x010100A41476813924944CA183AF062D48A663</vt:lpwstr>
  </property>
  <property fmtid="{D5CDD505-2E9C-101B-9397-08002B2CF9AE}" pid="3" name="AuthorIds_UIVersion_10752">
    <vt:lpwstr>25</vt:lpwstr>
  </property>
  <property fmtid="{D5CDD505-2E9C-101B-9397-08002B2CF9AE}" pid="4" name="MSIP_Label_12859fa3-9453-4a19-967a-efaacd70c39f_Enabled">
    <vt:lpwstr>True</vt:lpwstr>
  </property>
  <property fmtid="{D5CDD505-2E9C-101B-9397-08002B2CF9AE}" pid="5" name="MSIP_Label_12859fa3-9453-4a19-967a-efaacd70c39f_SiteId">
    <vt:lpwstr>b67af23f-c3f3-4d35-80c7-b7085f5edd81</vt:lpwstr>
  </property>
  <property fmtid="{D5CDD505-2E9C-101B-9397-08002B2CF9AE}" pid="6" name="MSIP_Label_12859fa3-9453-4a19-967a-efaacd70c39f_Owner">
    <vt:lpwstr>BRUNO.LREIS@anvisa.gov.br</vt:lpwstr>
  </property>
  <property fmtid="{D5CDD505-2E9C-101B-9397-08002B2CF9AE}" pid="7" name="MSIP_Label_12859fa3-9453-4a19-967a-efaacd70c39f_SetDate">
    <vt:lpwstr>2020-07-15T19:10:54.8237757Z</vt:lpwstr>
  </property>
  <property fmtid="{D5CDD505-2E9C-101B-9397-08002B2CF9AE}" pid="8" name="MSIP_Label_12859fa3-9453-4a19-967a-efaacd70c39f_Name">
    <vt:lpwstr>Publica</vt:lpwstr>
  </property>
  <property fmtid="{D5CDD505-2E9C-101B-9397-08002B2CF9AE}" pid="9" name="MSIP_Label_12859fa3-9453-4a19-967a-efaacd70c39f_Application">
    <vt:lpwstr>Microsoft Azure Information Protection</vt:lpwstr>
  </property>
  <property fmtid="{D5CDD505-2E9C-101B-9397-08002B2CF9AE}" pid="10" name="MSIP_Label_12859fa3-9453-4a19-967a-efaacd70c39f_ActionId">
    <vt:lpwstr>21eeb7b1-afe5-4f9f-8ea1-2e7e95dbbb93</vt:lpwstr>
  </property>
  <property fmtid="{D5CDD505-2E9C-101B-9397-08002B2CF9AE}" pid="11" name="MSIP_Label_12859fa3-9453-4a19-967a-efaacd70c39f_Extended_MSFT_Method">
    <vt:lpwstr>Manual</vt:lpwstr>
  </property>
  <property fmtid="{D5CDD505-2E9C-101B-9397-08002B2CF9AE}" pid="12" name="Sensitivity">
    <vt:lpwstr>Publica</vt:lpwstr>
  </property>
</Properties>
</file>