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tables/table1.xml" ContentType="application/vnd.openxmlformats-officedocument.spreadsheetml.table+xml"/>
  <Override PartName="/xl/comments5.xml" ContentType="application/vnd.openxmlformats-officedocument.spreadsheetml.comments+xml"/>
  <Override PartName="/xl/drawings/drawing8.xml" ContentType="application/vnd.openxmlformats-officedocument.drawing+xml"/>
  <Override PartName="/xl/tables/table2.xml" ContentType="application/vnd.openxmlformats-officedocument.spreadsheetml.table+xml"/>
  <Override PartName="/xl/comments6.xml" ContentType="application/vnd.openxmlformats-officedocument.spreadsheetml.comments+xml"/>
  <Override PartName="/xl/drawings/drawing9.xml" ContentType="application/vnd.openxmlformats-officedocument.drawing+xml"/>
  <Override PartName="/xl/tables/table3.xml" ContentType="application/vnd.openxmlformats-officedocument.spreadsheetml.table+xml"/>
  <Override PartName="/xl/comments7.xml" ContentType="application/vnd.openxmlformats-officedocument.spreadsheetml.comments+xml"/>
  <Override PartName="/xl/drawings/drawing10.xml" ContentType="application/vnd.openxmlformats-officedocument.drawing+xml"/>
  <Override PartName="/xl/comments8.xml" ContentType="application/vnd.openxmlformats-officedocument.spreadsheetml.comments+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18"/>
  <workbookPr codeName="EstaPastaDeTrabalho" defaultThemeVersion="166925"/>
  <mc:AlternateContent xmlns:mc="http://schemas.openxmlformats.org/markup-compatibility/2006">
    <mc:Choice Requires="x15">
      <x15ac:absPath xmlns:x15ac="http://schemas.microsoft.com/office/spreadsheetml/2010/11/ac" url="https://anvisabr.sharepoint.com/sites/GGREG-Interno/Documentos Compartilhados/CPROR/Ambiente Agenda/AR 2024-2025/6-Atualiza_AR/Consolidacao/CONSOLIDAÇÃO AR 2024-2025/DIRE3/"/>
    </mc:Choice>
  </mc:AlternateContent>
  <xr:revisionPtr revIDLastSave="11" documentId="8_{2D3BB519-090F-4818-83DE-0D255B003CD6}" xr6:coauthVersionLast="47" xr6:coauthVersionMax="47" xr10:uidLastSave="{E5A92D1B-D54F-4200-9F58-51EDAAE81B89}"/>
  <bookViews>
    <workbookView xWindow="28680" yWindow="-120" windowWidth="29040" windowHeight="15720" tabRatio="848" firstSheet="8" activeTab="8" xr2:uid="{8342481A-64C7-4807-A6B6-0C678A3A0D7B}"/>
  </bookViews>
  <sheets>
    <sheet name="Orientações" sheetId="14" r:id="rId1"/>
    <sheet name="1) Temas AR 24-25" sheetId="8" r:id="rId2"/>
    <sheet name="2) Outros insumos" sheetId="11" r:id="rId3"/>
    <sheet name="3) Sugestões da UORG" sheetId="10" r:id="rId4"/>
    <sheet name="4) R-Alcance" sheetId="1" r:id="rId5"/>
    <sheet name="5) I-Impacto" sheetId="2" r:id="rId6"/>
    <sheet name="6) C-Confiança" sheetId="3" r:id="rId7"/>
    <sheet name="7) E-Esforço" sheetId="4" r:id="rId8"/>
    <sheet name="8) Ordem de relevância" sheetId="5" r:id="rId9"/>
    <sheet name="9) Detalhamento Temas Incluídos" sheetId="6" r:id="rId10"/>
    <sheet name="Empilhaments" sheetId="15" state="hidden" r:id="rId11"/>
    <sheet name="DICIONÁRIO" sheetId="13" state="hidden" r:id="rId12"/>
  </sheets>
  <definedNames>
    <definedName name="_xlnm._FilterDatabase" localSheetId="5" hidden="1">'5) I-Impacto'!$A$3:$C$19</definedName>
    <definedName name="_xlnm._FilterDatabase" localSheetId="10" hidden="1">Empilhaments!$A$1:$D$50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 i="5" l="1"/>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C27" i="5"/>
  <c r="C28" i="5"/>
  <c r="C29" i="5"/>
  <c r="C30" i="5"/>
  <c r="C31" i="5"/>
  <c r="C32" i="5"/>
  <c r="C33" i="5"/>
  <c r="C34" i="5"/>
  <c r="C35" i="5"/>
  <c r="C36" i="5"/>
  <c r="C37" i="5"/>
  <c r="C38" i="5"/>
  <c r="C39" i="5"/>
  <c r="C40" i="5"/>
  <c r="C41" i="5"/>
  <c r="C42" i="5"/>
  <c r="C43" i="5"/>
  <c r="C44" i="5"/>
  <c r="C45" i="5"/>
  <c r="C46" i="5"/>
  <c r="C47" i="5"/>
  <c r="C48" i="5"/>
  <c r="C49" i="5"/>
  <c r="C50" i="5"/>
  <c r="B27" i="5"/>
  <c r="B28" i="5"/>
  <c r="B29" i="5"/>
  <c r="B30" i="5"/>
  <c r="B31" i="5"/>
  <c r="B32" i="5"/>
  <c r="B33" i="5"/>
  <c r="B34" i="5"/>
  <c r="B35" i="5"/>
  <c r="B36" i="5"/>
  <c r="B37" i="5"/>
  <c r="B38" i="5"/>
  <c r="B39" i="5"/>
  <c r="B40" i="5"/>
  <c r="B41" i="5"/>
  <c r="B42" i="5"/>
  <c r="B43" i="5"/>
  <c r="B44" i="5"/>
  <c r="B45" i="5"/>
  <c r="B46" i="5"/>
  <c r="B47" i="5"/>
  <c r="B48" i="5"/>
  <c r="B49" i="5"/>
  <c r="B50" i="5"/>
  <c r="A27" i="5"/>
  <c r="A28" i="5"/>
  <c r="A29" i="5"/>
  <c r="A30" i="5"/>
  <c r="A31" i="5"/>
  <c r="A32" i="5"/>
  <c r="A33" i="5"/>
  <c r="A34" i="5"/>
  <c r="A35" i="5"/>
  <c r="A36" i="5"/>
  <c r="A37" i="5"/>
  <c r="A38" i="5"/>
  <c r="A39" i="5"/>
  <c r="A40" i="5"/>
  <c r="A41" i="5"/>
  <c r="A42" i="5"/>
  <c r="A43" i="5"/>
  <c r="A44" i="5"/>
  <c r="A45" i="5"/>
  <c r="A46" i="5"/>
  <c r="A47" i="5"/>
  <c r="A48" i="5"/>
  <c r="A49" i="5"/>
  <c r="A50" i="5"/>
  <c r="C27" i="4" l="1"/>
  <c r="C28" i="4"/>
  <c r="C29" i="4"/>
  <c r="C30" i="4"/>
  <c r="C31" i="4"/>
  <c r="C32" i="4"/>
  <c r="C33" i="4"/>
  <c r="C34" i="4"/>
  <c r="C35" i="4"/>
  <c r="C36" i="4"/>
  <c r="C37" i="4"/>
  <c r="C38" i="4"/>
  <c r="C39" i="4"/>
  <c r="C40" i="4"/>
  <c r="C41" i="4"/>
  <c r="C42" i="4"/>
  <c r="C43" i="4"/>
  <c r="C44" i="4"/>
  <c r="C45" i="4"/>
  <c r="C46" i="4"/>
  <c r="C47" i="4"/>
  <c r="C48" i="4"/>
  <c r="C49" i="4"/>
  <c r="C50" i="4"/>
  <c r="B27" i="4"/>
  <c r="B28" i="4"/>
  <c r="B29" i="4"/>
  <c r="B30" i="4"/>
  <c r="B31" i="4"/>
  <c r="B32" i="4"/>
  <c r="B33" i="4"/>
  <c r="B34" i="4"/>
  <c r="B35" i="4"/>
  <c r="B36" i="4"/>
  <c r="B37" i="4"/>
  <c r="B38" i="4"/>
  <c r="B39" i="4"/>
  <c r="B40" i="4"/>
  <c r="B41" i="4"/>
  <c r="B42" i="4"/>
  <c r="B43" i="4"/>
  <c r="B44" i="4"/>
  <c r="B45" i="4"/>
  <c r="B46" i="4"/>
  <c r="B47" i="4"/>
  <c r="B48" i="4"/>
  <c r="B49" i="4"/>
  <c r="B50" i="4"/>
  <c r="A27" i="4"/>
  <c r="A28" i="4"/>
  <c r="A29" i="4"/>
  <c r="A30" i="4"/>
  <c r="A31" i="4"/>
  <c r="A32" i="4"/>
  <c r="A33" i="4"/>
  <c r="A34" i="4"/>
  <c r="A35" i="4"/>
  <c r="A36" i="4"/>
  <c r="A37" i="4"/>
  <c r="A38" i="4"/>
  <c r="A39" i="4"/>
  <c r="A40" i="4"/>
  <c r="A41" i="4"/>
  <c r="A42" i="4"/>
  <c r="A43" i="4"/>
  <c r="A44" i="4"/>
  <c r="A45" i="4"/>
  <c r="A46" i="4"/>
  <c r="A47" i="4"/>
  <c r="A48" i="4"/>
  <c r="A49" i="4"/>
  <c r="A50" i="4"/>
  <c r="E5" i="3" a="1"/>
  <c r="E5" i="3" s="1"/>
  <c r="E6" i="3" a="1"/>
  <c r="E6" i="3" s="1"/>
  <c r="E7" i="3" a="1"/>
  <c r="E7" i="3" s="1"/>
  <c r="E8" i="3" a="1"/>
  <c r="E8" i="3" s="1"/>
  <c r="E9" i="3" a="1"/>
  <c r="E9" i="3" s="1"/>
  <c r="E10" i="3" a="1"/>
  <c r="E10" i="3" s="1"/>
  <c r="E11" i="3" a="1"/>
  <c r="E11" i="3" s="1"/>
  <c r="E12" i="3" a="1"/>
  <c r="E12" i="3" s="1"/>
  <c r="E13" i="3" a="1"/>
  <c r="E13" i="3" s="1"/>
  <c r="E14" i="3" a="1"/>
  <c r="E14" i="3" s="1"/>
  <c r="E15" i="3" a="1"/>
  <c r="E15" i="3"/>
  <c r="E16" i="3" a="1"/>
  <c r="E16" i="3" s="1"/>
  <c r="E17" i="3" a="1"/>
  <c r="E17" i="3" s="1"/>
  <c r="E18" i="3" a="1"/>
  <c r="E18" i="3" s="1"/>
  <c r="E19" i="3" a="1"/>
  <c r="E19" i="3" s="1"/>
  <c r="E20" i="3" a="1"/>
  <c r="E20" i="3" s="1"/>
  <c r="E21" i="3" a="1"/>
  <c r="E21" i="3"/>
  <c r="E22" i="3" a="1"/>
  <c r="E22" i="3" s="1"/>
  <c r="E23" i="3" a="1"/>
  <c r="E23" i="3" s="1"/>
  <c r="E24" i="3" a="1"/>
  <c r="E24" i="3" s="1"/>
  <c r="E25" i="3" a="1"/>
  <c r="E25" i="3" s="1"/>
  <c r="E26" i="3" a="1"/>
  <c r="E26" i="3" s="1"/>
  <c r="E27" i="3" a="1"/>
  <c r="E27" i="3" s="1"/>
  <c r="E28" i="3" a="1"/>
  <c r="E28" i="3" s="1"/>
  <c r="E29" i="3" a="1"/>
  <c r="E29" i="3" s="1"/>
  <c r="E30" i="3" a="1"/>
  <c r="E30" i="3" s="1"/>
  <c r="E31" i="3" a="1"/>
  <c r="E31" i="3" s="1"/>
  <c r="E32" i="3" a="1"/>
  <c r="E32" i="3" s="1"/>
  <c r="E33" i="3" a="1"/>
  <c r="E33" i="3" s="1"/>
  <c r="E34" i="3" a="1"/>
  <c r="E34" i="3" s="1"/>
  <c r="E35" i="3" a="1"/>
  <c r="E35" i="3" s="1"/>
  <c r="E36" i="3" a="1"/>
  <c r="E36" i="3" s="1"/>
  <c r="E37" i="3" a="1"/>
  <c r="E37" i="3" s="1"/>
  <c r="E38" i="3" a="1"/>
  <c r="E38" i="3" s="1"/>
  <c r="E39" i="3" a="1"/>
  <c r="E39" i="3"/>
  <c r="E40" i="3" a="1"/>
  <c r="E40" i="3" s="1"/>
  <c r="E41" i="3" a="1"/>
  <c r="E41" i="3" s="1"/>
  <c r="E42" i="3" a="1"/>
  <c r="E42" i="3" s="1"/>
  <c r="E43" i="3" a="1"/>
  <c r="E43" i="3"/>
  <c r="E44" i="3" a="1"/>
  <c r="E44" i="3" s="1"/>
  <c r="E45" i="3" a="1"/>
  <c r="E45" i="3" s="1"/>
  <c r="E46" i="3" a="1"/>
  <c r="E46" i="3" s="1"/>
  <c r="E47" i="3" a="1"/>
  <c r="E47" i="3"/>
  <c r="E48" i="3" a="1"/>
  <c r="E48" i="3" s="1"/>
  <c r="E49" i="3" a="1"/>
  <c r="E49" i="3" s="1"/>
  <c r="E50" i="3" a="1"/>
  <c r="E50" i="3" s="1"/>
  <c r="C27" i="3"/>
  <c r="C28" i="3"/>
  <c r="C29" i="3"/>
  <c r="C30" i="3"/>
  <c r="C31" i="3"/>
  <c r="C32" i="3"/>
  <c r="C33" i="3"/>
  <c r="C34" i="3"/>
  <c r="C35" i="3"/>
  <c r="C36" i="3"/>
  <c r="C37" i="3"/>
  <c r="C38" i="3"/>
  <c r="C39" i="3"/>
  <c r="C40" i="3"/>
  <c r="C41" i="3"/>
  <c r="C42" i="3"/>
  <c r="C43" i="3"/>
  <c r="C44" i="3"/>
  <c r="C45" i="3"/>
  <c r="C46" i="3"/>
  <c r="C47" i="3"/>
  <c r="C48" i="3"/>
  <c r="C49" i="3"/>
  <c r="C50" i="3"/>
  <c r="B27" i="3"/>
  <c r="B28" i="3"/>
  <c r="B29" i="3"/>
  <c r="B30" i="3"/>
  <c r="B31" i="3"/>
  <c r="B32" i="3"/>
  <c r="B33" i="3"/>
  <c r="B34" i="3"/>
  <c r="B35" i="3"/>
  <c r="B36" i="3"/>
  <c r="B37" i="3"/>
  <c r="B38" i="3"/>
  <c r="B39" i="3"/>
  <c r="B40" i="3"/>
  <c r="B41" i="3"/>
  <c r="B42" i="3"/>
  <c r="B43" i="3"/>
  <c r="B44" i="3"/>
  <c r="B45" i="3"/>
  <c r="B46" i="3"/>
  <c r="B47" i="3"/>
  <c r="B48" i="3"/>
  <c r="B49" i="3"/>
  <c r="B50" i="3"/>
  <c r="A27" i="3"/>
  <c r="A28" i="3"/>
  <c r="A29" i="3"/>
  <c r="A30" i="3"/>
  <c r="A31" i="3"/>
  <c r="A32" i="3"/>
  <c r="A33" i="3"/>
  <c r="A34" i="3"/>
  <c r="A35" i="3"/>
  <c r="A36" i="3"/>
  <c r="A37" i="3"/>
  <c r="A38" i="3"/>
  <c r="A39" i="3"/>
  <c r="A40" i="3"/>
  <c r="A41" i="3"/>
  <c r="A42" i="3"/>
  <c r="A43" i="3"/>
  <c r="A44" i="3"/>
  <c r="A45" i="3"/>
  <c r="A46" i="3"/>
  <c r="A47" i="3"/>
  <c r="A48" i="3"/>
  <c r="A49" i="3"/>
  <c r="A50" i="3"/>
  <c r="J5" i="4" l="1"/>
  <c r="K5" i="4" s="1"/>
  <c r="J6" i="4"/>
  <c r="K6" i="4" s="1"/>
  <c r="J7" i="4"/>
  <c r="K7" i="4" s="1"/>
  <c r="J8" i="4"/>
  <c r="K8" i="4" s="1"/>
  <c r="J9" i="4"/>
  <c r="K9" i="4" s="1"/>
  <c r="J10" i="4"/>
  <c r="K10" i="4" s="1"/>
  <c r="J11" i="4"/>
  <c r="K11" i="4" s="1"/>
  <c r="J12" i="4"/>
  <c r="K12" i="4" s="1"/>
  <c r="J13" i="4"/>
  <c r="K13" i="4" s="1"/>
  <c r="J14" i="4"/>
  <c r="K14" i="4" s="1"/>
  <c r="J15" i="4"/>
  <c r="K15" i="4" s="1"/>
  <c r="J16" i="4"/>
  <c r="K16" i="4" s="1"/>
  <c r="J17" i="4"/>
  <c r="K17" i="4" s="1"/>
  <c r="J18" i="4"/>
  <c r="K18" i="4" s="1"/>
  <c r="J19" i="4"/>
  <c r="K19" i="4" s="1"/>
  <c r="J20" i="4"/>
  <c r="K20" i="4" s="1"/>
  <c r="J21" i="4"/>
  <c r="K21" i="4" s="1"/>
  <c r="J22" i="4"/>
  <c r="K22" i="4" s="1"/>
  <c r="J23" i="4"/>
  <c r="K23" i="4" s="1"/>
  <c r="J24" i="4"/>
  <c r="K24" i="4" s="1"/>
  <c r="J25" i="4"/>
  <c r="K25" i="4" s="1"/>
  <c r="J26" i="4"/>
  <c r="K26" i="4" s="1"/>
  <c r="J27" i="4"/>
  <c r="K27" i="4" s="1"/>
  <c r="J28" i="4"/>
  <c r="K28" i="4" s="1"/>
  <c r="J29" i="4"/>
  <c r="K29" i="4" s="1"/>
  <c r="J30" i="4"/>
  <c r="K30" i="4" s="1"/>
  <c r="J31" i="4"/>
  <c r="K31" i="4" s="1"/>
  <c r="J32" i="4"/>
  <c r="K32" i="4" s="1"/>
  <c r="J33" i="4"/>
  <c r="K33" i="4" s="1"/>
  <c r="J34" i="4"/>
  <c r="K34" i="4" s="1"/>
  <c r="J35" i="4"/>
  <c r="K35" i="4" s="1"/>
  <c r="J36" i="4"/>
  <c r="K36" i="4" s="1"/>
  <c r="J37" i="4"/>
  <c r="K37" i="4" s="1"/>
  <c r="J38" i="4"/>
  <c r="K38" i="4" s="1"/>
  <c r="J39" i="4"/>
  <c r="K39" i="4" s="1"/>
  <c r="J40" i="4"/>
  <c r="K40" i="4" s="1"/>
  <c r="J41" i="4"/>
  <c r="K41" i="4" s="1"/>
  <c r="J42" i="4"/>
  <c r="K42" i="4" s="1"/>
  <c r="J43" i="4"/>
  <c r="K43" i="4" s="1"/>
  <c r="J44" i="4"/>
  <c r="K44" i="4" s="1"/>
  <c r="J45" i="4"/>
  <c r="K45" i="4" s="1"/>
  <c r="J46" i="4"/>
  <c r="K46" i="4" s="1"/>
  <c r="J47" i="4"/>
  <c r="K47" i="4" s="1"/>
  <c r="J48" i="4"/>
  <c r="K48" i="4" s="1"/>
  <c r="J49" i="4"/>
  <c r="K49" i="4" s="1"/>
  <c r="J50" i="4"/>
  <c r="K50" i="4" s="1"/>
  <c r="J4" i="4"/>
  <c r="K6" i="2"/>
  <c r="K7" i="2"/>
  <c r="K8" i="2"/>
  <c r="K9"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 i="2"/>
  <c r="G5" i="8"/>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80" i="8"/>
  <c r="G81" i="8"/>
  <c r="G82" i="8"/>
  <c r="G83" i="8"/>
  <c r="G84" i="8"/>
  <c r="G85" i="8"/>
  <c r="G86" i="8"/>
  <c r="G87" i="8"/>
  <c r="G88" i="8"/>
  <c r="G89" i="8"/>
  <c r="G90" i="8"/>
  <c r="G91" i="8"/>
  <c r="G92" i="8"/>
  <c r="G93" i="8"/>
  <c r="G94" i="8"/>
  <c r="G95" i="8"/>
  <c r="G96" i="8"/>
  <c r="G97" i="8"/>
  <c r="G98" i="8"/>
  <c r="G99" i="8"/>
  <c r="G100" i="8"/>
  <c r="F293" i="15" l="1"/>
  <c r="G293" i="15"/>
  <c r="H293" i="15"/>
  <c r="I293" i="15"/>
  <c r="F294" i="15"/>
  <c r="G294" i="15"/>
  <c r="H294" i="15"/>
  <c r="I294" i="15"/>
  <c r="F295" i="15"/>
  <c r="G295" i="15"/>
  <c r="H295" i="15"/>
  <c r="I295" i="15"/>
  <c r="F296" i="15"/>
  <c r="G296" i="15"/>
  <c r="H296" i="15"/>
  <c r="I296" i="15"/>
  <c r="F297" i="15"/>
  <c r="G297" i="15"/>
  <c r="H297" i="15"/>
  <c r="I297" i="15"/>
  <c r="F298" i="15"/>
  <c r="G298" i="15"/>
  <c r="H298" i="15"/>
  <c r="I298" i="15"/>
  <c r="F299" i="15"/>
  <c r="G299" i="15"/>
  <c r="H299" i="15"/>
  <c r="I299" i="15"/>
  <c r="F300" i="15"/>
  <c r="G300" i="15"/>
  <c r="H300" i="15"/>
  <c r="I300" i="15"/>
  <c r="F301" i="15"/>
  <c r="G301" i="15"/>
  <c r="H301" i="15"/>
  <c r="I301" i="15"/>
  <c r="F302" i="15"/>
  <c r="G302" i="15"/>
  <c r="H302" i="15"/>
  <c r="I302" i="15"/>
  <c r="F303" i="15"/>
  <c r="G303" i="15"/>
  <c r="H303" i="15"/>
  <c r="I303" i="15"/>
  <c r="F304" i="15"/>
  <c r="G304" i="15"/>
  <c r="H304" i="15"/>
  <c r="I304" i="15"/>
  <c r="F305" i="15"/>
  <c r="G305" i="15"/>
  <c r="H305" i="15"/>
  <c r="I305" i="15"/>
  <c r="F306" i="15"/>
  <c r="G306" i="15"/>
  <c r="H306" i="15"/>
  <c r="I306" i="15"/>
  <c r="F307" i="15"/>
  <c r="G307" i="15"/>
  <c r="H307" i="15"/>
  <c r="I307" i="15"/>
  <c r="F308" i="15"/>
  <c r="G308" i="15"/>
  <c r="H308" i="15"/>
  <c r="I308" i="15"/>
  <c r="F309" i="15"/>
  <c r="G309" i="15"/>
  <c r="H309" i="15"/>
  <c r="I309" i="15"/>
  <c r="F310" i="15"/>
  <c r="G310" i="15"/>
  <c r="H310" i="15"/>
  <c r="I310" i="15"/>
  <c r="F311" i="15"/>
  <c r="G311" i="15"/>
  <c r="H311" i="15"/>
  <c r="I311" i="15"/>
  <c r="F312" i="15"/>
  <c r="G312" i="15"/>
  <c r="H312" i="15"/>
  <c r="I312" i="15"/>
  <c r="F313" i="15"/>
  <c r="G313" i="15"/>
  <c r="H313" i="15"/>
  <c r="I313" i="15"/>
  <c r="F314" i="15"/>
  <c r="G314" i="15"/>
  <c r="H314" i="15"/>
  <c r="I314" i="15"/>
  <c r="F315" i="15"/>
  <c r="G315" i="15"/>
  <c r="H315" i="15"/>
  <c r="I315" i="15"/>
  <c r="F316" i="15"/>
  <c r="G316" i="15"/>
  <c r="H316" i="15"/>
  <c r="I316" i="15"/>
  <c r="F317" i="15"/>
  <c r="G317" i="15"/>
  <c r="H317" i="15"/>
  <c r="I317" i="15"/>
  <c r="F318" i="15"/>
  <c r="G318" i="15"/>
  <c r="H318" i="15"/>
  <c r="I318" i="15"/>
  <c r="F319" i="15"/>
  <c r="G319" i="15"/>
  <c r="H319" i="15"/>
  <c r="I319" i="15"/>
  <c r="F320" i="15"/>
  <c r="G320" i="15"/>
  <c r="H320" i="15"/>
  <c r="I320" i="15"/>
  <c r="F321" i="15"/>
  <c r="G321" i="15"/>
  <c r="H321" i="15"/>
  <c r="I321" i="15"/>
  <c r="F322" i="15"/>
  <c r="G322" i="15"/>
  <c r="H322" i="15"/>
  <c r="I322" i="15"/>
  <c r="F323" i="15"/>
  <c r="G323" i="15"/>
  <c r="H323" i="15"/>
  <c r="I323" i="15"/>
  <c r="F324" i="15"/>
  <c r="G324" i="15"/>
  <c r="H324" i="15"/>
  <c r="I324" i="15"/>
  <c r="F325" i="15"/>
  <c r="G325" i="15"/>
  <c r="H325" i="15"/>
  <c r="I325" i="15"/>
  <c r="F326" i="15"/>
  <c r="G326" i="15"/>
  <c r="H326" i="15"/>
  <c r="I326" i="15"/>
  <c r="F327" i="15"/>
  <c r="G327" i="15"/>
  <c r="H327" i="15"/>
  <c r="I327" i="15"/>
  <c r="F328" i="15"/>
  <c r="G328" i="15"/>
  <c r="H328" i="15"/>
  <c r="I328" i="15"/>
  <c r="F329" i="15"/>
  <c r="G329" i="15"/>
  <c r="H329" i="15"/>
  <c r="I329" i="15"/>
  <c r="F330" i="15"/>
  <c r="G330" i="15"/>
  <c r="H330" i="15"/>
  <c r="I330" i="15"/>
  <c r="F331" i="15"/>
  <c r="G331" i="15"/>
  <c r="H331" i="15"/>
  <c r="I331" i="15"/>
  <c r="F332" i="15"/>
  <c r="G332" i="15"/>
  <c r="H332" i="15"/>
  <c r="I332" i="15"/>
  <c r="F333" i="15"/>
  <c r="G333" i="15"/>
  <c r="H333" i="15"/>
  <c r="I333" i="15"/>
  <c r="F334" i="15"/>
  <c r="G334" i="15"/>
  <c r="H334" i="15"/>
  <c r="I334" i="15"/>
  <c r="F335" i="15"/>
  <c r="G335" i="15"/>
  <c r="H335" i="15"/>
  <c r="I335" i="15"/>
  <c r="F336" i="15"/>
  <c r="G336" i="15"/>
  <c r="H336" i="15"/>
  <c r="I336" i="15"/>
  <c r="F337" i="15"/>
  <c r="G337" i="15"/>
  <c r="H337" i="15"/>
  <c r="I337" i="15"/>
  <c r="F338" i="15"/>
  <c r="G338" i="15"/>
  <c r="H338" i="15"/>
  <c r="I338" i="15"/>
  <c r="F339" i="15"/>
  <c r="G339" i="15"/>
  <c r="H339" i="15"/>
  <c r="I339" i="15"/>
  <c r="F340" i="15"/>
  <c r="G340" i="15"/>
  <c r="H340" i="15"/>
  <c r="I340" i="15"/>
  <c r="F341" i="15"/>
  <c r="G341" i="15"/>
  <c r="H341" i="15"/>
  <c r="I341" i="15"/>
  <c r="F342" i="15"/>
  <c r="G342" i="15"/>
  <c r="H342" i="15"/>
  <c r="I342" i="15"/>
  <c r="F343" i="15"/>
  <c r="G343" i="15"/>
  <c r="H343" i="15"/>
  <c r="I343" i="15"/>
  <c r="F344" i="15"/>
  <c r="G344" i="15"/>
  <c r="H344" i="15"/>
  <c r="I344" i="15"/>
  <c r="F345" i="15"/>
  <c r="G345" i="15"/>
  <c r="H345" i="15"/>
  <c r="I345" i="15"/>
  <c r="F346" i="15"/>
  <c r="G346" i="15"/>
  <c r="H346" i="15"/>
  <c r="I346" i="15"/>
  <c r="F347" i="15"/>
  <c r="G347" i="15"/>
  <c r="H347" i="15"/>
  <c r="I347" i="15"/>
  <c r="F348" i="15"/>
  <c r="G348" i="15"/>
  <c r="H348" i="15"/>
  <c r="I348" i="15"/>
  <c r="F349" i="15"/>
  <c r="G349" i="15"/>
  <c r="H349" i="15"/>
  <c r="I349" i="15"/>
  <c r="F350" i="15"/>
  <c r="G350" i="15"/>
  <c r="H350" i="15"/>
  <c r="I350" i="15"/>
  <c r="F351" i="15"/>
  <c r="G351" i="15"/>
  <c r="H351" i="15"/>
  <c r="I351" i="15"/>
  <c r="F352" i="15"/>
  <c r="G352" i="15"/>
  <c r="H352" i="15"/>
  <c r="I352" i="15"/>
  <c r="F353" i="15"/>
  <c r="G353" i="15"/>
  <c r="H353" i="15"/>
  <c r="I353" i="15"/>
  <c r="F354" i="15"/>
  <c r="G354" i="15"/>
  <c r="H354" i="15"/>
  <c r="I354" i="15"/>
  <c r="F355" i="15"/>
  <c r="G355" i="15"/>
  <c r="H355" i="15"/>
  <c r="I355" i="15"/>
  <c r="F356" i="15"/>
  <c r="G356" i="15"/>
  <c r="H356" i="15"/>
  <c r="I356" i="15"/>
  <c r="F357" i="15"/>
  <c r="G357" i="15"/>
  <c r="H357" i="15"/>
  <c r="I357" i="15"/>
  <c r="F358" i="15"/>
  <c r="G358" i="15"/>
  <c r="H358" i="15"/>
  <c r="I358" i="15"/>
  <c r="F359" i="15"/>
  <c r="G359" i="15"/>
  <c r="H359" i="15"/>
  <c r="I359" i="15"/>
  <c r="F360" i="15"/>
  <c r="G360" i="15"/>
  <c r="H360" i="15"/>
  <c r="I360" i="15"/>
  <c r="F361" i="15"/>
  <c r="G361" i="15"/>
  <c r="H361" i="15"/>
  <c r="I361" i="15"/>
  <c r="F362" i="15"/>
  <c r="G362" i="15"/>
  <c r="H362" i="15"/>
  <c r="I362" i="15"/>
  <c r="F363" i="15"/>
  <c r="G363" i="15"/>
  <c r="H363" i="15"/>
  <c r="I363" i="15"/>
  <c r="B2" i="15" a="1"/>
  <c r="B2" i="15" s="1"/>
  <c r="A2" i="15" a="1"/>
  <c r="A2" i="15" s="1"/>
  <c r="L42" i="1"/>
  <c r="L43" i="1"/>
  <c r="L44" i="1"/>
  <c r="L45" i="1"/>
  <c r="K5" i="11"/>
  <c r="K6" i="11"/>
  <c r="K7" i="11"/>
  <c r="K8" i="11"/>
  <c r="K9" i="11"/>
  <c r="K10" i="11"/>
  <c r="K11" i="11"/>
  <c r="K12" i="11"/>
  <c r="K13" i="11"/>
  <c r="K14" i="11"/>
  <c r="K15" i="11"/>
  <c r="K16" i="11"/>
  <c r="K17" i="11"/>
  <c r="K18" i="11"/>
  <c r="K19" i="11"/>
  <c r="K20" i="11"/>
  <c r="K21" i="11"/>
  <c r="K22" i="11"/>
  <c r="K23" i="11"/>
  <c r="K24" i="11"/>
  <c r="K25" i="11"/>
  <c r="K26" i="11"/>
  <c r="K27" i="11"/>
  <c r="K28" i="11"/>
  <c r="K29" i="11"/>
  <c r="K30" i="11"/>
  <c r="K31" i="11"/>
  <c r="K32" i="11"/>
  <c r="K33" i="11"/>
  <c r="K34" i="11"/>
  <c r="K35" i="11"/>
  <c r="K36" i="11"/>
  <c r="K37" i="11"/>
  <c r="K38" i="11"/>
  <c r="K39" i="11"/>
  <c r="K40" i="11"/>
  <c r="K41" i="11"/>
  <c r="K42" i="11"/>
  <c r="K43" i="11"/>
  <c r="K44" i="11"/>
  <c r="K45" i="11"/>
  <c r="K46" i="11"/>
  <c r="K47" i="11"/>
  <c r="K48" i="11"/>
  <c r="K49" i="11"/>
  <c r="K50" i="11"/>
  <c r="K51" i="11"/>
  <c r="K52" i="11"/>
  <c r="K53" i="11"/>
  <c r="K54" i="11"/>
  <c r="K55" i="11"/>
  <c r="K56" i="11"/>
  <c r="K57" i="11"/>
  <c r="K58" i="11"/>
  <c r="K59" i="11"/>
  <c r="K60" i="11"/>
  <c r="K61" i="11"/>
  <c r="K62" i="11"/>
  <c r="K63" i="11"/>
  <c r="K64" i="11"/>
  <c r="K65" i="11"/>
  <c r="K66" i="11"/>
  <c r="K67" i="11"/>
  <c r="K68" i="11"/>
  <c r="K69" i="11"/>
  <c r="K70" i="11"/>
  <c r="K71" i="11"/>
  <c r="K72" i="11"/>
  <c r="K73" i="11"/>
  <c r="K74" i="11"/>
  <c r="K75" i="11"/>
  <c r="K76" i="11"/>
  <c r="K77" i="11"/>
  <c r="K78" i="11"/>
  <c r="K79" i="11"/>
  <c r="K80" i="11"/>
  <c r="K81" i="11"/>
  <c r="K82" i="11"/>
  <c r="K83" i="11"/>
  <c r="K84" i="11"/>
  <c r="K85" i="11"/>
  <c r="K86" i="11"/>
  <c r="K87" i="11"/>
  <c r="K88" i="11"/>
  <c r="K89" i="11"/>
  <c r="K90" i="11"/>
  <c r="K91" i="11"/>
  <c r="K92" i="11"/>
  <c r="K93" i="11"/>
  <c r="K94" i="11"/>
  <c r="K95" i="11"/>
  <c r="K96" i="11"/>
  <c r="K97" i="11"/>
  <c r="K98" i="11"/>
  <c r="K99" i="11"/>
  <c r="K100" i="11"/>
  <c r="F5" i="10"/>
  <c r="F6" i="10"/>
  <c r="F7" i="10"/>
  <c r="F8" i="10"/>
  <c r="F9" i="10"/>
  <c r="F10" i="10"/>
  <c r="F11" i="10"/>
  <c r="F12" i="10"/>
  <c r="F13" i="10"/>
  <c r="F14" i="10"/>
  <c r="F15" i="10"/>
  <c r="F16" i="10"/>
  <c r="F17" i="10"/>
  <c r="F18" i="10"/>
  <c r="F19" i="10"/>
  <c r="F20" i="10"/>
  <c r="F21" i="10"/>
  <c r="F22" i="10"/>
  <c r="F23" i="10"/>
  <c r="F24" i="10"/>
  <c r="F25" i="10"/>
  <c r="F26" i="10"/>
  <c r="F27" i="10"/>
  <c r="F28" i="10"/>
  <c r="F29" i="10"/>
  <c r="F30" i="10"/>
  <c r="F31" i="10"/>
  <c r="F32" i="10"/>
  <c r="F33" i="10"/>
  <c r="F34" i="10"/>
  <c r="F35" i="10"/>
  <c r="F36" i="10"/>
  <c r="F37" i="10"/>
  <c r="F38" i="10"/>
  <c r="F39" i="10"/>
  <c r="F40" i="10"/>
  <c r="F41" i="10"/>
  <c r="F42" i="10"/>
  <c r="F43" i="10"/>
  <c r="F44" i="10"/>
  <c r="F45" i="10"/>
  <c r="F46" i="10"/>
  <c r="F47" i="10"/>
  <c r="F48" i="10"/>
  <c r="F49" i="10"/>
  <c r="F50" i="10"/>
  <c r="F51" i="10"/>
  <c r="F52" i="10"/>
  <c r="F53" i="10"/>
  <c r="F54" i="10"/>
  <c r="F55" i="10"/>
  <c r="F56" i="10"/>
  <c r="F57" i="10"/>
  <c r="F58" i="10"/>
  <c r="F59" i="10"/>
  <c r="F60" i="10"/>
  <c r="F61" i="10"/>
  <c r="F62" i="10"/>
  <c r="F63" i="10"/>
  <c r="F64" i="10"/>
  <c r="F65" i="10"/>
  <c r="F66" i="10"/>
  <c r="F67" i="10"/>
  <c r="F68" i="10"/>
  <c r="F69" i="10"/>
  <c r="F70" i="10"/>
  <c r="F71" i="10"/>
  <c r="F72" i="10"/>
  <c r="F73" i="10"/>
  <c r="F74" i="10"/>
  <c r="F75" i="10"/>
  <c r="F76" i="10"/>
  <c r="F77" i="10"/>
  <c r="F78" i="10"/>
  <c r="F79" i="10"/>
  <c r="F80" i="10"/>
  <c r="F81" i="10"/>
  <c r="F82" i="10"/>
  <c r="F83" i="10"/>
  <c r="F84" i="10"/>
  <c r="F85" i="10"/>
  <c r="F86" i="10"/>
  <c r="F87" i="10"/>
  <c r="F88" i="10"/>
  <c r="F89" i="10"/>
  <c r="F90" i="10"/>
  <c r="F91" i="10"/>
  <c r="F92" i="10"/>
  <c r="F93" i="10"/>
  <c r="F94" i="10"/>
  <c r="F95" i="10"/>
  <c r="F96" i="10"/>
  <c r="F97" i="10"/>
  <c r="F98" i="10"/>
  <c r="F99" i="10"/>
  <c r="F100" i="10"/>
  <c r="K4" i="11"/>
  <c r="G4" i="8"/>
  <c r="L4" i="1"/>
  <c r="L6" i="1" l="1"/>
  <c r="D6" i="5" s="1"/>
  <c r="H5" i="11"/>
  <c r="C2" i="15" s="1" a="1"/>
  <c r="C2" i="15" s="1"/>
  <c r="H84" i="11"/>
  <c r="H85" i="11"/>
  <c r="H100" i="11"/>
  <c r="H86" i="11"/>
  <c r="L5" i="1"/>
  <c r="D5" i="5" s="1"/>
  <c r="L7" i="1"/>
  <c r="D7" i="5" s="1"/>
  <c r="L8" i="1"/>
  <c r="L9" i="1"/>
  <c r="L10" i="1"/>
  <c r="L11" i="1"/>
  <c r="L12" i="1"/>
  <c r="L13" i="1"/>
  <c r="L14" i="1"/>
  <c r="L15" i="1"/>
  <c r="L16" i="1"/>
  <c r="L17" i="1"/>
  <c r="L18" i="1"/>
  <c r="L19" i="1"/>
  <c r="L20" i="1"/>
  <c r="L21" i="1"/>
  <c r="L22" i="1"/>
  <c r="L23" i="1"/>
  <c r="L24" i="1"/>
  <c r="L25" i="1"/>
  <c r="L26" i="1"/>
  <c r="L27" i="1"/>
  <c r="L28" i="1"/>
  <c r="L29" i="1"/>
  <c r="L30" i="1"/>
  <c r="L31" i="1"/>
  <c r="L32" i="1"/>
  <c r="L33" i="1"/>
  <c r="L34" i="1"/>
  <c r="L35" i="1"/>
  <c r="L36" i="1"/>
  <c r="L37" i="1"/>
  <c r="L38" i="1"/>
  <c r="L39" i="1"/>
  <c r="L40" i="1"/>
  <c r="L41" i="1"/>
  <c r="L46" i="1"/>
  <c r="L47" i="1"/>
  <c r="L48" i="1"/>
  <c r="L49" i="1"/>
  <c r="L50" i="1"/>
  <c r="L51" i="1"/>
  <c r="L52" i="1"/>
  <c r="L53" i="1"/>
  <c r="L54" i="1"/>
  <c r="K4" i="4"/>
  <c r="E4" i="3" a="1"/>
  <c r="E4" i="3" s="1"/>
  <c r="F4" i="10"/>
  <c r="D2" i="15" s="1" a="1"/>
  <c r="H93" i="15" s="1"/>
  <c r="D4" i="5" l="1"/>
  <c r="F190" i="15"/>
  <c r="H135" i="15"/>
  <c r="H260" i="15"/>
  <c r="I216" i="15"/>
  <c r="H157" i="15"/>
  <c r="F269" i="15"/>
  <c r="G255" i="15"/>
  <c r="H206" i="15"/>
  <c r="G151" i="15"/>
  <c r="I170" i="15"/>
  <c r="I83" i="15"/>
  <c r="G196" i="15"/>
  <c r="G276" i="15"/>
  <c r="H278" i="15"/>
  <c r="I224" i="15"/>
  <c r="H113" i="15"/>
  <c r="F248" i="15"/>
  <c r="F282" i="15"/>
  <c r="I139" i="15"/>
  <c r="H84" i="15"/>
  <c r="I104" i="15"/>
  <c r="I81" i="15"/>
  <c r="G99" i="15"/>
  <c r="F142" i="15"/>
  <c r="I206" i="15"/>
  <c r="G246" i="15"/>
  <c r="G262" i="15"/>
  <c r="G278" i="15"/>
  <c r="G73" i="15"/>
  <c r="H151" i="15"/>
  <c r="G216" i="15"/>
  <c r="H248" i="15"/>
  <c r="H264" i="15"/>
  <c r="H280" i="15"/>
  <c r="H189" i="15"/>
  <c r="F104" i="15"/>
  <c r="F168" i="15"/>
  <c r="I232" i="15"/>
  <c r="I252" i="15"/>
  <c r="I268" i="15"/>
  <c r="I284" i="15"/>
  <c r="F252" i="15"/>
  <c r="H121" i="15"/>
  <c r="H185" i="15"/>
  <c r="F241" i="15"/>
  <c r="F257" i="15"/>
  <c r="F273" i="15"/>
  <c r="F289" i="15"/>
  <c r="F262" i="15"/>
  <c r="F130" i="15"/>
  <c r="I202" i="15"/>
  <c r="G269" i="15"/>
  <c r="H139" i="15"/>
  <c r="H277" i="15"/>
  <c r="I196" i="15"/>
  <c r="I291" i="15"/>
  <c r="I189" i="15"/>
  <c r="I125" i="15"/>
  <c r="I94" i="15"/>
  <c r="F200" i="15"/>
  <c r="G135" i="15"/>
  <c r="H70" i="15"/>
  <c r="F177" i="15"/>
  <c r="F113" i="15"/>
  <c r="H219" i="15"/>
  <c r="I154" i="15"/>
  <c r="F90" i="15"/>
  <c r="G197" i="15"/>
  <c r="H132" i="15"/>
  <c r="I67" i="15"/>
  <c r="G174" i="15"/>
  <c r="G110" i="15"/>
  <c r="F99" i="15"/>
  <c r="G274" i="15"/>
  <c r="H292" i="15"/>
  <c r="I264" i="15"/>
  <c r="F253" i="15"/>
  <c r="F178" i="15"/>
  <c r="I275" i="15"/>
  <c r="H86" i="15"/>
  <c r="G213" i="15"/>
  <c r="F134" i="15"/>
  <c r="H143" i="15"/>
  <c r="G85" i="15"/>
  <c r="I266" i="15"/>
  <c r="F271" i="15"/>
  <c r="H263" i="15"/>
  <c r="G149" i="15"/>
  <c r="G124" i="15"/>
  <c r="G71" i="15"/>
  <c r="F150" i="15"/>
  <c r="I214" i="15"/>
  <c r="G248" i="15"/>
  <c r="G264" i="15"/>
  <c r="G280" i="15"/>
  <c r="G89" i="15"/>
  <c r="H159" i="15"/>
  <c r="G224" i="15"/>
  <c r="H250" i="15"/>
  <c r="H266" i="15"/>
  <c r="H282" i="15"/>
  <c r="F242" i="15"/>
  <c r="F112" i="15"/>
  <c r="F176" i="15"/>
  <c r="I238" i="15"/>
  <c r="I254" i="15"/>
  <c r="I270" i="15"/>
  <c r="I286" i="15"/>
  <c r="F264" i="15"/>
  <c r="H129" i="15"/>
  <c r="H193" i="15"/>
  <c r="F243" i="15"/>
  <c r="F259" i="15"/>
  <c r="F275" i="15"/>
  <c r="F291" i="15"/>
  <c r="F278" i="15"/>
  <c r="F138" i="15"/>
  <c r="I234" i="15"/>
  <c r="G271" i="15"/>
  <c r="H147" i="15"/>
  <c r="H279" i="15"/>
  <c r="I204" i="15"/>
  <c r="H133" i="15"/>
  <c r="I187" i="15"/>
  <c r="I123" i="15"/>
  <c r="I92" i="15"/>
  <c r="F198" i="15"/>
  <c r="G133" i="15"/>
  <c r="H68" i="15"/>
  <c r="F175" i="15"/>
  <c r="F111" i="15"/>
  <c r="H217" i="15"/>
  <c r="I152" i="15"/>
  <c r="F88" i="15"/>
  <c r="H194" i="15"/>
  <c r="H130" i="15"/>
  <c r="F237" i="15"/>
  <c r="G172" i="15"/>
  <c r="G108" i="15"/>
  <c r="F126" i="15"/>
  <c r="G290" i="15"/>
  <c r="H276" i="15"/>
  <c r="I248" i="15"/>
  <c r="H169" i="15"/>
  <c r="F240" i="15"/>
  <c r="H261" i="15"/>
  <c r="I141" i="15"/>
  <c r="F193" i="15"/>
  <c r="I106" i="15"/>
  <c r="H148" i="15"/>
  <c r="G260" i="15"/>
  <c r="H262" i="15"/>
  <c r="I250" i="15"/>
  <c r="H177" i="15"/>
  <c r="F287" i="15"/>
  <c r="G261" i="15"/>
  <c r="H204" i="15"/>
  <c r="F191" i="15"/>
  <c r="I168" i="15"/>
  <c r="G188" i="15"/>
  <c r="G87" i="15"/>
  <c r="F158" i="15"/>
  <c r="I222" i="15"/>
  <c r="G250" i="15"/>
  <c r="G266" i="15"/>
  <c r="G282" i="15"/>
  <c r="H103" i="15"/>
  <c r="H167" i="15"/>
  <c r="G232" i="15"/>
  <c r="H252" i="15"/>
  <c r="H268" i="15"/>
  <c r="H284" i="15"/>
  <c r="F254" i="15"/>
  <c r="F120" i="15"/>
  <c r="F184" i="15"/>
  <c r="I240" i="15"/>
  <c r="I256" i="15"/>
  <c r="I272" i="15"/>
  <c r="I288" i="15"/>
  <c r="F274" i="15"/>
  <c r="H137" i="15"/>
  <c r="G202" i="15"/>
  <c r="F245" i="15"/>
  <c r="F261" i="15"/>
  <c r="F277" i="15"/>
  <c r="H101" i="15"/>
  <c r="F290" i="15"/>
  <c r="F146" i="15"/>
  <c r="G239" i="15"/>
  <c r="G277" i="15"/>
  <c r="G204" i="15"/>
  <c r="H117" i="15"/>
  <c r="I243" i="15"/>
  <c r="F284" i="15"/>
  <c r="I173" i="15"/>
  <c r="I109" i="15"/>
  <c r="I78" i="15"/>
  <c r="G183" i="15"/>
  <c r="G119" i="15"/>
  <c r="I225" i="15"/>
  <c r="F161" i="15"/>
  <c r="G96" i="15"/>
  <c r="H203" i="15"/>
  <c r="I138" i="15"/>
  <c r="F74" i="15"/>
  <c r="H180" i="15"/>
  <c r="H116" i="15"/>
  <c r="F223" i="15"/>
  <c r="G158" i="15"/>
  <c r="H79" i="15"/>
  <c r="H95" i="15"/>
  <c r="G112" i="15"/>
  <c r="G128" i="15"/>
  <c r="G144" i="15"/>
  <c r="G160" i="15"/>
  <c r="G176" i="15"/>
  <c r="G192" i="15"/>
  <c r="F209" i="15"/>
  <c r="F225" i="15"/>
  <c r="I69" i="15"/>
  <c r="I85" i="15"/>
  <c r="H102" i="15"/>
  <c r="H118" i="15"/>
  <c r="H134" i="15"/>
  <c r="H150" i="15"/>
  <c r="H166" i="15"/>
  <c r="H182" i="15"/>
  <c r="G199" i="15"/>
  <c r="G215" i="15"/>
  <c r="G231" i="15"/>
  <c r="F76" i="15"/>
  <c r="F92" i="15"/>
  <c r="I108" i="15"/>
  <c r="I124" i="15"/>
  <c r="I140" i="15"/>
  <c r="I156" i="15"/>
  <c r="I172" i="15"/>
  <c r="I188" i="15"/>
  <c r="H205" i="15"/>
  <c r="H221" i="15"/>
  <c r="H237" i="15"/>
  <c r="G82" i="15"/>
  <c r="G98" i="15"/>
  <c r="F115" i="15"/>
  <c r="F131" i="15"/>
  <c r="F147" i="15"/>
  <c r="F163" i="15"/>
  <c r="F179" i="15"/>
  <c r="F195" i="15"/>
  <c r="I211" i="15"/>
  <c r="I227" i="15"/>
  <c r="H72" i="15"/>
  <c r="H88" i="15"/>
  <c r="G105" i="15"/>
  <c r="G121" i="15"/>
  <c r="G137" i="15"/>
  <c r="G153" i="15"/>
  <c r="G169" i="15"/>
  <c r="G185" i="15"/>
  <c r="F202" i="15"/>
  <c r="F218" i="15"/>
  <c r="F234" i="15"/>
  <c r="I80" i="15"/>
  <c r="I96" i="15"/>
  <c r="F79" i="15"/>
  <c r="F95" i="15"/>
  <c r="I111" i="15"/>
  <c r="I127" i="15"/>
  <c r="I143" i="15"/>
  <c r="I159" i="15"/>
  <c r="I175" i="15"/>
  <c r="I191" i="15"/>
  <c r="H208" i="15"/>
  <c r="H224" i="15"/>
  <c r="F272" i="15"/>
  <c r="I289" i="15"/>
  <c r="I273" i="15"/>
  <c r="I257" i="15"/>
  <c r="I241" i="15"/>
  <c r="F188" i="15"/>
  <c r="F124" i="15"/>
  <c r="F266" i="15"/>
  <c r="H291" i="15"/>
  <c r="H275" i="15"/>
  <c r="H259" i="15"/>
  <c r="H243" i="15"/>
  <c r="H195" i="15"/>
  <c r="H131" i="15"/>
  <c r="F256" i="15"/>
  <c r="G283" i="15"/>
  <c r="G267" i="15"/>
  <c r="G251" i="15"/>
  <c r="I226" i="15"/>
  <c r="D2" i="15"/>
  <c r="H81" i="15"/>
  <c r="H97" i="15"/>
  <c r="G114" i="15"/>
  <c r="G130" i="15"/>
  <c r="G146" i="15"/>
  <c r="G162" i="15"/>
  <c r="G178" i="15"/>
  <c r="G194" i="15"/>
  <c r="F211" i="15"/>
  <c r="F227" i="15"/>
  <c r="I71" i="15"/>
  <c r="I87" i="15"/>
  <c r="H104" i="15"/>
  <c r="H120" i="15"/>
  <c r="H136" i="15"/>
  <c r="H152" i="15"/>
  <c r="H168" i="15"/>
  <c r="H184" i="15"/>
  <c r="G201" i="15"/>
  <c r="G217" i="15"/>
  <c r="G233" i="15"/>
  <c r="F78" i="15"/>
  <c r="F94" i="15"/>
  <c r="I110" i="15"/>
  <c r="I126" i="15"/>
  <c r="I142" i="15"/>
  <c r="I158" i="15"/>
  <c r="I174" i="15"/>
  <c r="I190" i="15"/>
  <c r="H207" i="15"/>
  <c r="H223" i="15"/>
  <c r="G68" i="15"/>
  <c r="G84" i="15"/>
  <c r="F101" i="15"/>
  <c r="F117" i="15"/>
  <c r="F133" i="15"/>
  <c r="F149" i="15"/>
  <c r="F165" i="15"/>
  <c r="F181" i="15"/>
  <c r="I197" i="15"/>
  <c r="I213" i="15"/>
  <c r="I229" i="15"/>
  <c r="H74" i="15"/>
  <c r="H90" i="15"/>
  <c r="G107" i="15"/>
  <c r="G123" i="15"/>
  <c r="G139" i="15"/>
  <c r="G155" i="15"/>
  <c r="G171" i="15"/>
  <c r="G187" i="15"/>
  <c r="F204" i="15"/>
  <c r="F220" i="15"/>
  <c r="F236" i="15"/>
  <c r="I82" i="15"/>
  <c r="I98" i="15"/>
  <c r="F81" i="15"/>
  <c r="F97" i="15"/>
  <c r="I113" i="15"/>
  <c r="I129" i="15"/>
  <c r="I145" i="15"/>
  <c r="I161" i="15"/>
  <c r="I177" i="15"/>
  <c r="I193" i="15"/>
  <c r="H210" i="15"/>
  <c r="H226" i="15"/>
  <c r="F260" i="15"/>
  <c r="I287" i="15"/>
  <c r="I271" i="15"/>
  <c r="I255" i="15"/>
  <c r="I239" i="15"/>
  <c r="F180" i="15"/>
  <c r="F116" i="15"/>
  <c r="F258" i="15"/>
  <c r="H289" i="15"/>
  <c r="H273" i="15"/>
  <c r="H257" i="15"/>
  <c r="H241" i="15"/>
  <c r="H187" i="15"/>
  <c r="H123" i="15"/>
  <c r="F244" i="15"/>
  <c r="G281" i="15"/>
  <c r="G265" i="15"/>
  <c r="G249" i="15"/>
  <c r="I218" i="15"/>
  <c r="H67" i="15"/>
  <c r="H83" i="15"/>
  <c r="G100" i="15"/>
  <c r="G116" i="15"/>
  <c r="G132" i="15"/>
  <c r="G148" i="15"/>
  <c r="G164" i="15"/>
  <c r="G180" i="15"/>
  <c r="F197" i="15"/>
  <c r="F213" i="15"/>
  <c r="F229" i="15"/>
  <c r="I73" i="15"/>
  <c r="I89" i="15"/>
  <c r="H106" i="15"/>
  <c r="H122" i="15"/>
  <c r="H138" i="15"/>
  <c r="H154" i="15"/>
  <c r="H170" i="15"/>
  <c r="H186" i="15"/>
  <c r="G203" i="15"/>
  <c r="G219" i="15"/>
  <c r="G235" i="15"/>
  <c r="F80" i="15"/>
  <c r="F96" i="15"/>
  <c r="I112" i="15"/>
  <c r="I128" i="15"/>
  <c r="I144" i="15"/>
  <c r="I160" i="15"/>
  <c r="I176" i="15"/>
  <c r="I192" i="15"/>
  <c r="H209" i="15"/>
  <c r="H225" i="15"/>
  <c r="G70" i="15"/>
  <c r="G86" i="15"/>
  <c r="F103" i="15"/>
  <c r="F119" i="15"/>
  <c r="F135" i="15"/>
  <c r="F151" i="15"/>
  <c r="F167" i="15"/>
  <c r="F183" i="15"/>
  <c r="I199" i="15"/>
  <c r="I215" i="15"/>
  <c r="I231" i="15"/>
  <c r="H76" i="15"/>
  <c r="H92" i="15"/>
  <c r="G109" i="15"/>
  <c r="G125" i="15"/>
  <c r="G141" i="15"/>
  <c r="G157" i="15"/>
  <c r="G173" i="15"/>
  <c r="G189" i="15"/>
  <c r="F206" i="15"/>
  <c r="F222" i="15"/>
  <c r="I68" i="15"/>
  <c r="I84" i="15"/>
  <c r="F67" i="15"/>
  <c r="F83" i="15"/>
  <c r="I99" i="15"/>
  <c r="I115" i="15"/>
  <c r="I131" i="15"/>
  <c r="I147" i="15"/>
  <c r="I163" i="15"/>
  <c r="I179" i="15"/>
  <c r="I195" i="15"/>
  <c r="H212" i="15"/>
  <c r="H228" i="15"/>
  <c r="F250" i="15"/>
  <c r="I285" i="15"/>
  <c r="I269" i="15"/>
  <c r="I253" i="15"/>
  <c r="I236" i="15"/>
  <c r="F172" i="15"/>
  <c r="F108" i="15"/>
  <c r="F246" i="15"/>
  <c r="H287" i="15"/>
  <c r="H271" i="15"/>
  <c r="H255" i="15"/>
  <c r="H239" i="15"/>
  <c r="H179" i="15"/>
  <c r="H115" i="15"/>
  <c r="G198" i="15"/>
  <c r="G279" i="15"/>
  <c r="G263" i="15"/>
  <c r="G247" i="15"/>
  <c r="I210" i="15"/>
  <c r="H69" i="15"/>
  <c r="H85" i="15"/>
  <c r="G102" i="15"/>
  <c r="G118" i="15"/>
  <c r="G134" i="15"/>
  <c r="G150" i="15"/>
  <c r="G166" i="15"/>
  <c r="G182" i="15"/>
  <c r="F199" i="15"/>
  <c r="F215" i="15"/>
  <c r="F231" i="15"/>
  <c r="I75" i="15"/>
  <c r="I91" i="15"/>
  <c r="H108" i="15"/>
  <c r="H124" i="15"/>
  <c r="H140" i="15"/>
  <c r="H156" i="15"/>
  <c r="H172" i="15"/>
  <c r="H188" i="15"/>
  <c r="G205" i="15"/>
  <c r="G221" i="15"/>
  <c r="G237" i="15"/>
  <c r="F82" i="15"/>
  <c r="F98" i="15"/>
  <c r="I114" i="15"/>
  <c r="I130" i="15"/>
  <c r="I146" i="15"/>
  <c r="I162" i="15"/>
  <c r="I178" i="15"/>
  <c r="I194" i="15"/>
  <c r="H211" i="15"/>
  <c r="H227" i="15"/>
  <c r="G72" i="15"/>
  <c r="G88" i="15"/>
  <c r="F105" i="15"/>
  <c r="F121" i="15"/>
  <c r="F137" i="15"/>
  <c r="F153" i="15"/>
  <c r="F169" i="15"/>
  <c r="F185" i="15"/>
  <c r="I201" i="15"/>
  <c r="I217" i="15"/>
  <c r="I233" i="15"/>
  <c r="H78" i="15"/>
  <c r="H94" i="15"/>
  <c r="G111" i="15"/>
  <c r="G127" i="15"/>
  <c r="G143" i="15"/>
  <c r="G159" i="15"/>
  <c r="G175" i="15"/>
  <c r="G191" i="15"/>
  <c r="F208" i="15"/>
  <c r="F224" i="15"/>
  <c r="I70" i="15"/>
  <c r="I86" i="15"/>
  <c r="F69" i="15"/>
  <c r="F85" i="15"/>
  <c r="I101" i="15"/>
  <c r="I117" i="15"/>
  <c r="I133" i="15"/>
  <c r="I149" i="15"/>
  <c r="I165" i="15"/>
  <c r="I181" i="15"/>
  <c r="H198" i="15"/>
  <c r="H214" i="15"/>
  <c r="H230" i="15"/>
  <c r="F238" i="15"/>
  <c r="I283" i="15"/>
  <c r="I267" i="15"/>
  <c r="I251" i="15"/>
  <c r="I228" i="15"/>
  <c r="F164" i="15"/>
  <c r="F100" i="15"/>
  <c r="G222" i="15"/>
  <c r="H285" i="15"/>
  <c r="H269" i="15"/>
  <c r="H253" i="15"/>
  <c r="G236" i="15"/>
  <c r="H171" i="15"/>
  <c r="H107" i="15"/>
  <c r="H71" i="15"/>
  <c r="H87" i="15"/>
  <c r="G104" i="15"/>
  <c r="G120" i="15"/>
  <c r="G136" i="15"/>
  <c r="G152" i="15"/>
  <c r="G168" i="15"/>
  <c r="G184" i="15"/>
  <c r="F201" i="15"/>
  <c r="F217" i="15"/>
  <c r="F233" i="15"/>
  <c r="I77" i="15"/>
  <c r="I93" i="15"/>
  <c r="H110" i="15"/>
  <c r="H126" i="15"/>
  <c r="H142" i="15"/>
  <c r="H158" i="15"/>
  <c r="H174" i="15"/>
  <c r="H190" i="15"/>
  <c r="G207" i="15"/>
  <c r="G223" i="15"/>
  <c r="F68" i="15"/>
  <c r="F84" i="15"/>
  <c r="I100" i="15"/>
  <c r="I116" i="15"/>
  <c r="I132" i="15"/>
  <c r="I148" i="15"/>
  <c r="I164" i="15"/>
  <c r="I180" i="15"/>
  <c r="H197" i="15"/>
  <c r="H213" i="15"/>
  <c r="H229" i="15"/>
  <c r="G74" i="15"/>
  <c r="G90" i="15"/>
  <c r="F107" i="15"/>
  <c r="F123" i="15"/>
  <c r="F139" i="15"/>
  <c r="F155" i="15"/>
  <c r="F171" i="15"/>
  <c r="F187" i="15"/>
  <c r="I203" i="15"/>
  <c r="I219" i="15"/>
  <c r="I235" i="15"/>
  <c r="H80" i="15"/>
  <c r="H96" i="15"/>
  <c r="G113" i="15"/>
  <c r="G129" i="15"/>
  <c r="G145" i="15"/>
  <c r="G161" i="15"/>
  <c r="G177" i="15"/>
  <c r="G193" i="15"/>
  <c r="F210" i="15"/>
  <c r="F226" i="15"/>
  <c r="I72" i="15"/>
  <c r="I88" i="15"/>
  <c r="F71" i="15"/>
  <c r="F87" i="15"/>
  <c r="I103" i="15"/>
  <c r="I119" i="15"/>
  <c r="I135" i="15"/>
  <c r="I151" i="15"/>
  <c r="I167" i="15"/>
  <c r="I183" i="15"/>
  <c r="H200" i="15"/>
  <c r="H216" i="15"/>
  <c r="H232" i="15"/>
  <c r="G214" i="15"/>
  <c r="I281" i="15"/>
  <c r="I265" i="15"/>
  <c r="I249" i="15"/>
  <c r="I220" i="15"/>
  <c r="F156" i="15"/>
  <c r="G83" i="15"/>
  <c r="H181" i="15"/>
  <c r="H283" i="15"/>
  <c r="H267" i="15"/>
  <c r="H251" i="15"/>
  <c r="G228" i="15"/>
  <c r="H163" i="15"/>
  <c r="G97" i="15"/>
  <c r="G291" i="15"/>
  <c r="G275" i="15"/>
  <c r="G259" i="15"/>
  <c r="H73" i="15"/>
  <c r="H89" i="15"/>
  <c r="G106" i="15"/>
  <c r="G122" i="15"/>
  <c r="G138" i="15"/>
  <c r="G154" i="15"/>
  <c r="G170" i="15"/>
  <c r="G186" i="15"/>
  <c r="F203" i="15"/>
  <c r="F219" i="15"/>
  <c r="F235" i="15"/>
  <c r="I79" i="15"/>
  <c r="I95" i="15"/>
  <c r="H112" i="15"/>
  <c r="H128" i="15"/>
  <c r="H144" i="15"/>
  <c r="H160" i="15"/>
  <c r="H176" i="15"/>
  <c r="H192" i="15"/>
  <c r="G209" i="15"/>
  <c r="G225" i="15"/>
  <c r="F70" i="15"/>
  <c r="F86" i="15"/>
  <c r="I102" i="15"/>
  <c r="I118" i="15"/>
  <c r="I134" i="15"/>
  <c r="I150" i="15"/>
  <c r="I166" i="15"/>
  <c r="I182" i="15"/>
  <c r="H199" i="15"/>
  <c r="H215" i="15"/>
  <c r="H231" i="15"/>
  <c r="G76" i="15"/>
  <c r="G92" i="15"/>
  <c r="F109" i="15"/>
  <c r="F125" i="15"/>
  <c r="F141" i="15"/>
  <c r="F157" i="15"/>
  <c r="F173" i="15"/>
  <c r="F189" i="15"/>
  <c r="I205" i="15"/>
  <c r="I221" i="15"/>
  <c r="I237" i="15"/>
  <c r="H82" i="15"/>
  <c r="H98" i="15"/>
  <c r="G115" i="15"/>
  <c r="G131" i="15"/>
  <c r="G147" i="15"/>
  <c r="G163" i="15"/>
  <c r="G179" i="15"/>
  <c r="G195" i="15"/>
  <c r="F212" i="15"/>
  <c r="F228" i="15"/>
  <c r="I74" i="15"/>
  <c r="I90" i="15"/>
  <c r="F73" i="15"/>
  <c r="F89" i="15"/>
  <c r="I105" i="15"/>
  <c r="I121" i="15"/>
  <c r="I137" i="15"/>
  <c r="I153" i="15"/>
  <c r="I169" i="15"/>
  <c r="I185" i="15"/>
  <c r="H202" i="15"/>
  <c r="H218" i="15"/>
  <c r="H234" i="15"/>
  <c r="H173" i="15"/>
  <c r="I279" i="15"/>
  <c r="I263" i="15"/>
  <c r="I247" i="15"/>
  <c r="I212" i="15"/>
  <c r="F148" i="15"/>
  <c r="G67" i="15"/>
  <c r="H149" i="15"/>
  <c r="H281" i="15"/>
  <c r="H265" i="15"/>
  <c r="H249" i="15"/>
  <c r="G220" i="15"/>
  <c r="H155" i="15"/>
  <c r="G81" i="15"/>
  <c r="G289" i="15"/>
  <c r="G273" i="15"/>
  <c r="G257" i="15"/>
  <c r="G241" i="15"/>
  <c r="F186" i="15"/>
  <c r="F102" i="15"/>
  <c r="F166" i="15"/>
  <c r="I230" i="15"/>
  <c r="G252" i="15"/>
  <c r="G268" i="15"/>
  <c r="G284" i="15"/>
  <c r="H111" i="15"/>
  <c r="H175" i="15"/>
  <c r="H238" i="15"/>
  <c r="H254" i="15"/>
  <c r="H270" i="15"/>
  <c r="H286" i="15"/>
  <c r="F268" i="15"/>
  <c r="F128" i="15"/>
  <c r="F192" i="15"/>
  <c r="I242" i="15"/>
  <c r="I258" i="15"/>
  <c r="I274" i="15"/>
  <c r="I290" i="15"/>
  <c r="F286" i="15"/>
  <c r="H145" i="15"/>
  <c r="G210" i="15"/>
  <c r="F247" i="15"/>
  <c r="F263" i="15"/>
  <c r="F279" i="15"/>
  <c r="H141" i="15"/>
  <c r="G79" i="15"/>
  <c r="F154" i="15"/>
  <c r="G243" i="15"/>
  <c r="G285" i="15"/>
  <c r="G212" i="15"/>
  <c r="H125" i="15"/>
  <c r="I245" i="15"/>
  <c r="H236" i="15"/>
  <c r="I171" i="15"/>
  <c r="I107" i="15"/>
  <c r="I76" i="15"/>
  <c r="G181" i="15"/>
  <c r="G117" i="15"/>
  <c r="I223" i="15"/>
  <c r="F159" i="15"/>
  <c r="G94" i="15"/>
  <c r="H201" i="15"/>
  <c r="I136" i="15"/>
  <c r="F72" i="15"/>
  <c r="H178" i="15"/>
  <c r="H114" i="15"/>
  <c r="F221" i="15"/>
  <c r="G156" i="15"/>
  <c r="H91" i="15"/>
  <c r="G258" i="15"/>
  <c r="H244" i="15"/>
  <c r="G75" i="15"/>
  <c r="I280" i="15"/>
  <c r="G234" i="15"/>
  <c r="F114" i="15"/>
  <c r="F132" i="15"/>
  <c r="F216" i="15"/>
  <c r="H235" i="15"/>
  <c r="G190" i="15"/>
  <c r="I198" i="15"/>
  <c r="G292" i="15"/>
  <c r="H246" i="15"/>
  <c r="F160" i="15"/>
  <c r="G230" i="15"/>
  <c r="F255" i="15"/>
  <c r="F194" i="15"/>
  <c r="I277" i="15"/>
  <c r="F214" i="15"/>
  <c r="F127" i="15"/>
  <c r="H146" i="15"/>
  <c r="F110" i="15"/>
  <c r="F174" i="15"/>
  <c r="G238" i="15"/>
  <c r="G254" i="15"/>
  <c r="G270" i="15"/>
  <c r="G286" i="15"/>
  <c r="H119" i="15"/>
  <c r="H183" i="15"/>
  <c r="H240" i="15"/>
  <c r="H256" i="15"/>
  <c r="H272" i="15"/>
  <c r="H288" i="15"/>
  <c r="F280" i="15"/>
  <c r="F136" i="15"/>
  <c r="I200" i="15"/>
  <c r="I244" i="15"/>
  <c r="I260" i="15"/>
  <c r="I276" i="15"/>
  <c r="I292" i="15"/>
  <c r="G77" i="15"/>
  <c r="H153" i="15"/>
  <c r="G218" i="15"/>
  <c r="F249" i="15"/>
  <c r="F265" i="15"/>
  <c r="F281" i="15"/>
  <c r="H165" i="15"/>
  <c r="G95" i="15"/>
  <c r="F162" i="15"/>
  <c r="G245" i="15"/>
  <c r="G287" i="15"/>
  <c r="H245" i="15"/>
  <c r="F276" i="15"/>
  <c r="I259" i="15"/>
  <c r="H222" i="15"/>
  <c r="I157" i="15"/>
  <c r="F93" i="15"/>
  <c r="F232" i="15"/>
  <c r="G167" i="15"/>
  <c r="G103" i="15"/>
  <c r="I209" i="15"/>
  <c r="F145" i="15"/>
  <c r="G80" i="15"/>
  <c r="I186" i="15"/>
  <c r="I122" i="15"/>
  <c r="G229" i="15"/>
  <c r="H164" i="15"/>
  <c r="H100" i="15"/>
  <c r="F207" i="15"/>
  <c r="G142" i="15"/>
  <c r="H77" i="15"/>
  <c r="G242" i="15"/>
  <c r="G200" i="15"/>
  <c r="F152" i="15"/>
  <c r="H105" i="15"/>
  <c r="F285" i="15"/>
  <c r="F270" i="15"/>
  <c r="F77" i="15"/>
  <c r="F129" i="15"/>
  <c r="G126" i="15"/>
  <c r="G244" i="15"/>
  <c r="G208" i="15"/>
  <c r="G91" i="15"/>
  <c r="I282" i="15"/>
  <c r="F239" i="15"/>
  <c r="F122" i="15"/>
  <c r="F140" i="15"/>
  <c r="F75" i="15"/>
  <c r="H233" i="15"/>
  <c r="G211" i="15"/>
  <c r="F196" i="15"/>
  <c r="F118" i="15"/>
  <c r="F182" i="15"/>
  <c r="G240" i="15"/>
  <c r="G256" i="15"/>
  <c r="G272" i="15"/>
  <c r="G288" i="15"/>
  <c r="H127" i="15"/>
  <c r="H191" i="15"/>
  <c r="H242" i="15"/>
  <c r="H258" i="15"/>
  <c r="H274" i="15"/>
  <c r="H290" i="15"/>
  <c r="F292" i="15"/>
  <c r="F144" i="15"/>
  <c r="I208" i="15"/>
  <c r="I246" i="15"/>
  <c r="I262" i="15"/>
  <c r="I278" i="15"/>
  <c r="H109" i="15"/>
  <c r="G93" i="15"/>
  <c r="H161" i="15"/>
  <c r="G226" i="15"/>
  <c r="F251" i="15"/>
  <c r="F267" i="15"/>
  <c r="F283" i="15"/>
  <c r="G206" i="15"/>
  <c r="F106" i="15"/>
  <c r="F170" i="15"/>
  <c r="G253" i="15"/>
  <c r="G69" i="15"/>
  <c r="H247" i="15"/>
  <c r="F288" i="15"/>
  <c r="I261" i="15"/>
  <c r="H220" i="15"/>
  <c r="I155" i="15"/>
  <c r="F91" i="15"/>
  <c r="F230" i="15"/>
  <c r="G165" i="15"/>
  <c r="G101" i="15"/>
  <c r="I207" i="15"/>
  <c r="F143" i="15"/>
  <c r="G78" i="15"/>
  <c r="I184" i="15"/>
  <c r="I120" i="15"/>
  <c r="G227" i="15"/>
  <c r="H162" i="15"/>
  <c r="I97" i="15"/>
  <c r="F205" i="15"/>
  <c r="G140" i="15"/>
  <c r="H75" i="15"/>
  <c r="H196" i="15"/>
  <c r="H99" i="15"/>
  <c r="F30" i="15" l="1"/>
  <c r="F31" i="15"/>
  <c r="F32" i="15"/>
  <c r="F33" i="15"/>
  <c r="F34" i="15"/>
  <c r="F35" i="15"/>
  <c r="F36" i="15"/>
  <c r="F37" i="15"/>
  <c r="F38" i="15"/>
  <c r="G30" i="15"/>
  <c r="G31" i="15"/>
  <c r="G32" i="15"/>
  <c r="G33" i="15"/>
  <c r="G34" i="15"/>
  <c r="G35" i="15"/>
  <c r="G36" i="15"/>
  <c r="G37" i="15"/>
  <c r="G38" i="15"/>
  <c r="H30" i="15"/>
  <c r="H31" i="15"/>
  <c r="H32" i="15"/>
  <c r="H33" i="15"/>
  <c r="H34" i="15"/>
  <c r="H35" i="15"/>
  <c r="H36" i="15"/>
  <c r="H37" i="15"/>
  <c r="H38" i="15"/>
  <c r="I30" i="15"/>
  <c r="I31" i="15"/>
  <c r="I32" i="15"/>
  <c r="I33" i="15"/>
  <c r="I34" i="15"/>
  <c r="I35" i="15"/>
  <c r="I36" i="15"/>
  <c r="I37" i="15"/>
  <c r="I38" i="15"/>
  <c r="F39" i="15"/>
  <c r="F40" i="15"/>
  <c r="F41" i="15"/>
  <c r="F42" i="15"/>
  <c r="F43" i="15"/>
  <c r="F44" i="15"/>
  <c r="F45" i="15"/>
  <c r="F46" i="15"/>
  <c r="F47" i="15"/>
  <c r="G39" i="15"/>
  <c r="G40" i="15"/>
  <c r="G41" i="15"/>
  <c r="G42" i="15"/>
  <c r="G43" i="15"/>
  <c r="G44" i="15"/>
  <c r="G45" i="15"/>
  <c r="G46" i="15"/>
  <c r="G47" i="15"/>
  <c r="H39" i="15"/>
  <c r="H40" i="15"/>
  <c r="H41" i="15"/>
  <c r="H42" i="15"/>
  <c r="H43" i="15"/>
  <c r="H44" i="15"/>
  <c r="H45" i="15"/>
  <c r="H46" i="15"/>
  <c r="H47" i="15"/>
  <c r="I39" i="15"/>
  <c r="I40" i="15"/>
  <c r="I41" i="15"/>
  <c r="I42" i="15"/>
  <c r="I43" i="15"/>
  <c r="I44" i="15"/>
  <c r="I45" i="15"/>
  <c r="I46" i="15"/>
  <c r="I47" i="15"/>
  <c r="F49" i="15"/>
  <c r="G49" i="15"/>
  <c r="H49" i="15"/>
  <c r="I49" i="15"/>
  <c r="G2" i="15"/>
  <c r="F59" i="15"/>
  <c r="F51" i="15"/>
  <c r="F23" i="15"/>
  <c r="F13" i="15"/>
  <c r="G66" i="15"/>
  <c r="G55" i="15"/>
  <c r="G48" i="15"/>
  <c r="G20" i="15"/>
  <c r="G9" i="15"/>
  <c r="H62" i="15"/>
  <c r="H52" i="15"/>
  <c r="H28" i="15"/>
  <c r="H12" i="15"/>
  <c r="I61" i="15"/>
  <c r="F66" i="15"/>
  <c r="F58" i="15"/>
  <c r="F50" i="15"/>
  <c r="F22" i="15"/>
  <c r="F11" i="15"/>
  <c r="G65" i="15"/>
  <c r="G54" i="15"/>
  <c r="G29" i="15"/>
  <c r="G18" i="15"/>
  <c r="G8" i="15"/>
  <c r="H61" i="15"/>
  <c r="H50" i="15"/>
  <c r="H27" i="15"/>
  <c r="H11" i="15"/>
  <c r="I60" i="15"/>
  <c r="I28" i="15"/>
  <c r="I4" i="15"/>
  <c r="F63" i="15"/>
  <c r="F55" i="15"/>
  <c r="F29" i="15"/>
  <c r="F18" i="15"/>
  <c r="F7" i="15"/>
  <c r="G61" i="15"/>
  <c r="G50" i="15"/>
  <c r="G25" i="15"/>
  <c r="G14" i="15"/>
  <c r="G4" i="15"/>
  <c r="H57" i="15"/>
  <c r="H20" i="15"/>
  <c r="H4" i="15"/>
  <c r="I53" i="15"/>
  <c r="I20" i="15"/>
  <c r="F62" i="15"/>
  <c r="F54" i="15"/>
  <c r="F27" i="15"/>
  <c r="F17" i="15"/>
  <c r="F6" i="15"/>
  <c r="G59" i="15"/>
  <c r="G24" i="15"/>
  <c r="G13" i="15"/>
  <c r="H66" i="15"/>
  <c r="H56" i="15"/>
  <c r="H19" i="15"/>
  <c r="H3" i="15"/>
  <c r="I52" i="15"/>
  <c r="I19" i="15"/>
  <c r="I12" i="15"/>
  <c r="I5" i="15"/>
  <c r="I9" i="15"/>
  <c r="I13" i="15"/>
  <c r="I17" i="15"/>
  <c r="I21" i="15"/>
  <c r="I25" i="15"/>
  <c r="I29" i="15"/>
  <c r="I50" i="15"/>
  <c r="I54" i="15"/>
  <c r="I58" i="15"/>
  <c r="I62" i="15"/>
  <c r="I66" i="15"/>
  <c r="H5" i="15"/>
  <c r="H9" i="15"/>
  <c r="H13" i="15"/>
  <c r="H17" i="15"/>
  <c r="H21" i="15"/>
  <c r="H25" i="15"/>
  <c r="H29" i="15"/>
  <c r="I6" i="15"/>
  <c r="I10" i="15"/>
  <c r="I14" i="15"/>
  <c r="I18" i="15"/>
  <c r="I22" i="15"/>
  <c r="I26" i="15"/>
  <c r="I48" i="15"/>
  <c r="I51" i="15"/>
  <c r="I55" i="15"/>
  <c r="I59" i="15"/>
  <c r="I63" i="15"/>
  <c r="I3" i="15"/>
  <c r="H6" i="15"/>
  <c r="H10" i="15"/>
  <c r="H14" i="15"/>
  <c r="H18" i="15"/>
  <c r="H22" i="15"/>
  <c r="H26" i="15"/>
  <c r="H48" i="15"/>
  <c r="H51" i="15"/>
  <c r="H55" i="15"/>
  <c r="H59" i="15"/>
  <c r="H63" i="15"/>
  <c r="G3" i="15"/>
  <c r="G7" i="15"/>
  <c r="G11" i="15"/>
  <c r="G15" i="15"/>
  <c r="G19" i="15"/>
  <c r="G23" i="15"/>
  <c r="G27" i="15"/>
  <c r="G52" i="15"/>
  <c r="G56" i="15"/>
  <c r="G60" i="15"/>
  <c r="G64" i="15"/>
  <c r="F4" i="15"/>
  <c r="F8" i="15"/>
  <c r="F12" i="15"/>
  <c r="F16" i="15"/>
  <c r="F20" i="15"/>
  <c r="F24" i="15"/>
  <c r="F28" i="15"/>
  <c r="I7" i="15"/>
  <c r="I15" i="15"/>
  <c r="I23" i="15"/>
  <c r="I56" i="15"/>
  <c r="I64" i="15"/>
  <c r="H7" i="15"/>
  <c r="H15" i="15"/>
  <c r="H23" i="15"/>
  <c r="H53" i="15"/>
  <c r="H58" i="15"/>
  <c r="H64" i="15"/>
  <c r="G5" i="15"/>
  <c r="G10" i="15"/>
  <c r="G16" i="15"/>
  <c r="G21" i="15"/>
  <c r="G26" i="15"/>
  <c r="G51" i="15"/>
  <c r="G57" i="15"/>
  <c r="G62" i="15"/>
  <c r="F3" i="15"/>
  <c r="F9" i="15"/>
  <c r="F14" i="15"/>
  <c r="F19" i="15"/>
  <c r="F25" i="15"/>
  <c r="F48" i="15"/>
  <c r="F52" i="15"/>
  <c r="F56" i="15"/>
  <c r="F60" i="15"/>
  <c r="F64" i="15"/>
  <c r="F53" i="15"/>
  <c r="F61" i="15"/>
  <c r="I11" i="15"/>
  <c r="I27" i="15"/>
  <c r="I8" i="15"/>
  <c r="I16" i="15"/>
  <c r="I24" i="15"/>
  <c r="I57" i="15"/>
  <c r="I65" i="15"/>
  <c r="H8" i="15"/>
  <c r="H16" i="15"/>
  <c r="H24" i="15"/>
  <c r="H54" i="15"/>
  <c r="H60" i="15"/>
  <c r="H65" i="15"/>
  <c r="G6" i="15"/>
  <c r="G12" i="15"/>
  <c r="G17" i="15"/>
  <c r="G22" i="15"/>
  <c r="G28" i="15"/>
  <c r="G53" i="15"/>
  <c r="G58" i="15"/>
  <c r="G63" i="15"/>
  <c r="F5" i="15"/>
  <c r="F10" i="15"/>
  <c r="F15" i="15"/>
  <c r="F21" i="15"/>
  <c r="F26" i="15"/>
  <c r="F57" i="15"/>
  <c r="F65" i="15"/>
  <c r="F2" i="15" l="1"/>
  <c r="H2" i="15"/>
  <c r="I2" i="15"/>
  <c r="A4" i="1" l="1" a="1"/>
  <c r="A50" i="2"/>
  <c r="A49" i="2"/>
  <c r="A48" i="2"/>
  <c r="A47" i="2"/>
  <c r="A46" i="2"/>
  <c r="A45" i="2"/>
  <c r="A44" i="2"/>
  <c r="A43" i="2"/>
  <c r="A42" i="2"/>
  <c r="A41" i="2"/>
  <c r="A40" i="2"/>
  <c r="A39" i="2"/>
  <c r="A38" i="2"/>
  <c r="A37" i="2"/>
  <c r="A36" i="2"/>
  <c r="A35" i="2"/>
  <c r="A34" i="2"/>
  <c r="A33" i="2"/>
  <c r="A32" i="2"/>
  <c r="A31" i="2"/>
  <c r="A30" i="2"/>
  <c r="C50" i="2"/>
  <c r="C49" i="2"/>
  <c r="C48" i="2"/>
  <c r="C47" i="2"/>
  <c r="C46" i="2"/>
  <c r="C45" i="2"/>
  <c r="C44" i="2"/>
  <c r="C43" i="2"/>
  <c r="C42" i="2"/>
  <c r="C41" i="2"/>
  <c r="C40" i="2"/>
  <c r="C39" i="2"/>
  <c r="C38" i="2"/>
  <c r="C37" i="2"/>
  <c r="C36" i="2"/>
  <c r="C35" i="2"/>
  <c r="C34" i="2"/>
  <c r="C33" i="2"/>
  <c r="C32" i="2"/>
  <c r="C31" i="2"/>
  <c r="C30" i="2"/>
  <c r="B50" i="2"/>
  <c r="B49" i="2"/>
  <c r="B48" i="2"/>
  <c r="B47" i="2"/>
  <c r="B46" i="2"/>
  <c r="B45" i="2"/>
  <c r="B44" i="2"/>
  <c r="B43" i="2"/>
  <c r="B42" i="2"/>
  <c r="B41" i="2"/>
  <c r="B40" i="2"/>
  <c r="B39" i="2"/>
  <c r="B38" i="2"/>
  <c r="B37" i="2"/>
  <c r="B36" i="2"/>
  <c r="B35" i="2"/>
  <c r="B34" i="2"/>
  <c r="B33" i="2"/>
  <c r="B32" i="2"/>
  <c r="B31" i="2"/>
  <c r="B30" i="2"/>
  <c r="C6" i="5" l="1"/>
  <c r="C14" i="5"/>
  <c r="C22" i="5"/>
  <c r="B8" i="5"/>
  <c r="B16" i="5"/>
  <c r="B24" i="5"/>
  <c r="A10" i="5"/>
  <c r="A18" i="5"/>
  <c r="A26" i="5"/>
  <c r="C25" i="5"/>
  <c r="B11" i="5"/>
  <c r="A13" i="5"/>
  <c r="C13" i="5"/>
  <c r="C7" i="5"/>
  <c r="C15" i="5"/>
  <c r="C23" i="5"/>
  <c r="B9" i="5"/>
  <c r="B17" i="5"/>
  <c r="B25" i="5"/>
  <c r="A11" i="5"/>
  <c r="A19" i="5"/>
  <c r="C4" i="5"/>
  <c r="C17" i="5"/>
  <c r="A5" i="5"/>
  <c r="B7" i="5"/>
  <c r="A9" i="5"/>
  <c r="C8" i="5"/>
  <c r="C16" i="5"/>
  <c r="C24" i="5"/>
  <c r="B10" i="5"/>
  <c r="B18" i="5"/>
  <c r="B26" i="5"/>
  <c r="A12" i="5"/>
  <c r="A20" i="5"/>
  <c r="B4" i="5"/>
  <c r="C9" i="5"/>
  <c r="B19" i="5"/>
  <c r="A21" i="5"/>
  <c r="C5" i="5"/>
  <c r="A17" i="5"/>
  <c r="C10" i="5"/>
  <c r="C18" i="5"/>
  <c r="C26" i="5"/>
  <c r="B12" i="5"/>
  <c r="B20" i="5"/>
  <c r="A6" i="5"/>
  <c r="A14" i="5"/>
  <c r="A22" i="5"/>
  <c r="C20" i="5"/>
  <c r="B6" i="5"/>
  <c r="B22" i="5"/>
  <c r="A16" i="5"/>
  <c r="C21" i="5"/>
  <c r="B23" i="5"/>
  <c r="C11" i="5"/>
  <c r="C19" i="5"/>
  <c r="B5" i="5"/>
  <c r="B13" i="5"/>
  <c r="B21" i="5"/>
  <c r="A7" i="5"/>
  <c r="A15" i="5"/>
  <c r="A23" i="5"/>
  <c r="C12" i="5"/>
  <c r="B14" i="5"/>
  <c r="A8" i="5"/>
  <c r="A24" i="5"/>
  <c r="B15" i="5"/>
  <c r="A25" i="5"/>
  <c r="A4" i="1"/>
  <c r="A4" i="5" s="1"/>
  <c r="C8" i="4"/>
  <c r="C16" i="4"/>
  <c r="C24" i="4"/>
  <c r="B10" i="4"/>
  <c r="B18" i="4"/>
  <c r="B26" i="4"/>
  <c r="A12" i="4"/>
  <c r="A20" i="4"/>
  <c r="C8" i="3"/>
  <c r="C16" i="3"/>
  <c r="C24" i="3"/>
  <c r="B10" i="3"/>
  <c r="B18" i="3"/>
  <c r="B26" i="3"/>
  <c r="A12" i="3"/>
  <c r="A20" i="3"/>
  <c r="C9" i="4"/>
  <c r="C17" i="4"/>
  <c r="C25" i="4"/>
  <c r="B11" i="4"/>
  <c r="A5" i="4"/>
  <c r="A13" i="4"/>
  <c r="C9" i="3"/>
  <c r="A5" i="3"/>
  <c r="A21" i="3"/>
  <c r="C11" i="3"/>
  <c r="B13" i="3"/>
  <c r="A15" i="3"/>
  <c r="B14" i="4"/>
  <c r="B7" i="4"/>
  <c r="A17" i="4"/>
  <c r="C21" i="3"/>
  <c r="A25" i="3"/>
  <c r="C10" i="4"/>
  <c r="C18" i="4"/>
  <c r="C26" i="4"/>
  <c r="B12" i="4"/>
  <c r="B20" i="4"/>
  <c r="A6" i="4"/>
  <c r="A14" i="4"/>
  <c r="A22" i="4"/>
  <c r="C10" i="3"/>
  <c r="C18" i="3"/>
  <c r="C26" i="3"/>
  <c r="B12" i="3"/>
  <c r="B20" i="3"/>
  <c r="A6" i="3"/>
  <c r="A14" i="3"/>
  <c r="A22" i="3"/>
  <c r="C11" i="4"/>
  <c r="C19" i="4"/>
  <c r="B5" i="4"/>
  <c r="B13" i="4"/>
  <c r="B21" i="4"/>
  <c r="A7" i="4"/>
  <c r="A15" i="4"/>
  <c r="A23" i="4"/>
  <c r="A16" i="4"/>
  <c r="C20" i="3"/>
  <c r="A16" i="3"/>
  <c r="C21" i="4"/>
  <c r="B7" i="3"/>
  <c r="B23" i="3"/>
  <c r="A17" i="3"/>
  <c r="C12" i="4"/>
  <c r="B6" i="4"/>
  <c r="B22" i="4"/>
  <c r="A8" i="4"/>
  <c r="B6" i="3"/>
  <c r="B14" i="3"/>
  <c r="B22" i="3"/>
  <c r="A8" i="3"/>
  <c r="C13" i="4"/>
  <c r="B15" i="4"/>
  <c r="A25" i="4"/>
  <c r="C13" i="3"/>
  <c r="B15" i="3"/>
  <c r="A9" i="3"/>
  <c r="C6" i="4"/>
  <c r="C14" i="4"/>
  <c r="C22" i="4"/>
  <c r="B8" i="4"/>
  <c r="B16" i="4"/>
  <c r="B24" i="4"/>
  <c r="A10" i="4"/>
  <c r="A18" i="4"/>
  <c r="A26" i="4"/>
  <c r="C6" i="3"/>
  <c r="C14" i="3"/>
  <c r="C22" i="3"/>
  <c r="B8" i="3"/>
  <c r="B16" i="3"/>
  <c r="B24" i="3"/>
  <c r="A10" i="3"/>
  <c r="A18" i="3"/>
  <c r="A26" i="3"/>
  <c r="C7" i="4"/>
  <c r="C15" i="4"/>
  <c r="C23" i="4"/>
  <c r="B9" i="4"/>
  <c r="B17" i="4"/>
  <c r="B25" i="4"/>
  <c r="A11" i="4"/>
  <c r="A19" i="4"/>
  <c r="C7" i="3"/>
  <c r="C15" i="3"/>
  <c r="C23" i="3"/>
  <c r="B9" i="3"/>
  <c r="B17" i="3"/>
  <c r="B25" i="3"/>
  <c r="A11" i="3"/>
  <c r="A19" i="3"/>
  <c r="B19" i="4"/>
  <c r="A21" i="4"/>
  <c r="C17" i="3"/>
  <c r="C25" i="3"/>
  <c r="B11" i="3"/>
  <c r="B19" i="3"/>
  <c r="A13" i="3"/>
  <c r="C19" i="3"/>
  <c r="B5" i="3"/>
  <c r="B21" i="3"/>
  <c r="A7" i="3"/>
  <c r="A23" i="3"/>
  <c r="C20" i="4"/>
  <c r="A24" i="4"/>
  <c r="C12" i="3"/>
  <c r="A24" i="3"/>
  <c r="C5" i="4"/>
  <c r="B23" i="4"/>
  <c r="A9" i="4"/>
  <c r="C5" i="3"/>
  <c r="C29" i="2"/>
  <c r="A29" i="2"/>
  <c r="B29" i="2"/>
  <c r="B28" i="2"/>
  <c r="C28" i="2"/>
  <c r="A28" i="2"/>
  <c r="C27" i="2"/>
  <c r="A27" i="2"/>
  <c r="B27" i="2"/>
  <c r="A26" i="2"/>
  <c r="C26" i="2"/>
  <c r="B26" i="2"/>
  <c r="C25" i="2"/>
  <c r="A25" i="2"/>
  <c r="B25" i="2"/>
  <c r="A24" i="2"/>
  <c r="C24" i="2"/>
  <c r="B24" i="2"/>
  <c r="C23" i="2"/>
  <c r="A23" i="2"/>
  <c r="B23" i="2"/>
  <c r="A22" i="2"/>
  <c r="C22" i="2"/>
  <c r="B22" i="2"/>
  <c r="C21" i="2"/>
  <c r="A21" i="2"/>
  <c r="B21" i="2"/>
  <c r="A20" i="2"/>
  <c r="C20" i="2"/>
  <c r="B20" i="2"/>
  <c r="B19" i="2"/>
  <c r="C19" i="2"/>
  <c r="A19" i="2"/>
  <c r="A18" i="2"/>
  <c r="C18" i="2"/>
  <c r="B18" i="2"/>
  <c r="C17" i="2"/>
  <c r="A17" i="2"/>
  <c r="B17" i="2"/>
  <c r="C16" i="2"/>
  <c r="A16" i="2"/>
  <c r="B16" i="2"/>
  <c r="C15" i="2"/>
  <c r="A15" i="2"/>
  <c r="B15" i="2"/>
  <c r="A14" i="2"/>
  <c r="C14" i="2"/>
  <c r="B14" i="2"/>
  <c r="C13" i="2"/>
  <c r="A13" i="2"/>
  <c r="B13" i="2"/>
  <c r="A12" i="2"/>
  <c r="C12" i="2"/>
  <c r="B12" i="2"/>
  <c r="C11" i="2"/>
  <c r="A11" i="2"/>
  <c r="B11" i="2"/>
  <c r="C10" i="2"/>
  <c r="A10" i="2"/>
  <c r="B10" i="2"/>
  <c r="B9" i="2"/>
  <c r="C9" i="2"/>
  <c r="A9" i="2"/>
  <c r="C8" i="2"/>
  <c r="A8" i="2"/>
  <c r="B8" i="2"/>
  <c r="C5" i="2"/>
  <c r="C6" i="2"/>
  <c r="C4" i="4"/>
  <c r="A7" i="2"/>
  <c r="C4" i="3"/>
  <c r="B7" i="2"/>
  <c r="B4" i="3"/>
  <c r="A6" i="2"/>
  <c r="B4" i="4"/>
  <c r="B6" i="2"/>
  <c r="B5" i="2"/>
  <c r="C7" i="2"/>
  <c r="A4" i="4" l="1"/>
  <c r="A5" i="2"/>
  <c r="A4" i="3"/>
  <c r="A4" i="6" a="1"/>
  <c r="A4"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Julia de Souza Ferreira</author>
  </authors>
  <commentList>
    <comment ref="D3" authorId="0" shapeId="0" xr:uid="{8E9B7C05-0650-4DA3-96F7-E7555DB783DA}">
      <text>
        <r>
          <rPr>
            <sz val="11"/>
            <color theme="1"/>
            <rFont val="Calibri"/>
            <family val="2"/>
            <scheme val="minor"/>
          </rPr>
          <t>Indica a origem de outros insumos que podem se tornar temas regulatórios:
1) Propostas/Temas em andamento fora da  Agenda Regulatória 2024-2025.
2) Contribuições recebidas pela ferramenta de identificação de problemas em normas.
Aviso: no caso de não haver nenhum  insumo, basta seguir para a próxima aba.</t>
        </r>
      </text>
    </comment>
    <comment ref="E3" authorId="0" shapeId="0" xr:uid="{48266345-D7FA-46AA-B5FB-4A5EF01FED96}">
      <text>
        <r>
          <rPr>
            <sz val="11"/>
            <color theme="1"/>
            <rFont val="Calibri"/>
            <family val="2"/>
            <scheme val="minor"/>
          </rPr>
          <t xml:space="preserve">Indique se o tema/assunto é passível de ser tratado na Agenda, seja como um tema a parte ou dentro do escopo de algum previsto.
</t>
        </r>
        <r>
          <rPr>
            <b/>
            <sz val="11"/>
            <color theme="1"/>
            <rFont val="Calibri"/>
            <family val="2"/>
            <scheme val="minor"/>
          </rPr>
          <t>Aviso:</t>
        </r>
        <r>
          <rPr>
            <sz val="11"/>
            <color theme="1"/>
            <rFont val="Calibri"/>
            <family val="2"/>
            <scheme val="minor"/>
          </rPr>
          <t xml:space="preserve"> Se a resposta for negativa, não é necessário o preenchimento dos demais campos.</t>
        </r>
      </text>
    </comment>
    <comment ref="F3" authorId="0" shapeId="0" xr:uid="{B5E052D8-6D64-47EE-9EF9-CFAA4A314C46}">
      <text>
        <r>
          <rPr>
            <b/>
            <sz val="12"/>
            <color theme="1"/>
            <rFont val="Calibri"/>
            <family val="2"/>
            <scheme val="minor"/>
          </rPr>
          <t xml:space="preserve">Atenção:  a partir dessa coluna, preencha apenas se marcar a opção "Sim" na coluna anterior. </t>
        </r>
        <r>
          <rPr>
            <sz val="11"/>
            <color theme="1"/>
            <rFont val="Calibri"/>
            <family val="2"/>
            <scheme val="minor"/>
          </rPr>
          <t xml:space="preserve">
Avalie se o tema/assunto:
a) Segue para avaliação de  prioridade. Neste caso, o nome  do tema pode ser ajustado, caso haja necessidade, e registrado na coluna H - "Nome do tema para Agenda Regulatória".
OU
b) Não segue, pois o tema será agrupado com outro tema. Caso haja um agrupamento, utilize a coluna G para informar qual ou quais temas serão agrupados.</t>
        </r>
      </text>
    </comment>
    <comment ref="G3" authorId="0" shapeId="0" xr:uid="{29AC45C6-F626-487B-A616-6BD78C05E9B3}">
      <text>
        <r>
          <rPr>
            <sz val="11"/>
            <color theme="1"/>
            <rFont val="Calibri"/>
            <family val="2"/>
            <scheme val="minor"/>
          </rPr>
          <t>Preencher esta coluna apenas se marcar na coluna "F" a opção "Agrupar com outro tema".</t>
        </r>
      </text>
    </comment>
    <comment ref="H3" authorId="0" shapeId="0" xr:uid="{C2150A7F-8C73-4065-9EB6-9F5C5F0296CD}">
      <text>
        <r>
          <rPr>
            <b/>
            <sz val="11"/>
            <color theme="1"/>
            <rFont val="Calibri"/>
            <family val="2"/>
            <scheme val="minor"/>
          </rPr>
          <t>Preencher esta coluna apenas se marcar na coluna "F" a opção "Avaliar prioridade (RICE)".</t>
        </r>
        <r>
          <rPr>
            <sz val="11"/>
            <color theme="1"/>
            <rFont val="Calibri"/>
            <family val="2"/>
            <scheme val="minor"/>
          </rPr>
          <t xml:space="preserve">
Registre aqui o nome do tema como deve seguir para avaliação de priorização.</t>
        </r>
      </text>
    </comment>
    <comment ref="I3" authorId="0" shapeId="0" xr:uid="{140C29D5-AA87-4D3E-87FA-C46DAEBFCB8C}">
      <text>
        <r>
          <rPr>
            <b/>
            <sz val="11"/>
            <color theme="1"/>
            <rFont val="Calibri"/>
            <family val="2"/>
            <scheme val="minor"/>
          </rPr>
          <t xml:space="preserve">Preencher esta coluna apenas se marcar na coluna "F" a opção "Avaliar prioridade (RICE)".
Pré-requisito para inclusão na Agenda: </t>
        </r>
        <r>
          <rPr>
            <sz val="11"/>
            <color theme="1"/>
            <rFont val="Calibri"/>
            <family val="2"/>
            <scheme val="minor"/>
          </rPr>
          <t>indique se existe alinhamento do tema com algum Objetivo Estratégico (OE) do Plano Estratégico 2024-2027
Lembrete: 
OE 1 - Viabilizar o acesso seguro a produtos e serviços essenciais para a saúde da população
OE 2 - Contribuir para o desenvolvimento no país de novas tecnologias promissoras na área de saúde
OE 3 - Antecipar e responder efetivamente a crises sanitárias e emergências de saúde pública
OE 4 - Empoderar as pessoas com informações para fazer as melhores escolhas em saúde
OE 5 - Obter reconhecimento como autoridade sanitária de referência internacional
OE 6 - Promover uso intensivo de dados
OE 7 - Desenvolver pessoas para o futuro</t>
        </r>
      </text>
    </comment>
    <comment ref="J3" authorId="0" shapeId="0" xr:uid="{858F84DC-255E-4847-A02A-ED83ADBA832E}">
      <text>
        <r>
          <rPr>
            <b/>
            <sz val="11"/>
            <color theme="1"/>
            <rFont val="Calibri"/>
            <family val="2"/>
            <scheme val="minor"/>
          </rPr>
          <t>Preencher esta coluna apenas se marcar na coluna "F" a opção "Avaliar prioridade (RICE)".</t>
        </r>
        <r>
          <rPr>
            <sz val="11"/>
            <color theme="1"/>
            <rFont val="Calibri"/>
            <family val="2"/>
            <scheme val="minor"/>
          </rPr>
          <t xml:space="preserve">
</t>
        </r>
        <r>
          <rPr>
            <b/>
            <sz val="11"/>
            <color theme="1"/>
            <rFont val="Calibri"/>
            <family val="2"/>
            <scheme val="minor"/>
          </rPr>
          <t xml:space="preserve">Pré-requisito para inclusão na Agenda: </t>
        </r>
        <r>
          <rPr>
            <sz val="11"/>
            <color theme="1"/>
            <rFont val="Calibri"/>
            <family val="2"/>
            <scheme val="minor"/>
          </rPr>
          <t xml:space="preserve">Avalie se é possível dar andamento relevante ao tema durante a vigência da AR 24-25
</t>
        </r>
      </text>
    </comment>
    <comment ref="K3" authorId="0" shapeId="0" xr:uid="{442E0C6B-664B-4390-9615-690B54E038AC}">
      <text>
        <r>
          <rPr>
            <sz val="11"/>
            <color theme="1"/>
            <rFont val="Calibri"/>
            <family val="2"/>
            <scheme val="minor"/>
          </rPr>
          <t>Exibe o resultado da avaliação dos pré-requisitos e do posicionamento da UORG, ou seja, se o tema regulatório atende ou não atende aos requisitos para inclusão na AR 2024-2025.
Aviso: Os temas agrupados são exibidos como "Não atende", pois apenas o tema "agrupador" seguirá para a avaliação de prioridade.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Ladybug</author>
    <author>Julia de Souza Ferreira</author>
  </authors>
  <commentList>
    <comment ref="A3" authorId="0" shapeId="0" xr:uid="{50B26CA1-3C6E-4C10-BBB5-E6DD1DB3038C}">
      <text>
        <r>
          <rPr>
            <b/>
            <sz val="11"/>
            <color indexed="81"/>
            <rFont val="Calibri"/>
            <family val="2"/>
            <scheme val="minor"/>
          </rPr>
          <t>Caso identifique outra(s) demanda(s) regulatória(s) que deve(m) ser priorizadas,</t>
        </r>
        <r>
          <rPr>
            <sz val="11"/>
            <color indexed="81"/>
            <rFont val="Calibri"/>
            <family val="2"/>
            <scheme val="minor"/>
          </rPr>
          <t xml:space="preserve"> a unidade deve selecionar o macrotema, indicar a área responsável, o nome do tema e realizar a avaliação dos pré-requisitos.
</t>
        </r>
      </text>
    </comment>
    <comment ref="B3" authorId="0" shapeId="0" xr:uid="{68B95279-D099-426C-81DC-698837E33D9A}">
      <text>
        <r>
          <rPr>
            <sz val="11"/>
            <color theme="1"/>
            <rFont val="Calibri"/>
            <family val="2"/>
            <scheme val="minor"/>
          </rPr>
          <t xml:space="preserve">Especifique a área responsável (GG ou equivalente).
</t>
        </r>
      </text>
    </comment>
    <comment ref="C3" authorId="0" shapeId="0" xr:uid="{D04C55B1-2A0D-49BA-A4A3-5202D0881E7E}">
      <text>
        <r>
          <rPr>
            <sz val="11"/>
            <color theme="1"/>
            <rFont val="Calibri"/>
            <family val="2"/>
            <scheme val="minor"/>
          </rPr>
          <t xml:space="preserve">Registre aqui o nome do tema como deve seguir para avaliação de priorização.
</t>
        </r>
      </text>
    </comment>
    <comment ref="D3" authorId="1" shapeId="0" xr:uid="{71CB193B-22E9-4B0C-8F9F-BEC51A77A791}">
      <text>
        <r>
          <rPr>
            <b/>
            <sz val="11"/>
            <color theme="1"/>
            <rFont val="Calibri"/>
            <family val="2"/>
            <scheme val="minor"/>
          </rPr>
          <t xml:space="preserve">Pré-requisito para inclusão na Agenda: </t>
        </r>
        <r>
          <rPr>
            <sz val="11"/>
            <color theme="1"/>
            <rFont val="Calibri"/>
            <family val="2"/>
            <scheme val="minor"/>
          </rPr>
          <t>Avalie se o tema regulatório está alinhado a algum objetivo estratégico do PE 2024-2027
Lembrete: 
OE 1 - Viabilizar o acesso seguro a produtos e serviços essenciais para a saúde da população
OE 2 - Contribuir para o desenvolvimento no país de novas tecnologias promissoras na área de saúde
OE 3 - Antecipar e responder efetivamente a crises sanitárias e emergências de saúde pública
OE 4 - Empoderar as pessoas com informações para fazer as melhores escolhas em saúde
OE 5 - Obter reconhecimento como autoridade sanitária de referência internacional
OE 6 - Promover uso intensivo de dados
OE 7 - Desenvolver pessoas para o futuro</t>
        </r>
      </text>
    </comment>
    <comment ref="E3" authorId="1" shapeId="0" xr:uid="{B85CEB7A-A459-4738-9947-912CD014A5B3}">
      <text>
        <r>
          <rPr>
            <b/>
            <sz val="11"/>
            <color theme="1"/>
            <rFont val="Calibri"/>
            <family val="2"/>
            <scheme val="minor"/>
          </rPr>
          <t xml:space="preserve">Pré-requisito para inclusão na Agenda: </t>
        </r>
        <r>
          <rPr>
            <sz val="11"/>
            <color theme="1"/>
            <rFont val="Calibri"/>
            <family val="2"/>
            <scheme val="minor"/>
          </rPr>
          <t>Avalie se é possível dar andamento relevante ao tema durante a vigência da AR 2024-2025.</t>
        </r>
      </text>
    </comment>
    <comment ref="F3" authorId="1" shapeId="0" xr:uid="{22E7EA8C-56C1-4189-8BA4-4488A576E810}">
      <text>
        <r>
          <rPr>
            <sz val="11"/>
            <color theme="1"/>
            <rFont val="Calibri"/>
            <family val="2"/>
            <scheme val="minor"/>
          </rPr>
          <t>Exibe o resultado da avaliação dos pré-requisitos, ou seja, se o tema regulatório sugerido atende ou não atende aos requisitos para inclusão na AR 2024-2025.</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Ladybug</author>
  </authors>
  <commentList>
    <comment ref="C3" authorId="0" shapeId="0" xr:uid="{64CB8740-11C7-42BC-B6A0-BBB137C5979A}">
      <text>
        <r>
          <rPr>
            <sz val="11"/>
            <color indexed="81"/>
            <rFont val="Calibri"/>
            <family val="2"/>
            <scheme val="minor"/>
          </rPr>
          <t>Apresenta automaticamente os temas regulatórios que atenderam aos requisitos e ao posicionamento da área para seguir para a avaliação de prioridade.</t>
        </r>
      </text>
    </comment>
    <comment ref="D3" authorId="0" shapeId="0" xr:uid="{4867E765-0A31-4921-9F39-1D9F724F59D8}">
      <text>
        <r>
          <rPr>
            <b/>
            <sz val="11"/>
            <color indexed="81"/>
            <rFont val="Calibri"/>
            <family val="2"/>
            <scheme val="minor"/>
          </rPr>
          <t xml:space="preserve">Responda se este grupo é diretamente afetado, ou seja, </t>
        </r>
        <r>
          <rPr>
            <sz val="11"/>
            <color indexed="81"/>
            <rFont val="Calibri"/>
            <family val="2"/>
            <scheme val="minor"/>
          </rPr>
          <t>sofre influência direta</t>
        </r>
        <r>
          <rPr>
            <b/>
            <sz val="11"/>
            <color indexed="81"/>
            <rFont val="Calibri"/>
            <family val="2"/>
            <scheme val="minor"/>
          </rPr>
          <t xml:space="preserve"> </t>
        </r>
        <r>
          <rPr>
            <sz val="11"/>
            <color indexed="81"/>
            <rFont val="Calibri"/>
            <family val="2"/>
            <scheme val="minor"/>
          </rPr>
          <t>pelo tratamento do tema regulatório pela Anvisa.
 Marque "não" caso seja um grupo meramente interessado ou afetado de forma marginal.</t>
        </r>
      </text>
    </comment>
    <comment ref="E3" authorId="0" shapeId="0" xr:uid="{FBB0BF56-926B-4BD2-9DBD-9D06705E9EFB}">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O grupo do setor regulado corresponde  a qualquer nível da cadeia que possa ser diretamente afetado. 
Obs.: MEI, micro e pequenas empresas correspondem a um grupo à parte.
Marque "não" caso seja um grupo meramente interessado ou afetado de forma marginal.</t>
        </r>
      </text>
    </comment>
    <comment ref="F3" authorId="0" shapeId="0" xr:uid="{E98F1430-3406-47B8-A6EB-B9C943DBC0C1}">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G3" authorId="0" shapeId="0" xr:uid="{C57031D6-7573-444B-8E1B-7982120FAD88}">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H3" authorId="0" shapeId="0" xr:uid="{509D8431-8287-40B7-AA11-2D2AB5D194E1}">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I3" authorId="0" shapeId="0" xr:uid="{115545FB-8D91-474D-96A1-3E02662E492B}">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J3" authorId="0" shapeId="0" xr:uid="{510F376C-78FF-439E-A697-804AC181BB7A}">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K3" authorId="0" shapeId="0" xr:uid="{F728A184-6CEF-4662-9C2F-B820A2C803B1}">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L3" authorId="0" shapeId="0" xr:uid="{22CD1A16-7116-43CD-9F5A-442A9C017ADE}">
      <text>
        <r>
          <rPr>
            <b/>
            <sz val="11"/>
            <color indexed="81"/>
            <rFont val="Calibri"/>
            <family val="2"/>
            <scheme val="minor"/>
          </rPr>
          <t>O resultado do alcance é a soma de perfis de agentes afetados pelo tema regulatório.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Ladybug</author>
    <author>Raisa Zandonade Vazzoler</author>
  </authors>
  <commentList>
    <comment ref="C3" authorId="0" shapeId="0" xr:uid="{36769479-96DE-46A4-B857-5573ACDDE336}">
      <text>
        <r>
          <rPr>
            <sz val="11"/>
            <color indexed="81"/>
            <rFont val="Calibri"/>
            <family val="2"/>
            <scheme val="minor"/>
          </rPr>
          <t>Apresenta automaticamente os temas regulatórios que atenderam aos requisitos e ao posicionamento da área para seguir para a avaliação de prioridade.</t>
        </r>
      </text>
    </comment>
    <comment ref="K3" authorId="0" shapeId="0" xr:uid="{6E5A5AB3-E947-4831-9517-C8EAD4505E40}">
      <text>
        <r>
          <rPr>
            <b/>
            <sz val="11"/>
            <color indexed="81"/>
            <rFont val="Calibri"/>
            <family val="2"/>
            <scheme val="minor"/>
          </rPr>
          <t>O resultado do impacto é a média da pontuação dos aspectos avaliados.</t>
        </r>
      </text>
    </comment>
    <comment ref="D4" authorId="0" shapeId="0" xr:uid="{0502BA31-6BDC-44CD-ACFB-1EBD5BE33306}">
      <text>
        <r>
          <rPr>
            <b/>
            <sz val="11"/>
            <color indexed="81"/>
            <rFont val="Calibri"/>
            <family val="2"/>
            <scheme val="minor"/>
          </rPr>
          <t>Escala de variação da contribuição do tema para o Objetivo Estratétigo:</t>
        </r>
        <r>
          <rPr>
            <sz val="11"/>
            <color indexed="81"/>
            <rFont val="Calibri"/>
            <family val="2"/>
            <scheme val="minor"/>
          </rPr>
          <t xml:space="preserve">
</t>
        </r>
        <r>
          <rPr>
            <b/>
            <sz val="11"/>
            <color indexed="81"/>
            <rFont val="Calibri"/>
            <family val="2"/>
            <scheme val="minor"/>
          </rPr>
          <t xml:space="preserve">Baixa: </t>
        </r>
        <r>
          <rPr>
            <sz val="11"/>
            <color indexed="81"/>
            <rFont val="Calibri"/>
            <family val="2"/>
            <scheme val="minor"/>
          </rPr>
          <t xml:space="preserve">embora relacionado ao objetivo estratégico, o tratamento do tema regulatório não contribui  ou contribui de forma acessória para os resultados esperados. 
</t>
        </r>
        <r>
          <rPr>
            <b/>
            <sz val="11"/>
            <color indexed="81"/>
            <rFont val="Calibri"/>
            <family val="2"/>
            <scheme val="minor"/>
          </rPr>
          <t>Média:</t>
        </r>
        <r>
          <rPr>
            <sz val="11"/>
            <color indexed="81"/>
            <rFont val="Calibri"/>
            <family val="2"/>
            <scheme val="minor"/>
          </rPr>
          <t xml:space="preserve"> o tratamento do tema regulatório contribui para o alcance dos resultados estratégicos esperados, mas depende do tratamento em conjunto com outros temas regulatórios.
</t>
        </r>
        <r>
          <rPr>
            <b/>
            <sz val="11"/>
            <color indexed="81"/>
            <rFont val="Calibri"/>
            <family val="2"/>
            <scheme val="minor"/>
          </rPr>
          <t>Alta:</t>
        </r>
        <r>
          <rPr>
            <sz val="11"/>
            <color indexed="81"/>
            <rFont val="Calibri"/>
            <family val="2"/>
            <scheme val="minor"/>
          </rPr>
          <t xml:space="preserve"> o tratamento do tema regulatório contribui de forma significativa ou é é imprescindível para o alcance dos resultados estratégicos esperados.
</t>
        </r>
      </text>
    </comment>
    <comment ref="E4" authorId="0" shapeId="0" xr:uid="{6883229F-DF67-4F37-9519-06FE42A8B17F}">
      <text>
        <r>
          <rPr>
            <b/>
            <sz val="11"/>
            <color indexed="81"/>
            <rFont val="Calibri"/>
            <family val="2"/>
            <scheme val="minor"/>
          </rPr>
          <t xml:space="preserve">Escala de variação da contribuição do tema para missão da Anvisa:
</t>
        </r>
        <r>
          <rPr>
            <sz val="11"/>
            <color indexed="81"/>
            <rFont val="Calibri"/>
            <family val="2"/>
            <scheme val="minor"/>
          </rPr>
          <t xml:space="preserve">
</t>
        </r>
        <r>
          <rPr>
            <b/>
            <sz val="11"/>
            <color indexed="81"/>
            <rFont val="Calibri"/>
            <family val="2"/>
            <scheme val="minor"/>
          </rPr>
          <t xml:space="preserve">Não contribui: </t>
        </r>
        <r>
          <rPr>
            <sz val="11"/>
            <color indexed="81"/>
            <rFont val="Calibri"/>
            <family val="2"/>
            <scheme val="minor"/>
          </rPr>
          <t xml:space="preserve">o tema regulatório não está relacionado ao controle dos riscos referentes à produção e uso dos produtos ou serviços sujeitos à vigilância sanitária ou para aumentar o acesso da população a produtos ou serviços sujeitos à vigilância sanitária.
</t>
        </r>
        <r>
          <rPr>
            <b/>
            <sz val="11"/>
            <color indexed="81"/>
            <rFont val="Calibri"/>
            <family val="2"/>
            <scheme val="minor"/>
          </rPr>
          <t xml:space="preserve">Baixa: </t>
        </r>
        <r>
          <rPr>
            <sz val="11"/>
            <color indexed="81"/>
            <rFont val="Calibri"/>
            <family val="2"/>
            <scheme val="minor"/>
          </rPr>
          <t xml:space="preserve">o tratamento do tema regulatório pode contribuir para o controle dos riscos ou para aumentar o acesso da população a produtos ou serviços sujeitos à vigilância sanitária, mas depende de outros fatores.
</t>
        </r>
        <r>
          <rPr>
            <b/>
            <sz val="11"/>
            <color indexed="81"/>
            <rFont val="Calibri"/>
            <family val="2"/>
            <scheme val="minor"/>
          </rPr>
          <t>Média:</t>
        </r>
        <r>
          <rPr>
            <sz val="11"/>
            <color indexed="81"/>
            <rFont val="Calibri"/>
            <family val="2"/>
            <scheme val="minor"/>
          </rPr>
          <t xml:space="preserve"> o tratamento do tema regulatório contribui para o controle dos riscos ou para aumentar o acesso da população a produtos ou serviços sujeitos à vigilância sanitária em conjunto com outros temas regulatórios que também serão tratados na Agenda Regulatória ou para aumentar o acesso da população a produtos ou serviços sujeitos à vigilância sanitária.
</t>
        </r>
        <r>
          <rPr>
            <b/>
            <sz val="11"/>
            <color indexed="81"/>
            <rFont val="Calibri"/>
            <family val="2"/>
            <scheme val="minor"/>
          </rPr>
          <t>Alta:</t>
        </r>
        <r>
          <rPr>
            <sz val="11"/>
            <color indexed="81"/>
            <rFont val="Calibri"/>
            <family val="2"/>
            <scheme val="minor"/>
          </rPr>
          <t xml:space="preserve"> o tratamento do tema regulatório contribui de forma significativa ou é imprescindível e suficiente para o controle dos riscos ou para aumentar o acesso da população a produtos ou serviços sujeitos à vigilância sanitária.</t>
        </r>
        <r>
          <rPr>
            <sz val="9"/>
            <color indexed="81"/>
            <rFont val="Segoe UI"/>
            <family val="2"/>
          </rPr>
          <t xml:space="preserve">
</t>
        </r>
      </text>
    </comment>
    <comment ref="F4" authorId="0" shapeId="0" xr:uid="{215589F5-816C-425D-8981-4F9C31097F7F}">
      <text>
        <r>
          <rPr>
            <b/>
            <sz val="11"/>
            <color indexed="81"/>
            <rFont val="Segoe UI"/>
            <family val="2"/>
          </rPr>
          <t xml:space="preserve">Escala de variação  da contribuição do tema para tornar a atuação da Anvisa mais ágil, eficiente e transparente:
</t>
        </r>
        <r>
          <rPr>
            <sz val="11"/>
            <color indexed="81"/>
            <rFont val="Segoe UI"/>
            <family val="2"/>
          </rPr>
          <t xml:space="preserve">
</t>
        </r>
        <r>
          <rPr>
            <b/>
            <sz val="11"/>
            <color indexed="81"/>
            <rFont val="Segoe UI"/>
            <family val="2"/>
          </rPr>
          <t>Não contribui:</t>
        </r>
        <r>
          <rPr>
            <sz val="11"/>
            <color indexed="81"/>
            <rFont val="Segoe UI"/>
            <family val="2"/>
          </rPr>
          <t xml:space="preserve"> o tema regulatório não está relacionado à alteração de fluxos e procedimentos que impactem na agilidade, eficiência ou transparência da atuação da Anvisa.
</t>
        </r>
        <r>
          <rPr>
            <b/>
            <sz val="11"/>
            <color indexed="81"/>
            <rFont val="Segoe UI"/>
            <family val="2"/>
          </rPr>
          <t xml:space="preserve">Mínimo: </t>
        </r>
        <r>
          <rPr>
            <sz val="11"/>
            <color indexed="81"/>
            <rFont val="Segoe UI"/>
            <family val="2"/>
          </rPr>
          <t xml:space="preserve">o tratamento do tema regulatório não se destina diretamente a otimizar a agilidade, eficiência ou transparência da atuação da Anvisa e, se houver melhoria nesses aspectos, será muito pequena.
</t>
        </r>
        <r>
          <rPr>
            <b/>
            <sz val="11"/>
            <color indexed="81"/>
            <rFont val="Segoe UI"/>
            <family val="2"/>
          </rPr>
          <t>Baixo</t>
        </r>
        <r>
          <rPr>
            <sz val="11"/>
            <color indexed="81"/>
            <rFont val="Segoe UI"/>
            <family val="2"/>
          </rPr>
          <t xml:space="preserve">: há possibilidade de que ocorram reflexos positivos na agilidade, eficiência ou transparência da atuação da Anvisa, embora o tratamento do tema regulatório não esteja relacionado diretamente a nenhum desses aspectos.
</t>
        </r>
        <r>
          <rPr>
            <b/>
            <sz val="11"/>
            <color indexed="81"/>
            <rFont val="Segoe UI"/>
            <family val="2"/>
          </rPr>
          <t>Médio</t>
        </r>
        <r>
          <rPr>
            <sz val="11"/>
            <color indexed="81"/>
            <rFont val="Segoe UI"/>
            <family val="2"/>
          </rPr>
          <t xml:space="preserve">: o tratamento do tema regulatório contribui para simplificar ou otimizar de forma parcial fluxos e procedimentos que podem aumentar a agilidade, a eficiência ou a transparência da atuação da Anvisa.
</t>
        </r>
        <r>
          <rPr>
            <b/>
            <sz val="11"/>
            <color indexed="81"/>
            <rFont val="Segoe UI"/>
            <family val="2"/>
          </rPr>
          <t>Alto:</t>
        </r>
        <r>
          <rPr>
            <sz val="11"/>
            <color indexed="81"/>
            <rFont val="Segoe UI"/>
            <family val="2"/>
          </rPr>
          <t xml:space="preserve"> o tratamento do tema regulatório contribui para simplificar ou otimizar integralmente fluxos e procedimentos que irão aumentar a agilidade, a eficiência ou a transparência da atuação da Anvisa.
</t>
        </r>
        <r>
          <rPr>
            <b/>
            <sz val="11"/>
            <color indexed="81"/>
            <rFont val="Segoe UI"/>
            <family val="2"/>
          </rPr>
          <t>Altíssimo:</t>
        </r>
        <r>
          <rPr>
            <sz val="11"/>
            <color indexed="81"/>
            <rFont val="Segoe UI"/>
            <family val="2"/>
          </rPr>
          <t xml:space="preserve"> o tema regulatório possibilitará aumentar de forma significativa a agilidade, a eficiência e a transparência da atuação da Anvisa.
</t>
        </r>
      </text>
    </comment>
    <comment ref="G4" authorId="0" shapeId="0" xr:uid="{5617423E-B4E9-4224-9F2D-F0D8741A68E1}">
      <text>
        <r>
          <rPr>
            <b/>
            <sz val="11"/>
            <color indexed="81"/>
            <rFont val="Calibri"/>
            <family val="2"/>
            <scheme val="minor"/>
          </rPr>
          <t xml:space="preserve">Escala de variação da contribuição do tema para possibilitar inovações:
 </t>
        </r>
        <r>
          <rPr>
            <sz val="11"/>
            <color indexed="81"/>
            <rFont val="Calibri"/>
            <family val="2"/>
            <scheme val="minor"/>
          </rPr>
          <t xml:space="preserve">
</t>
        </r>
        <r>
          <rPr>
            <b/>
            <sz val="11"/>
            <color indexed="81"/>
            <rFont val="Calibri"/>
            <family val="2"/>
            <scheme val="minor"/>
          </rPr>
          <t>Não contribui:</t>
        </r>
        <r>
          <rPr>
            <sz val="11"/>
            <color indexed="81"/>
            <rFont val="Calibri"/>
            <family val="2"/>
            <scheme val="minor"/>
          </rPr>
          <t xml:space="preserve"> o tema regulatório não está relacionado a possibilitar inovações, seja como avanços tecnológicos ou outras formas de criações e melhorias inovadoras.
</t>
        </r>
        <r>
          <rPr>
            <b/>
            <sz val="11"/>
            <color indexed="81"/>
            <rFont val="Calibri"/>
            <family val="2"/>
            <scheme val="minor"/>
          </rPr>
          <t>Mínimo:</t>
        </r>
        <r>
          <rPr>
            <sz val="11"/>
            <color indexed="81"/>
            <rFont val="Calibri"/>
            <family val="2"/>
            <scheme val="minor"/>
          </rPr>
          <t xml:space="preserve"> o tema regulatório não foi proposto para possibilitar inovações, no entanto, indiretamente pode criar condições para  avanços inovadores.
</t>
        </r>
        <r>
          <rPr>
            <b/>
            <sz val="11"/>
            <color indexed="81"/>
            <rFont val="Calibri"/>
            <family val="2"/>
            <scheme val="minor"/>
          </rPr>
          <t xml:space="preserve">Baixo: </t>
        </r>
        <r>
          <rPr>
            <sz val="11"/>
            <color indexed="81"/>
            <rFont val="Calibri"/>
            <family val="2"/>
            <scheme val="minor"/>
          </rPr>
          <t xml:space="preserve">o tema regulatório foi proposto para possibilitar inovação incremental que representa ampliação da oferta de tecnologias e inovações ao público-alvo sem aumento significativo nos benefícios de segurança ou eficácia para o público-alvo.
</t>
        </r>
        <r>
          <rPr>
            <b/>
            <sz val="11"/>
            <color indexed="81"/>
            <rFont val="Calibri"/>
            <family val="2"/>
            <scheme val="minor"/>
          </rPr>
          <t>Médio:</t>
        </r>
        <r>
          <rPr>
            <sz val="11"/>
            <color indexed="81"/>
            <rFont val="Calibri"/>
            <family val="2"/>
            <scheme val="minor"/>
          </rPr>
          <t xml:space="preserve"> o tema regulatório foi proposto para possibilitar inovação incremental que representa ampliação da oferta de tecnologias e inovações ao público-alvo com aumento significativo nos benefícios de segurança ou de eficácia para o público-alvo.
</t>
        </r>
        <r>
          <rPr>
            <b/>
            <sz val="11"/>
            <color indexed="81"/>
            <rFont val="Calibri"/>
            <family val="2"/>
            <scheme val="minor"/>
          </rPr>
          <t xml:space="preserve">Alto: </t>
        </r>
        <r>
          <rPr>
            <sz val="11"/>
            <color indexed="81"/>
            <rFont val="Calibri"/>
            <family val="2"/>
            <scheme val="minor"/>
          </rPr>
          <t xml:space="preserve">o tema regulatório foi proposto para possibilitar inovação incremental com aumento significativo nos benefícios de segurança e eficácia para o público-alvo.
</t>
        </r>
        <r>
          <rPr>
            <b/>
            <sz val="11"/>
            <color indexed="81"/>
            <rFont val="Calibri"/>
            <family val="2"/>
            <scheme val="minor"/>
          </rPr>
          <t>Altíssimo:</t>
        </r>
        <r>
          <rPr>
            <sz val="11"/>
            <color indexed="81"/>
            <rFont val="Calibri"/>
            <family val="2"/>
            <scheme val="minor"/>
          </rPr>
          <t xml:space="preserve"> o tema regulatório foi proposto para possibilitar inovação inédita no país.
</t>
        </r>
      </text>
    </comment>
    <comment ref="H4" authorId="0" shapeId="0" xr:uid="{DE554A73-1DD5-4DFF-A5AD-95F764CAD998}">
      <text>
        <r>
          <rPr>
            <b/>
            <sz val="9"/>
            <color indexed="81"/>
            <rFont val="Calibri"/>
            <family val="2"/>
            <scheme val="minor"/>
          </rPr>
          <t xml:space="preserve">Escala de variação da contribuição do tema para diminuir os custos regulatórios: 
</t>
        </r>
        <r>
          <rPr>
            <sz val="9"/>
            <color indexed="81"/>
            <rFont val="Calibri"/>
            <family val="2"/>
            <scheme val="minor"/>
          </rPr>
          <t xml:space="preserve">
</t>
        </r>
        <r>
          <rPr>
            <b/>
            <sz val="9"/>
            <color indexed="81"/>
            <rFont val="Calibri"/>
            <family val="2"/>
            <scheme val="minor"/>
          </rPr>
          <t>Não contribuiu</t>
        </r>
        <r>
          <rPr>
            <sz val="9"/>
            <color indexed="81"/>
            <rFont val="Calibri"/>
            <family val="2"/>
            <scheme val="minor"/>
          </rPr>
          <t xml:space="preserve">: o tema regulatório não está relacionado à redução de exigências, obrigações, restrições, requerimentos ou especificações.
</t>
        </r>
        <r>
          <rPr>
            <b/>
            <sz val="9"/>
            <color indexed="81"/>
            <rFont val="Calibri"/>
            <family val="2"/>
            <scheme val="minor"/>
          </rPr>
          <t>Mínimo:</t>
        </r>
        <r>
          <rPr>
            <sz val="9"/>
            <color indexed="81"/>
            <rFont val="Calibri"/>
            <family val="2"/>
            <scheme val="minor"/>
          </rPr>
          <t xml:space="preserve"> há mínima expectativa de que o tratamento do tema regulatório diminua os custos regulatórios para os agentes afetados ou para a Anvisa. 
</t>
        </r>
        <r>
          <rPr>
            <b/>
            <sz val="9"/>
            <color indexed="81"/>
            <rFont val="Calibri"/>
            <family val="2"/>
            <scheme val="minor"/>
          </rPr>
          <t>Baixo:</t>
        </r>
        <r>
          <rPr>
            <sz val="9"/>
            <color indexed="81"/>
            <rFont val="Calibri"/>
            <family val="2"/>
            <scheme val="minor"/>
          </rPr>
          <t xml:space="preserve"> há baixa expectativa de que o tratamento do tema regulatório diminua os custos regulatórios para os agentes afetados ou para a Anvisa.
</t>
        </r>
        <r>
          <rPr>
            <b/>
            <sz val="9"/>
            <color indexed="81"/>
            <rFont val="Calibri"/>
            <family val="2"/>
            <scheme val="minor"/>
          </rPr>
          <t>Médio:</t>
        </r>
        <r>
          <rPr>
            <sz val="9"/>
            <color indexed="81"/>
            <rFont val="Calibri"/>
            <family val="2"/>
            <scheme val="minor"/>
          </rPr>
          <t xml:space="preserve"> o tratamento do tema regulatório pode indiretamente reduzir exigências, obrigações, restrições, requerimentos ou especificações e diminuir os custos regulatórios para os agentes afetados ou para a Anvisa.
</t>
        </r>
        <r>
          <rPr>
            <b/>
            <sz val="9"/>
            <color indexed="81"/>
            <rFont val="Calibri"/>
            <family val="2"/>
            <scheme val="minor"/>
          </rPr>
          <t xml:space="preserve">Alto: </t>
        </r>
        <r>
          <rPr>
            <sz val="9"/>
            <color indexed="81"/>
            <rFont val="Calibri"/>
            <family val="2"/>
            <scheme val="minor"/>
          </rPr>
          <t xml:space="preserve">o tratamento do tema regulatório pode reduzir exigências, obrigações, restrições, requerimentos ou especificações e diminuir os custos regulatórios para os agentes afetados e para a Anvisa.
</t>
        </r>
        <r>
          <rPr>
            <b/>
            <sz val="9"/>
            <color indexed="81"/>
            <rFont val="Calibri"/>
            <family val="2"/>
            <scheme val="minor"/>
          </rPr>
          <t>Altíssimo:</t>
        </r>
        <r>
          <rPr>
            <sz val="9"/>
            <color indexed="81"/>
            <rFont val="Calibri"/>
            <family val="2"/>
            <scheme val="minor"/>
          </rPr>
          <t xml:space="preserve"> o tratamento do tema regulatório reduzirá exigências, obrigações, restrições, requerimentos ou especificações e diminuirá de forma significativa os custos regulatórios para os agentes afetados ou para a Anvisa.</t>
        </r>
        <r>
          <rPr>
            <sz val="9"/>
            <color indexed="81"/>
            <rFont val="Segoe UI"/>
            <family val="2"/>
          </rPr>
          <t xml:space="preserve">
</t>
        </r>
      </text>
    </comment>
    <comment ref="I4" authorId="1" shapeId="0" xr:uid="{F3672FB9-CDB2-49E1-8912-F419B75AB769}">
      <text>
        <r>
          <rPr>
            <sz val="11"/>
            <color indexed="81"/>
            <rFont val="Calibri"/>
            <family val="2"/>
            <scheme val="minor"/>
          </rPr>
          <t xml:space="preserve">Conforme Despacho nº 192/2021/SEI/AINTE (SEI nº 1702213), os foros de convergência regulatória que podem impactar na regulação da Anvisa são:
ICH – Conselho Internacional de Harmonização de Requisitos Técnicos para Registro de Medicamentos de Uso Humano (Internacional Council on Harmonisation of Technical Requirements for Registration of Pharmaceuticals for Human Use);
PIC/S – Esquema de Cooperação em Inspeção Farmacêutica (Pharmaceutical Inspection Cooperation Scheme);
IMDRF – Foro Internacional de Reguladores de Dispositivos Médicos (International Medical Device Regulators Forum);
MDSAP – Programa de Auditoria Única de Dispositivos Médicos (Medical Device Single Audit Program);
ICCR –  Cooperação Internacional na Regulação de Cosméticos (International Cooperation in Cosmetics Regulation);
CND – Comissão de Entorpecentes das Nações Unidas (United Nations Commission on Narcotic Drugs);
MERCOSUL;
CODEX ALIMENTARIUS;
OMS - Organização Mundial da Saúde;
IEC - International Electrotechnical Commissio;
ISO - International Organization for Standardization </t>
        </r>
        <r>
          <rPr>
            <sz val="9"/>
            <color indexed="81"/>
            <rFont val="Segoe UI"/>
            <family val="2"/>
          </rPr>
          <t xml:space="preserve">
</t>
        </r>
      </text>
    </comment>
    <comment ref="J4" authorId="1" shapeId="0" xr:uid="{10B68170-9FA3-4432-9970-695F0F5B3362}">
      <text>
        <r>
          <rPr>
            <b/>
            <sz val="11"/>
            <color indexed="81"/>
            <rFont val="Calibri"/>
            <family val="2"/>
            <scheme val="minor"/>
          </rPr>
          <t>Atualmente há um total de 26 temas relacionados ao CEIS na AR  24-25 (confira no link do portal ou na lista mais abaixo)
Conheça os critérios para triagem de temas relacionados ao CEIS:</t>
        </r>
        <r>
          <rPr>
            <sz val="11"/>
            <color indexed="81"/>
            <rFont val="Calibri"/>
            <family val="2"/>
            <scheme val="minor"/>
          </rPr>
          <t xml:space="preserve">
</t>
        </r>
        <r>
          <rPr>
            <b/>
            <sz val="11"/>
            <color indexed="81"/>
            <rFont val="Calibri"/>
            <family val="2"/>
            <scheme val="minor"/>
          </rPr>
          <t>1. Exclusão de macrotemas que:</t>
        </r>
        <r>
          <rPr>
            <sz val="11"/>
            <color indexed="81"/>
            <rFont val="Calibri"/>
            <family val="2"/>
            <scheme val="minor"/>
          </rPr>
          <t xml:space="preserve">
a. Não integram a lista de produtos e serviços definidos nos termos do parágrafo único do art. 1º do Decreto nº 11.464, de 03/04/2023;
b. Não integram os objetivos da Estratégia Nacional para o Desenvolvimento do CEIS nos termos do art. 3º do Decreto nº 11.715, de 26/09/2023.
</t>
        </r>
        <r>
          <rPr>
            <b/>
            <sz val="11"/>
            <color indexed="81"/>
            <rFont val="Calibri"/>
            <family val="2"/>
            <scheme val="minor"/>
          </rPr>
          <t>2. Exclusão de temas que:</t>
        </r>
        <r>
          <rPr>
            <sz val="11"/>
            <color indexed="81"/>
            <rFont val="Calibri"/>
            <family val="2"/>
            <scheme val="minor"/>
          </rPr>
          <t xml:space="preserve">
a. Integram a lista de produtos e serviços definidas nos termos do parágrafo único do art. 1º do Decreto nº 11.464, de 03/04/2023;
b. Integram os objetivos da Estratégia Nacional para o Desenvolvimento do CEIS nos termos do art. 3º do Decreto nº 11.715, de 26/09/2023;
</t>
        </r>
        <r>
          <rPr>
            <b/>
            <sz val="11"/>
            <color indexed="81"/>
            <rFont val="Calibri"/>
            <family val="2"/>
            <scheme val="minor"/>
          </rPr>
          <t>Entretanto,</t>
        </r>
        <r>
          <rPr>
            <sz val="11"/>
            <color indexed="81"/>
            <rFont val="Calibri"/>
            <family val="2"/>
            <scheme val="minor"/>
          </rPr>
          <t xml:space="preserve">
c. Não integram a lista de produtos elencados no Anexo I da Portaria GM/MS nº 2.261, de 08/12/2023 (Matriz de Desafios Produtivos e Tecnológicos em Saúde e respectivos programas).
</t>
        </r>
        <r>
          <rPr>
            <b/>
            <sz val="11"/>
            <color indexed="81"/>
            <rFont val="Calibri"/>
            <family val="2"/>
            <scheme val="minor"/>
          </rPr>
          <t xml:space="preserve">Lista de Temas da AR 24-25 relacionados ao CEIS aprovada pelo Comitê de Gestão Estratégica, Riscos e Inovação Institucional (CGE):
</t>
        </r>
        <r>
          <rPr>
            <sz val="11"/>
            <color indexed="81"/>
            <rFont val="Calibri"/>
            <family val="2"/>
            <scheme val="minor"/>
          </rPr>
          <t>Tema nº 1.16 - Requisitos para regularização de produtos antissépticos de uso humano.
Tema nº 3.10 -  Regulamentação dos alimentos para fins médicos.
Tema nº 3.22 - Revisão da regulamentação sobre regularização de alimentos dispensados de registro.
Tema nº 3.27 - Revisão e consolidação da regulamentação sobre alimentos infantis, fórmulas para nutrição enteral e fórmulas dietoterápicas para erros inatos do metabolismo.
Tema nº 4.1 - Atualização de listas de substâncias permitidas (conservantes, corantes, filtros e alisantes), com uso restrito ou proibidas em produtos de higiene pessoal, cosméticos e perfumes.
Tema nº 4.4 - Requisitos para regularização de produtos cosméticos repelentes.
Tema nº 4.7 -  Revisão de requisitos técnicos e de simplificação da regularização de produtos de higiene pessoal, cosméticos e perfumes.
Tema nº 6.1 -Requisitos de Boas Práticas para o fracionamento e distribuição de insumos farmacêuticos.
Tema nº 8.1 - Alinhamento internacional dos parâmetros para a validação de métodos analíticos para medicamentos (Revisão da RDC nº 166/2017).
Tema nº 8.2 -  Atualização dos requisitos para controle de qualidade de fitoterápicos a partir de alterações pontuais na RDC 26/2014.
Tema nº 8.3 -  Atualização dos requisitos técnicos e regulatórios para o registro de Produtos Biológicos.
Tema nº 8.5  - Condições e procedimentos para o registro de vacinas influenza pré-pandêmicas, atualização para uma cepa pandêmica e autorização de uso, comercialização e monitoramento das vacinas pandêmicas contra influenza.
Tema nº 8.7 -  Diretrizes Gerais de Boas Práticas de Preparação de Radiofármacos em estabelecimentos de Saúde e Radiofarmácias.
Tema nº 8.12 - Procedimento otimizado de análise, em que se utiliza das avaliações conduzidas por Autoridade Regulatória Estrangeira Equivalente (AREE) para análise das petições de registro e pós-registro de medicamentos e produtos biológicos, e de carta de adequação de insumo farmacêutico ativo (CADIFA), em território nacional.
Tema nº 8.16 - Regulação de Inovação nas áreas de medicamentos e produtos biológicos.
Tema nº 8.21 - Requerimentos para a comprovação de segurança e eficácia de petições de pós-registro (Revisão da RDC 73/2016).
Tema nº 8.22 -  Requisitos mínimos para a validação de métodos bioanalíticos empregados em estudos com fins de registro e pós-registro de medicamentos (Revisão da RDC 27/2012). 
Tema nº 8.25 - Revisão das Boas Práticas de Fabricação complementares a Medicamentos Estéreis (Revisão da IN nº 35/2019).
Tema nº 8.32 - Revisão do Regulamento para a realização de ensaios clínicos com medicamentos no Brasil (Revisão da RDC 9/2015).
Tema nº 8.35 - Revisão dos critérios para fins de enquadramento na categoria prioritária das petições de registro, pós-registro e anuência prévia em pesquisa clínica de medicamentos, conforme a relevância pública (Revisão das RDC 204/2017 e RDC 205/2017).
Tema nº 8.37 - Revisão dos requisitos de qualidade para elaboração dos dossiês de registro e pós-registro de medicamentos sintéticos (Revisão da RDC nº 73/2016 e da parte da qualidade da RDC nº 753/2022).
Tema nº 11.1 - Análise de petições de dispositivos médicos com aproveitamento de análises de autoridades reguladoras reconhecidas.
Tema nº 11.5 - Regulação de inovação em dispositivos médicos.
Tema nº 11.6 -  Regulamentação de dispositivos médicos para diagnóstico in vitro (IVD) sujeitos à Análise Prévia.
Tema nº 11.8 -  Revisão da regularização de software como dispositivo médico (Software as a Medical Device - SaMD) (Revisão da RDC nº 657/2022).
Tema nº 12.4 - Revisão do regulamento técnico com requisitos para o registro e notificação de produtos saneantes.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Ladybug</author>
  </authors>
  <commentList>
    <comment ref="C3" authorId="0" shapeId="0" xr:uid="{81515803-2094-41E1-BB7F-F9E1A2028930}">
      <text>
        <r>
          <rPr>
            <sz val="11"/>
            <color indexed="81"/>
            <rFont val="Calibri"/>
            <family val="2"/>
            <scheme val="minor"/>
          </rPr>
          <t>Apresenta automaticamente os temas regulatórios que atenderam aos requisitos e ao posicionamento da área para seguir para a avaliação de prioridade.</t>
        </r>
      </text>
    </comment>
    <comment ref="D3" authorId="0" shapeId="0" xr:uid="{84299E7D-AD9E-4070-BF7A-523590AAF532}">
      <text>
        <r>
          <rPr>
            <b/>
            <sz val="11"/>
            <color theme="1"/>
            <rFont val="Calibri"/>
            <family val="2"/>
            <scheme val="minor"/>
          </rPr>
          <t>Nível de percepção do gestor sobre a capacidade da unidade conseguir dar andamento ao tema regulatório durante a vigência da AR 2024-2025:</t>
        </r>
        <r>
          <rPr>
            <sz val="11"/>
            <color theme="1"/>
            <rFont val="Calibri"/>
            <family val="2"/>
            <scheme val="minor"/>
          </rPr>
          <t xml:space="preserve">
</t>
        </r>
        <r>
          <rPr>
            <b/>
            <sz val="11"/>
            <color theme="1"/>
            <rFont val="Calibri"/>
            <family val="2"/>
            <scheme val="minor"/>
          </rPr>
          <t xml:space="preserve">Alta (100%): </t>
        </r>
        <r>
          <rPr>
            <sz val="11"/>
            <color theme="1"/>
            <rFont val="Calibri"/>
            <family val="2"/>
            <scheme val="minor"/>
          </rPr>
          <t xml:space="preserve">Está estabelecida a necessidade e relevância de regular o tema e há capacidade operacional suficiente na unidade.
</t>
        </r>
        <r>
          <rPr>
            <b/>
            <sz val="11"/>
            <color theme="1"/>
            <rFont val="Calibri"/>
            <family val="2"/>
            <scheme val="minor"/>
          </rPr>
          <t>Média (80%):</t>
        </r>
        <r>
          <rPr>
            <sz val="11"/>
            <color theme="1"/>
            <rFont val="Calibri"/>
            <family val="2"/>
            <scheme val="minor"/>
          </rPr>
          <t xml:space="preserve"> Embora esteja estabelecida a necessidade e relevância de regular o tema, há comprometimento da capacidade operacional da unidade.
</t>
        </r>
        <r>
          <rPr>
            <b/>
            <sz val="11"/>
            <color theme="1"/>
            <rFont val="Calibri"/>
            <family val="2"/>
            <scheme val="minor"/>
          </rPr>
          <t xml:space="preserve">Baixa (50%): </t>
        </r>
        <r>
          <rPr>
            <sz val="11"/>
            <color theme="1"/>
            <rFont val="Calibri"/>
            <family val="2"/>
            <scheme val="minor"/>
          </rPr>
          <t>Há muitas outras atividades prioritárias para o período na unidade.
Observação: Recomenda-se considerar também a possível ocorrências de riscos externos que podem impactar na condução do tema regulatório, como alteração na cadeia de comando e a dificuldade de reposição de força de trabalho, por exemplo.</t>
        </r>
      </text>
    </comment>
    <comment ref="E3" authorId="0" shapeId="0" xr:uid="{C9757D2B-1E36-4FFD-BE74-4BFB83C64087}">
      <text>
        <r>
          <rPr>
            <b/>
            <sz val="11"/>
            <color indexed="81"/>
            <rFont val="Calibri"/>
            <family val="2"/>
            <scheme val="minor"/>
          </rPr>
          <t>O resultado na pontuação reflete o nível de confiança selecionado e a respectiva porcentagem correspondente.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Ladybug</author>
    <author>Raquel Pereira Guimaraes</author>
  </authors>
  <commentList>
    <comment ref="C3" authorId="0" shapeId="0" xr:uid="{EF83F203-A818-470A-9642-CAAF17A0F97F}">
      <text>
        <r>
          <rPr>
            <sz val="9"/>
            <color indexed="81"/>
            <rFont val="Segoe UI"/>
            <family val="2"/>
          </rPr>
          <t>A</t>
        </r>
        <r>
          <rPr>
            <sz val="11"/>
            <color indexed="81"/>
            <rFont val="Calibri"/>
            <family val="2"/>
            <scheme val="minor"/>
          </rPr>
          <t>presenta automaticamente os temas regulatórios que atenderam aos requisitos e ao posicionamento da área para seguir para a avaliação de prioridade.</t>
        </r>
      </text>
    </comment>
    <comment ref="D3" authorId="1" shapeId="0" xr:uid="{2B33EC44-2B97-49C5-834C-5D851DE715BC}">
      <text>
        <r>
          <rPr>
            <b/>
            <sz val="11"/>
            <color indexed="81"/>
            <rFont val="Calibri"/>
            <family val="2"/>
            <scheme val="minor"/>
          </rPr>
          <t xml:space="preserve">Avalie o nível de esforço em relação às ações regulatórias de articulação externa ou harmonização no Mercosul e/ou em outros Fóruns Internacionais:
</t>
        </r>
        <r>
          <rPr>
            <sz val="11"/>
            <color indexed="81"/>
            <rFont val="Calibri"/>
            <family val="2"/>
            <scheme val="minor"/>
          </rPr>
          <t xml:space="preserve">
</t>
        </r>
        <r>
          <rPr>
            <b/>
            <sz val="11"/>
            <color indexed="81"/>
            <rFont val="Calibri"/>
            <family val="2"/>
            <scheme val="minor"/>
          </rPr>
          <t xml:space="preserve">Alto </t>
        </r>
        <r>
          <rPr>
            <sz val="11"/>
            <color indexed="81"/>
            <rFont val="Calibri"/>
            <family val="2"/>
            <scheme val="minor"/>
          </rPr>
          <t xml:space="preserve">- A condução do tema regulatório requer harmonização no Mercosul e/ou em outros Fóruns Internacionais
</t>
        </r>
        <r>
          <rPr>
            <b/>
            <sz val="11"/>
            <color indexed="81"/>
            <rFont val="Calibri"/>
            <family val="2"/>
            <scheme val="minor"/>
          </rPr>
          <t xml:space="preserve">Médio </t>
        </r>
        <r>
          <rPr>
            <sz val="11"/>
            <color indexed="81"/>
            <rFont val="Calibri"/>
            <family val="2"/>
            <scheme val="minor"/>
          </rPr>
          <t xml:space="preserve">- A condução do tema regulatório não requer harmonização no Mercosul e/ou em outros Fóruns Internacionais, mas envolve algum tipo de articulação externa pelo impacto internacional.
</t>
        </r>
        <r>
          <rPr>
            <b/>
            <sz val="11"/>
            <color indexed="81"/>
            <rFont val="Calibri"/>
            <family val="2"/>
            <scheme val="minor"/>
          </rPr>
          <t>Baixo -</t>
        </r>
        <r>
          <rPr>
            <sz val="11"/>
            <color indexed="81"/>
            <rFont val="Calibri"/>
            <family val="2"/>
            <scheme val="minor"/>
          </rPr>
          <t xml:space="preserve"> A condução do tema regulatório não requer harmonização no Mercosul e/ou em outros Fóruns Internacionais, nem envolve articulação externa e não tem impacto internacional
Conforme Despacho nº 192/2021/SEI/AINTE (SEI nº 1702213), os foros de convergência regulatória que podem impactar na regulação da Anvisa são:
ICH – Conselho Internacional de Harmonização de Requisitos Técnicos para Registro de Medicamentos de Uso Humano (Internacional Council on Harmonisation of Technical Requirements for Registration of Pharmaceuticals for Human Use);
PIC/S – Esquema de Cooperação em Inspeção Farmacêutica (Pharmaceutical Inspection Cooperation Scheme);
IMDRF – Foro Internacional de Reguladores de Dispositivos Médicos (International Medical Device Regulators Forum);
MDSAP – Programa de Auditoria Única de Dispositivos Médicos (Medical Device Single Audit Program);
ICCR –  Cooperação Internacional na Regulação de Cosméticos (International Cooperation in Cosmetics Regulation);
CND – Comissão de Entorpecentes das Nações Unidas (United Nations Commission on Narcotic Drugs);
MERCOSUL;
CODEX ALIMENTARIUS;
OMS - Organização Mundial da Saúde;
IEC - International Electrotechnical Commissio;
ISO - International Organization for Standardization 
</t>
        </r>
      </text>
    </comment>
    <comment ref="E3" authorId="0" shapeId="0" xr:uid="{3E05AAFC-9E5D-492B-B931-CDB3946F1855}">
      <text>
        <r>
          <rPr>
            <b/>
            <sz val="11"/>
            <color theme="1"/>
            <rFont val="Calibri"/>
            <family val="2"/>
            <scheme val="minor"/>
          </rPr>
          <t xml:space="preserve">Nível de esforço em relação às etapas regulatórias - AIR:
</t>
        </r>
        <r>
          <rPr>
            <sz val="11"/>
            <color theme="1"/>
            <rFont val="Calibri"/>
            <family val="2"/>
            <scheme val="minor"/>
          </rPr>
          <t xml:space="preserve">
Previsão de dispensa de AIR : Baixo
AIR já realizada/dispensada: Baixo
Previsão de realização de AIR ou AIR em andamento: Alto
</t>
        </r>
      </text>
    </comment>
    <comment ref="F3" authorId="0" shapeId="0" xr:uid="{D6389610-F7D5-4EDF-A488-EEF26D07FE78}">
      <text>
        <r>
          <rPr>
            <b/>
            <sz val="11"/>
            <color theme="1"/>
            <rFont val="Calibri"/>
            <family val="2"/>
            <scheme val="minor"/>
          </rPr>
          <t>Nível de esforço em relação às etapas regulatórias - CP:</t>
        </r>
        <r>
          <rPr>
            <sz val="11"/>
            <color theme="1"/>
            <rFont val="Calibri"/>
            <family val="2"/>
            <scheme val="minor"/>
          </rPr>
          <t xml:space="preserve">
Previsão de dispensa de CP:  Baixo
CP já realizada/dispensada: Baixo
Previsão de dispensa de CP, mas com expectativa de realização de outro mecanismo de Participação Social: Médio
Previsão de realização de CP ou CP em andamento: Alto</t>
        </r>
      </text>
    </comment>
    <comment ref="G3" authorId="0" shapeId="0" xr:uid="{690EAA2E-F353-4F4F-96B2-1469DE6F68AD}">
      <text>
        <r>
          <rPr>
            <sz val="11"/>
            <color theme="1"/>
            <rFont val="Calibri"/>
            <family val="2"/>
            <scheme val="minor"/>
          </rPr>
          <t>A repercussão social no tratamento de tema regulatório tem relação com o esforço necessário para realizar mais mecanismos de participação social, mais ações e interações de comunicação e mais avaliações de contribuições/manifestações recebidas, entre outras possíveis demandas.
Baixa Repercussão social:  Expectativa do tema regulatório ter pouca repercussão social, portanto baixo esforço em ações de participação social, de comunicação e de avaliação de contribuições/manifestações.
Média Repercussão social: Expectativa do tema regulatório ter média repercussão social, portanto não demandará muito esforço necessário em ações de participação social, de comunicação e de avaliação de contribuições/manifestações.
Alta Repercussão social: Expectativa do tema regulatório ter alta repercussão social, portanto um grande e extenso  esforço  em ações de participação social, de comunicação e de avaliação de contribuições/manifestações.</t>
        </r>
      </text>
    </comment>
    <comment ref="H3" authorId="0" shapeId="0" xr:uid="{920457EA-4C86-4D3E-9C54-EB4F3C9931AF}">
      <text>
        <r>
          <rPr>
            <sz val="11"/>
            <color theme="1"/>
            <rFont val="Calibri"/>
            <family val="2"/>
            <scheme val="minor"/>
          </rPr>
          <t>Consideração sobre a extensão da intervenção regulatória e o consequente esforço para tratamento do tema.</t>
        </r>
      </text>
    </comment>
    <comment ref="I3" authorId="0" shapeId="0" xr:uid="{374B9E8E-6989-4B28-AC50-B958F8757107}">
      <text>
        <r>
          <rPr>
            <sz val="11"/>
            <color theme="1"/>
            <rFont val="Calibri"/>
            <family val="2"/>
            <scheme val="minor"/>
          </rPr>
          <t>Consideração sobre a extensão da intervenção regulatória e o consequente esforço para tratamento do tema.</t>
        </r>
      </text>
    </comment>
    <comment ref="K3" authorId="0" shapeId="0" xr:uid="{8999D0B0-7A69-4BE0-939F-909696BF37E8}">
      <text>
        <r>
          <rPr>
            <b/>
            <sz val="11"/>
            <color indexed="81"/>
            <rFont val="Calibri"/>
            <family val="2"/>
            <scheme val="minor"/>
          </rPr>
          <t xml:space="preserve">O resultado final do nível de esforço para a execução do tema regulatório será: 
</t>
        </r>
        <r>
          <rPr>
            <sz val="11"/>
            <color indexed="81"/>
            <rFont val="Calibri"/>
            <family val="2"/>
            <scheme val="minor"/>
          </rPr>
          <t xml:space="preserve">
</t>
        </r>
        <r>
          <rPr>
            <b/>
            <sz val="11"/>
            <color indexed="81"/>
            <rFont val="Calibri"/>
            <family val="2"/>
            <scheme val="minor"/>
          </rPr>
          <t>baixo (igual a 6)</t>
        </r>
        <r>
          <rPr>
            <sz val="11"/>
            <color indexed="81"/>
            <rFont val="Calibri"/>
            <family val="2"/>
            <scheme val="minor"/>
          </rPr>
          <t xml:space="preserve">, se para todos os aspectos avaliados for atribuído o menor esforço possível; 
</t>
        </r>
        <r>
          <rPr>
            <b/>
            <sz val="11"/>
            <color indexed="81"/>
            <rFont val="Calibri"/>
            <family val="2"/>
            <scheme val="minor"/>
          </rPr>
          <t>alto (igual ou superior a 13),</t>
        </r>
        <r>
          <rPr>
            <sz val="11"/>
            <color indexed="81"/>
            <rFont val="Calibri"/>
            <family val="2"/>
            <scheme val="minor"/>
          </rPr>
          <t xml:space="preserve"> se para pelo menos 3 (três) dos aspectos avaliados for atribuído o esforço alto; e
</t>
        </r>
        <r>
          <rPr>
            <b/>
            <sz val="11"/>
            <color indexed="81"/>
            <rFont val="Calibri"/>
            <family val="2"/>
            <scheme val="minor"/>
          </rPr>
          <t>médio (entre 7 e 12),</t>
        </r>
        <r>
          <rPr>
            <sz val="11"/>
            <color indexed="81"/>
            <rFont val="Calibri"/>
            <family val="2"/>
            <scheme val="minor"/>
          </rPr>
          <t xml:space="preserve"> para todos os demais casos.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Ladybug</author>
    <author>Raisa Zandonade Vazzoler</author>
  </authors>
  <commentList>
    <comment ref="C3" authorId="0" shapeId="0" xr:uid="{FEA6C528-862E-459B-9A55-95DE1E6EB906}">
      <text>
        <r>
          <rPr>
            <sz val="11"/>
            <color indexed="81"/>
            <rFont val="Calibri"/>
            <family val="2"/>
            <scheme val="minor"/>
          </rPr>
          <t xml:space="preserve">Apresenta automaticamente os temas regulatórios avaliados e na coluna ao lado a sua pontuação de relevância. </t>
        </r>
      </text>
    </comment>
    <comment ref="D3" authorId="0" shapeId="0" xr:uid="{C8AC9D5D-3059-44F8-8D43-AD7E3C3DC03D}">
      <text>
        <r>
          <rPr>
            <b/>
            <sz val="11"/>
            <color theme="1"/>
            <rFont val="Calibri"/>
            <family val="2"/>
            <scheme val="minor"/>
          </rPr>
          <t xml:space="preserve">
RESULTADO DA PONTUAÇÃO RICE - AVALIAÇÃO DA PRIORIDADE
</t>
        </r>
        <r>
          <rPr>
            <sz val="11"/>
            <color theme="1"/>
            <rFont val="Calibri"/>
            <family val="2"/>
            <scheme val="minor"/>
          </rPr>
          <t>Pontuação RICE = Alcance x Impacto x Confiança / Esforço
A partir de  8 pontos, o tema já pode ser considerado como de altíssima prioridade, conforme faixa abaixo para avaliação dos temas:
a-) maior ou igual a 8 pontos : Altíssima prioridade (verde escuro)
b-) entre 3 e 7,99 pontos: Alta prioridade (verde claro)
c-) entre 1 e 2,99 pontos: Média prioridade (cor amarelo)
d-) menor que 1: Baixa prioridade (cor vermelho)</t>
        </r>
        <r>
          <rPr>
            <b/>
            <sz val="11"/>
            <color theme="1"/>
            <rFont val="Calibri"/>
            <family val="2"/>
            <scheme val="minor"/>
          </rPr>
          <t xml:space="preserve">
ATENÇÃO: C</t>
        </r>
        <r>
          <rPr>
            <sz val="11"/>
            <color theme="1"/>
            <rFont val="Calibri"/>
            <family val="2"/>
            <scheme val="minor"/>
          </rPr>
          <t>aso queira ordenar os resultados em ordem crescente, clique no filtro da coluna "D" e selecione "Classificar do Menor para o Maior"</t>
        </r>
        <r>
          <rPr>
            <b/>
            <sz val="11"/>
            <color theme="1"/>
            <rFont val="Calibri"/>
            <family val="2"/>
            <scheme val="minor"/>
          </rPr>
          <t>. Mas atenção, somente faça isso quando já tiver preenchido as informações para todos os temas nas abas anteriores.</t>
        </r>
      </text>
    </comment>
    <comment ref="E3" authorId="0" shapeId="0" xr:uid="{AA00355A-3264-4FBB-B76C-8C55754B9576}">
      <text>
        <r>
          <rPr>
            <b/>
            <sz val="11"/>
            <color theme="1"/>
            <rFont val="Calibri"/>
            <family val="2"/>
            <scheme val="minor"/>
          </rPr>
          <t>Encaminhamentos possíveis na atualização anual da Agenda 24-25:</t>
        </r>
        <r>
          <rPr>
            <sz val="11"/>
            <color theme="1"/>
            <rFont val="Calibri"/>
            <family val="2"/>
            <scheme val="minor"/>
          </rPr>
          <t xml:space="preserve">
</t>
        </r>
        <r>
          <rPr>
            <b/>
            <u/>
            <sz val="11"/>
            <color theme="1"/>
            <rFont val="Calibri"/>
            <family val="2"/>
            <scheme val="minor"/>
          </rPr>
          <t>Manter na Agenda</t>
        </r>
        <r>
          <rPr>
            <b/>
            <sz val="11"/>
            <color theme="1"/>
            <rFont val="Calibri"/>
            <family val="2"/>
            <scheme val="minor"/>
          </rPr>
          <t xml:space="preserve"> </t>
        </r>
        <r>
          <rPr>
            <sz val="11"/>
            <color theme="1"/>
            <rFont val="Calibri"/>
            <family val="2"/>
            <scheme val="minor"/>
          </rPr>
          <t xml:space="preserve">- Selecione "Manter" para os temas que já estão na AR 24-25 e devem permanecer na  atualização anual, sem sofrer nenhuma alteração ou atualização.
</t>
        </r>
        <r>
          <rPr>
            <b/>
            <u/>
            <sz val="11"/>
            <color theme="1"/>
            <rFont val="Calibri"/>
            <family val="2"/>
            <scheme val="minor"/>
          </rPr>
          <t>Alterar</t>
        </r>
        <r>
          <rPr>
            <b/>
            <sz val="11"/>
            <color theme="1"/>
            <rFont val="Calibri"/>
            <family val="2"/>
            <scheme val="minor"/>
          </rPr>
          <t xml:space="preserve"> -</t>
        </r>
        <r>
          <rPr>
            <sz val="11"/>
            <color theme="1"/>
            <rFont val="Calibri"/>
            <family val="2"/>
            <scheme val="minor"/>
          </rPr>
          <t xml:space="preserve">Selecione "Alterar" para os temas que precisam de algum ajuste, desde a alteração do escopo inicialmente previsto, atual izações pontuais em referências descritivas ou ainda o agrupamento de temas. Em caso de qualquer alteração é necessário preencher as informações solicitadas nas colunas "G" e "H".
</t>
        </r>
        <r>
          <rPr>
            <b/>
            <u/>
            <sz val="11"/>
            <color theme="1"/>
            <rFont val="Calibri"/>
            <family val="2"/>
            <scheme val="minor"/>
          </rPr>
          <t xml:space="preserve">Excluir </t>
        </r>
        <r>
          <rPr>
            <b/>
            <sz val="11"/>
            <color theme="1"/>
            <rFont val="Calibri"/>
            <family val="2"/>
            <scheme val="minor"/>
          </rPr>
          <t>-</t>
        </r>
        <r>
          <rPr>
            <sz val="11"/>
            <color theme="1"/>
            <rFont val="Calibri"/>
            <family val="2"/>
            <scheme val="minor"/>
          </rPr>
          <t xml:space="preserve"> Selecione "Excluir" para os temas que devem sair da AR 24-25 na atualização anual. Para indicar um tempa para exclusão  é necessário apresentar justificativa na coluna "F".
</t>
        </r>
        <r>
          <rPr>
            <b/>
            <u/>
            <sz val="11"/>
            <color theme="1"/>
            <rFont val="Calibri"/>
            <family val="2"/>
            <scheme val="minor"/>
          </rPr>
          <t xml:space="preserve">Incluir </t>
        </r>
        <r>
          <rPr>
            <b/>
            <sz val="11"/>
            <color theme="1"/>
            <rFont val="Calibri"/>
            <family val="2"/>
            <scheme val="minor"/>
          </rPr>
          <t>-</t>
        </r>
        <r>
          <rPr>
            <sz val="11"/>
            <color theme="1"/>
            <rFont val="Calibri"/>
            <family val="2"/>
            <scheme val="minor"/>
          </rPr>
          <t xml:space="preserve"> Selecione "Incluir" para novos temas indicados para entrar na atualização anual da AR 24-25, os quais alcançaram pontuação RICE considerável para serem priorizados.
</t>
        </r>
        <r>
          <rPr>
            <b/>
            <u/>
            <sz val="11"/>
            <color theme="1"/>
            <rFont val="Calibri"/>
            <family val="2"/>
            <scheme val="minor"/>
          </rPr>
          <t>Não Incluir</t>
        </r>
        <r>
          <rPr>
            <b/>
            <sz val="11"/>
            <color theme="1"/>
            <rFont val="Calibri"/>
            <family val="2"/>
            <scheme val="minor"/>
          </rPr>
          <t xml:space="preserve"> </t>
        </r>
        <r>
          <rPr>
            <sz val="11"/>
            <color theme="1"/>
            <rFont val="Calibri"/>
            <family val="2"/>
            <scheme val="minor"/>
          </rPr>
          <t xml:space="preserve">- Selecione " Não Incluir" para novos temas propostos, sejam eles provenientes das abas "Outros insumos" ou "Sugestões da UORG", os quais não alcançaram pontuação RICE considerável para serem priorizados e, portanto, não posssuem recomendação para inclusão na AR 24-25.
</t>
        </r>
        <r>
          <rPr>
            <b/>
            <u/>
            <sz val="11"/>
            <color theme="1"/>
            <rFont val="Calibri"/>
            <family val="2"/>
            <scheme val="minor"/>
          </rPr>
          <t>Manter tema como concluído</t>
        </r>
        <r>
          <rPr>
            <sz val="11"/>
            <color theme="1"/>
            <rFont val="Calibri"/>
            <family val="2"/>
            <scheme val="minor"/>
          </rPr>
          <t xml:space="preserve"> - Selecione "Manter tema como concluído" se o tema já está registrado como concluído e não há previsão de serem desenvolvidas novas propostas regulatórias relacionadas a ele durante a vigência da AR 24-25.
</t>
        </r>
        <r>
          <rPr>
            <b/>
            <u/>
            <sz val="11"/>
            <color theme="1"/>
            <rFont val="Calibri"/>
            <family val="2"/>
            <scheme val="minor"/>
          </rPr>
          <t>Reabrir tema concluído</t>
        </r>
        <r>
          <rPr>
            <sz val="11"/>
            <color theme="1"/>
            <rFont val="Calibri"/>
            <family val="2"/>
            <scheme val="minor"/>
          </rPr>
          <t xml:space="preserve"> - Selecione "Reabrir tema concluído" se o tema está registrado como concluído, mas há  previsão de serem desenvolvidas novas propostas regulatórias relacionadas a ele durante a vigência da AR 24-25.
</t>
        </r>
        <r>
          <rPr>
            <b/>
            <sz val="11"/>
            <color theme="1"/>
            <rFont val="Calibri"/>
            <family val="2"/>
            <scheme val="minor"/>
          </rPr>
          <t xml:space="preserve">ATENÇÃO: </t>
        </r>
        <r>
          <rPr>
            <sz val="11"/>
            <color theme="1"/>
            <rFont val="Calibri"/>
            <family val="2"/>
            <scheme val="minor"/>
          </rPr>
          <t xml:space="preserve">Lembre-se de consultar o painel de capacidade regulatória e ponderar sobre o número máximo de temas regulatórios que a unidade consegue dar andamento, sinalizando "Manter na Agenda" ou "Incluir" apenas para esse conjunto de temas, os quais se recomenda que tenham alcançado pontuação RICE considerável para serem priorizados.
</t>
        </r>
        <r>
          <rPr>
            <b/>
            <sz val="11"/>
            <color theme="1"/>
            <rFont val="Calibri"/>
            <family val="2"/>
            <scheme val="minor"/>
          </rPr>
          <t xml:space="preserve">
RECOMENDAÇÃO: </t>
        </r>
        <r>
          <rPr>
            <sz val="11"/>
            <color theme="1"/>
            <rFont val="Calibri"/>
            <family val="2"/>
            <scheme val="minor"/>
          </rPr>
          <t xml:space="preserve">Considere com atenção o resultado da pontuação RICE, uma vez que reflete a relevância do tema regulatório. Caso não observe as pontuações e as correspondentes faixas de prioridade, deve-se justificar na coluna "F".
</t>
        </r>
      </text>
    </comment>
    <comment ref="F3" authorId="0" shapeId="0" xr:uid="{D8E9F127-9A3C-4292-8546-4ACB2404759B}">
      <text>
        <r>
          <rPr>
            <b/>
            <sz val="11"/>
            <color theme="1"/>
            <rFont val="Calibri"/>
            <family val="2"/>
            <scheme val="minor"/>
          </rPr>
          <t>Preencha com justificativa no caso de exclusão de tema ou de presença que não observe o resultado da priorização:</t>
        </r>
        <r>
          <rPr>
            <sz val="11"/>
            <color theme="1"/>
            <rFont val="Calibri"/>
            <family val="2"/>
            <scheme val="minor"/>
          </rPr>
          <t xml:space="preserve">
Caso entenda como necessário e justifiique, a unidade organizacional  poderá manter, incluir ou excluir temas regulatórios sem seguir o resultado da priorização. Nesses casos, deverá utilizar esta coluna para justificar os motivos que levaram à essa decisão.</t>
        </r>
      </text>
    </comment>
    <comment ref="G3" authorId="1" shapeId="0" xr:uid="{9E080040-A23D-49C7-8757-5A13578C7AB5}">
      <text>
        <r>
          <rPr>
            <b/>
            <sz val="11"/>
            <color indexed="81"/>
            <rFont val="Calibri"/>
            <family val="2"/>
            <scheme val="minor"/>
          </rPr>
          <t xml:space="preserve">Preencha essa coluna apenas para os Temas cujo posicionamento foi selecionado "Alterar" na coluna "E".
</t>
        </r>
        <r>
          <rPr>
            <sz val="11"/>
            <color indexed="81"/>
            <rFont val="Calibri"/>
            <family val="2"/>
            <scheme val="minor"/>
          </rPr>
          <t xml:space="preserve">
Identifique qual o tipo de alteração deve ser realizada no Tema:
1) Alteração do escopo inicialmente previsto;
2) Atualizações pontuais em referências descritivas; ou
3) Agrupamento de temas.</t>
        </r>
      </text>
    </comment>
    <comment ref="H3" authorId="1" shapeId="0" xr:uid="{42F223D6-9F26-442A-80FA-8E90AE8B9BE3}">
      <text>
        <r>
          <rPr>
            <b/>
            <sz val="11"/>
            <color indexed="81"/>
            <rFont val="Calibri"/>
            <family val="2"/>
            <scheme val="minor"/>
          </rPr>
          <t xml:space="preserve">Preencha essa coluna apenas para os Temas cujo posicionamento foi selecionado como"Alterar" na coluna "E".
</t>
        </r>
        <r>
          <rPr>
            <sz val="11"/>
            <color indexed="81"/>
            <rFont val="Calibri"/>
            <family val="2"/>
            <scheme val="minor"/>
          </rPr>
          <t>1) No caso de  "Alteração do escopo" detalhe qual é a mudança necessária no título e/ou no descritivo do tema;
2) No caso de  "Atualizações pontuais", detalhe quais são os ajustes pontuais necessários nas referências descritivas do tema; e
3) No caso de  "Agrupamento de temas" identique os temas que devem ser agrupados.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Raisa Zandonade Vazzoler</author>
    <author>Ladybug</author>
  </authors>
  <commentList>
    <comment ref="C3" authorId="0" shapeId="0" xr:uid="{9A480B22-D620-471A-8D5A-C0BD541C129B}">
      <text>
        <r>
          <rPr>
            <sz val="11"/>
            <color indexed="81"/>
            <rFont val="Calibri"/>
            <family val="2"/>
            <scheme val="minor"/>
          </rPr>
          <t>Apresenta automaticamente os novos temas que serão incluídos na AR 24 - 25 após a atualização anual. 
Os temas mantidos não são apresentados, pois para eles essas informações já foram fornecidas no momento da construção da AR 24-25.</t>
        </r>
        <r>
          <rPr>
            <sz val="9"/>
            <color indexed="81"/>
            <rFont val="Segoe UI"/>
            <family val="2"/>
          </rPr>
          <t xml:space="preserve">
</t>
        </r>
      </text>
    </comment>
    <comment ref="D3" authorId="1" shapeId="0" xr:uid="{2386181A-C19D-43CB-9DB9-91B5A4E1DAE9}">
      <text>
        <r>
          <rPr>
            <sz val="11"/>
            <color theme="1"/>
            <rFont val="Calibri"/>
            <family val="2"/>
            <scheme val="minor"/>
          </rPr>
          <t>Breve descrição da motivação, do escopo e dos resultados esperados para o tema regulatório. A utilização de linguagem simples e direta contribui para informar claramente do que se trata.</t>
        </r>
      </text>
    </comment>
    <comment ref="E3" authorId="1" shapeId="0" xr:uid="{2D19F3CD-D758-460B-975C-0AFE0E19DE9A}">
      <text>
        <r>
          <rPr>
            <sz val="11"/>
            <color indexed="81"/>
            <rFont val="Calibri"/>
            <family val="2"/>
            <scheme val="minor"/>
          </rPr>
          <t>Indique o principal Objetivo Estratégico (OE), do Plano Estratégico 2024-2027, a que se relaciona o tema regulatório.</t>
        </r>
        <r>
          <rPr>
            <sz val="9"/>
            <color indexed="81"/>
            <rFont val="Segoe UI"/>
            <family val="2"/>
          </rPr>
          <t xml:space="preserve"> 
</t>
        </r>
        <r>
          <rPr>
            <sz val="11"/>
            <color indexed="81"/>
            <rFont val="Calibri"/>
            <family val="2"/>
            <scheme val="minor"/>
          </rPr>
          <t>Lembrete:
OE 1 - Viabilizar o acesso seguro a produtos e serviços essenciais para a saúde da população
OE 2 - Contribuir para o desenvolvimento no país de novas tecnologias promissoras na área de saúde
OE 3 - Antecipar e responder efetivamente a crises sanitárias e emergências de saúde pública
OE 4 - Empoderar as pessoas com informações para fazer as melhores escolhas em saúde
OE 5 - Obter reconhecimento como autoridade sanitária de referência internacional
OE 6 - Promover uso intensivo de dados
OE 7 - Desenvolver pessoas para o futuro</t>
        </r>
      </text>
    </comment>
    <comment ref="F3" authorId="1" shapeId="0" xr:uid="{AD32B74A-8301-4EAD-B6B4-24257D27D6BA}">
      <text>
        <r>
          <rPr>
            <sz val="11"/>
            <color theme="1"/>
            <rFont val="Calibri"/>
            <family val="2"/>
            <scheme val="minor"/>
          </rPr>
          <t xml:space="preserve">Indique se há POSSIBILIDADE de eventual impacto e relevância do tema para o comércio internacional. Em consulta a AINTE, a unidade entendeu que deve ser considerado como de potencial efeito significativo ao comércio internacional os temas regulatórios que se relacionem a bens comercializáveis que possam ser exportados para o Brasil. 
Observe que a orientação se refere a um efeito 'significativo', ou seja, 'suficientemente grande ou importante para merecer atenção; notável'. 
</t>
        </r>
      </text>
    </comment>
    <comment ref="G3" authorId="1" shapeId="0" xr:uid="{DDDD14C5-9D77-47AA-B327-22CABD431596}">
      <text>
        <r>
          <rPr>
            <sz val="11"/>
            <color theme="1"/>
            <rFont val="Calibri"/>
            <family val="2"/>
            <scheme val="minor"/>
          </rPr>
          <t>Aponte os atos normativos que tratam do tema regulatório e que podem ser revisados/alterados.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<sst xmlns="http://schemas.openxmlformats.org/spreadsheetml/2006/main" count="291" uniqueCount="124">
  <si>
    <t>ATUALIZA-AR -GGTAB</t>
  </si>
  <si>
    <t>Agenda Regulatória 2024-2025</t>
  </si>
  <si>
    <r>
      <t xml:space="preserve">Chegou o momento de revisar os temas regulatórios para compor/encaminhar a atualização anual da Agenda Regulatória (AR) 2024-2025. Nesta etapa de atualização é possível alterar ou excluir temas já existentes e incluir novos temas.
Esta planilha será a sua ferramenta para percorrer as fases de avaliação, priorização e definição dos temas na atualização anual da AR 2024-2025. São nove (9) fases que devem ser preenchidas em sequência e o resultado será uma ordem de relevância, que ajudará na identificação de quais temas têm maior pontuação de acordo com o método RICE e, portanto, devem ser mantidos ou incluídos na AR 24-25. Além disso, foi construído um painel de BI sobre a capacidade regulatória de cada UORG, que auxiliará na definição de quantos temas a área tem capacidade para tratar na AR 2024-2025.
</t>
    </r>
    <r>
      <rPr>
        <b/>
        <sz val="12"/>
        <color rgb="FF000000"/>
        <rFont val="Amasis MT Pro Medium"/>
        <family val="1"/>
      </rPr>
      <t>Lembre-se de que agora a vigência da Agenda Regulatória é 2 anos, tempo inferior ao último ciclo. Procure fazer</t>
    </r>
    <r>
      <rPr>
        <b/>
        <sz val="12"/>
        <color rgb="FFFF0000"/>
        <rFont val="Amasis MT Pro Medium"/>
        <family val="1"/>
      </rPr>
      <t xml:space="preserve"> </t>
    </r>
    <r>
      <rPr>
        <b/>
        <sz val="12"/>
        <color rgb="FF000000"/>
        <rFont val="Amasis MT Pro Medium"/>
        <family val="1"/>
      </rPr>
      <t>um planejamento regulatório mais assertivo para que a AR seja mais enxuta e executável.</t>
    </r>
  </si>
  <si>
    <t>Não deixe de observar a lista de normas indicadas para revisão aprofundada no último ciclo do projeto de Avaliação e Consolidação de Normas do estoque regulatório da Anvisa (link planilha final na intravisa)</t>
  </si>
  <si>
    <r>
      <rPr>
        <sz val="12"/>
        <color rgb="FF000000"/>
        <rFont val="Amasis MT Pro Medium"/>
        <family val="1"/>
      </rPr>
      <t>Confira cada uma das fases a seguir e clique nas abas no final da planilha para acessá-las</t>
    </r>
    <r>
      <rPr>
        <sz val="11"/>
        <color rgb="FF000000"/>
        <rFont val="Amasis MT Pro Medium"/>
        <family val="1"/>
      </rPr>
      <t xml:space="preserve">. </t>
    </r>
    <r>
      <rPr>
        <b/>
        <sz val="14"/>
        <color rgb="FF000000"/>
        <rFont val="Amasis MT Pro Medium"/>
        <family val="1"/>
      </rPr>
      <t>Atenção: as células marcadas em cinza não devem ser alteradas ou preenchidas pelas UORGs.</t>
    </r>
    <r>
      <rPr>
        <sz val="14"/>
        <color rgb="FF000000"/>
        <rFont val="Amasis MT Pro Medium"/>
        <family val="1"/>
      </rPr>
      <t xml:space="preserve">
</t>
    </r>
    <r>
      <rPr>
        <sz val="11"/>
        <color rgb="FF000000"/>
        <rFont val="Amasis MT Pro Medium"/>
        <family val="1"/>
      </rPr>
      <t xml:space="preserve">
</t>
    </r>
    <r>
      <rPr>
        <b/>
        <sz val="11"/>
        <color rgb="FF000000"/>
        <rFont val="Amasis MT Pro Medium"/>
        <family val="1"/>
      </rPr>
      <t>1) Temas AR 24-25:</t>
    </r>
    <r>
      <rPr>
        <sz val="11"/>
        <color rgb="FF000000"/>
        <rFont val="Amasis MT Pro Medium"/>
        <family val="1"/>
      </rPr>
      <t xml:space="preserve"> </t>
    </r>
    <r>
      <rPr>
        <sz val="11"/>
        <color rgb="FF000000"/>
        <rFont val="Calibri"/>
        <family val="2"/>
        <scheme val="minor"/>
      </rPr>
      <t xml:space="preserve">Apresenta a listagem dos temas que já estão na AR 2024-2025 e a informação sobre o atendimento aos pré-requisitos para entrada e manutenção na Agenda (alinhamento a algum objetivo estratégico e viabilidade de andamento durante a vigência da Agenda). Os temas concluídos foram mantidos ao fim da lista, com esta indicação, para o caso de ainda haver outras propostas a serem tratadas. Se esse não for o caso, a área deve sinalizar na coluna "1. POSICIONAMENTO FINAL" da aba "8) Ordem de relevância" que o tema deve ser mantido como concluído. </t>
    </r>
    <r>
      <rPr>
        <b/>
        <sz val="11"/>
        <color rgb="FF000000"/>
        <rFont val="Calibri"/>
        <family val="2"/>
        <scheme val="minor"/>
      </rPr>
      <t>Nesta aba "1) Temas AR 24-25" as áreas não deverão fazer nenhum preenchimento ou alteração.</t>
    </r>
    <r>
      <rPr>
        <sz val="11"/>
        <color rgb="FF000000"/>
        <rFont val="Calibri"/>
        <family val="2"/>
        <scheme val="minor"/>
      </rPr>
      <t xml:space="preserve">
</t>
    </r>
    <r>
      <rPr>
        <b/>
        <sz val="11"/>
        <color rgb="FF000000"/>
        <rFont val="Amasis MT Pro Medium"/>
        <family val="1"/>
      </rPr>
      <t>2) Outros Insumos:</t>
    </r>
    <r>
      <rPr>
        <sz val="11"/>
        <color rgb="FF000000"/>
        <rFont val="Amasis MT Pro Medium"/>
        <family val="1"/>
      </rPr>
      <t xml:space="preserve">  </t>
    </r>
    <r>
      <rPr>
        <sz val="11"/>
        <color rgb="FF000000"/>
        <rFont val="Calibri"/>
        <family val="2"/>
        <scheme val="minor"/>
      </rPr>
      <t xml:space="preserve">Apresenta propostas regulatórias já em tratamento, mas fora da Agenda, e outras demandas relatadas na ferramenta de identificação de problemas em normas. Os insumos devem passar pela avaliação dos pré-requisitos, a unidade deve registrar seu posicionamento e, se for o caso, o nome final para identificação do tema. No caso de não haver nenhum insumo, basta seguir para a próxima aba.
</t>
    </r>
    <r>
      <rPr>
        <b/>
        <sz val="11"/>
        <color rgb="FF000000"/>
        <rFont val="Amasis MT Pro Medium"/>
        <family val="1"/>
      </rPr>
      <t>3) Sugestões da UORG:</t>
    </r>
    <r>
      <rPr>
        <sz val="11"/>
        <color rgb="FF000000"/>
        <rFont val="Amasis MT Pro Medium"/>
        <family val="1"/>
      </rPr>
      <t xml:space="preserve"> </t>
    </r>
    <r>
      <rPr>
        <sz val="11"/>
        <color rgb="FF000000"/>
        <rFont val="Calibri"/>
        <family val="2"/>
        <scheme val="minor"/>
      </rPr>
      <t xml:space="preserve">Nesta fase, a unidade pode registrar possíveis temas regulatórios que tenha identificado e considere seu tratamento prioritário na AR 2024-2025. As sugestões da unidade devem passar pela avaliação dos pré-requisitos.  No caso de não haver nenhuma sugestão da unidade, basta seguir para a próxima aba.
</t>
    </r>
  </si>
  <si>
    <r>
      <rPr>
        <b/>
        <u/>
        <sz val="11"/>
        <color rgb="FF000000"/>
        <rFont val="Amasis MT Pro Medium"/>
        <family val="1"/>
      </rPr>
      <t>A partir daqui, é iniciada a priorização de temas regulatórios para compor a atualização anual da AR 2024-2025, considerando-se apenas os temas que "atenderam" ao resultado da avaliação dos pré-requisitos e dos posicionamentos da UORG.</t>
    </r>
    <r>
      <rPr>
        <sz val="11"/>
        <color rgb="FF000000"/>
        <rFont val="Calibri"/>
        <family val="2"/>
        <scheme val="minor"/>
      </rPr>
      <t xml:space="preserve">
</t>
    </r>
    <r>
      <rPr>
        <b/>
        <sz val="11"/>
        <color rgb="FF000000"/>
        <rFont val="Amasis MT Pro Medium"/>
        <family val="1"/>
      </rPr>
      <t>4) R-Alcance:</t>
    </r>
    <r>
      <rPr>
        <b/>
        <sz val="11"/>
        <color rgb="FF000000"/>
        <rFont val="Amasis MT Pro Black"/>
        <family val="1"/>
      </rPr>
      <t xml:space="preserve"> </t>
    </r>
    <r>
      <rPr>
        <sz val="11"/>
        <color rgb="FF000000"/>
        <rFont val="Calibri"/>
        <family val="2"/>
        <scheme val="minor"/>
      </rPr>
      <t xml:space="preserve">Indicativo dos grupos que são diretamente afetados pelo tratamento do tema regulatório pela Anvisa. Não considere aqueles que são meramente interessados ou afetados de forma marginal.
</t>
    </r>
    <r>
      <rPr>
        <b/>
        <sz val="11"/>
        <color rgb="FF000000"/>
        <rFont val="Amasis MT Pro Medium"/>
        <family val="1"/>
      </rPr>
      <t>5) I-Impacto:</t>
    </r>
    <r>
      <rPr>
        <sz val="11"/>
        <color rgb="FF000000"/>
        <rFont val="Amasis MT Pro Black"/>
        <family val="1"/>
      </rPr>
      <t xml:space="preserve"> </t>
    </r>
    <r>
      <rPr>
        <sz val="11"/>
        <color rgb="FF000000"/>
        <rFont val="Calibri"/>
        <family val="2"/>
        <scheme val="minor"/>
      </rPr>
      <t xml:space="preserve">Avaliação do grau de impacto do tema regulatório a partir de três aspectos que provocam efeitos nos  grupos afetados: (i) cumprimento de objetivos estratégicos e da política da qualidade da Anvisa; (ii) cumprimento da missão institucional e  alinhamento com as políticas econômicas e de saúde; e (iii) melhoria do ambiente regulatório. 
</t>
    </r>
    <r>
      <rPr>
        <b/>
        <sz val="11"/>
        <color rgb="FF000000"/>
        <rFont val="Amasis MT Pro Medium"/>
        <family val="1"/>
      </rPr>
      <t>6) C-Confiaça:</t>
    </r>
    <r>
      <rPr>
        <sz val="11"/>
        <color rgb="FF000000"/>
        <rFont val="Calibri"/>
        <family val="2"/>
        <scheme val="minor"/>
      </rPr>
      <t xml:space="preserve"> Avaliação da capacidade para dar andamento relevante ao tema durante a vigência da AR 2024-2025, com base em riscos externos que podem acontecer, como alteração na cadeia de comando, dificuldade de reposição de força de trabalho, entre outros. Considere a política de gestão de riscos corporativos da Anvisa.
</t>
    </r>
    <r>
      <rPr>
        <b/>
        <sz val="11"/>
        <color rgb="FF000000"/>
        <rFont val="Amasis MT Pro Medium"/>
        <family val="1"/>
      </rPr>
      <t>7) E-Esforço</t>
    </r>
    <r>
      <rPr>
        <sz val="11"/>
        <color rgb="FF000000"/>
        <rFont val="Amasis MT Pro Medium"/>
        <family val="1"/>
      </rPr>
      <t xml:space="preserve">: </t>
    </r>
    <r>
      <rPr>
        <sz val="11"/>
        <color rgb="FF000000"/>
        <rFont val="Calibri"/>
        <family val="2"/>
        <scheme val="minor"/>
      </rPr>
      <t xml:space="preserve">Avaliação da dedicação e da complexidade para tratamento do tema regulatório a partir dos seguintes aspectos: necessidade de negociação em fóruns internacionais; previsão de realização ou dispensa de AIR e de CP; expectativa de repercussão social;  e extensão da intervenção regulatória.
</t>
    </r>
    <r>
      <rPr>
        <b/>
        <sz val="11"/>
        <color rgb="FF000000"/>
        <rFont val="Amasis MT Pro Medium"/>
        <family val="1"/>
      </rPr>
      <t>8) Ordem de Relevância</t>
    </r>
    <r>
      <rPr>
        <sz val="11"/>
        <color rgb="FF000000"/>
        <rFont val="Amasis MT Pro Medium"/>
        <family val="1"/>
      </rPr>
      <t xml:space="preserve">: </t>
    </r>
    <r>
      <rPr>
        <sz val="11"/>
        <color rgb="FF000000"/>
        <rFont val="Calibri"/>
        <family val="2"/>
        <scheme val="minor"/>
      </rPr>
      <t xml:space="preserve">Verificação do resultado da pontuação RICE,  com a lista de temas regulatórios que podem ser ordenados de forma decrescente, ou seja, os mais relevantes nas primeiras posições. Confira o painel sobre a capacidade regulatória da unidade e considere a capacidade operacional no período da AR 2024-2025 para definir quantos temas poderão ser tratados e, enfim, quais temas serão selecionados para manutenção, exclusão ou inclusão na Agenda.
</t>
    </r>
    <r>
      <rPr>
        <b/>
        <sz val="11"/>
        <rFont val="Amasis MT Pro Medium"/>
        <family val="1"/>
      </rPr>
      <t>9) Detalhamento Temas Incluídos:</t>
    </r>
    <r>
      <rPr>
        <sz val="11"/>
        <color rgb="FF000000"/>
        <rFont val="Calibri"/>
        <family val="2"/>
        <scheme val="minor"/>
      </rPr>
      <t xml:space="preserve"> Registro dos  nomes e dados descritivos dos temas que a unidade sinalizou na aba anterior para inclusão na AR 2024-2025 , e que correspondem a informações exigidas em legislação federal. Nesta aba não estarão presentes os temas mantidos, uma vez que as informações sobre esses temas já foram coletadas quando da construção da AR 2024-2025.
</t>
    </r>
    <r>
      <rPr>
        <b/>
        <sz val="11"/>
        <color rgb="FF000000"/>
        <rFont val="Amasis MT Pro Medium"/>
        <family val="1"/>
      </rPr>
      <t>Observações: 
1)Para os temas que já estão na AR 2024-2025 as informações já estão preenchidas de acordo com o informado no momento da construção da AR 2024-2025, mas as áreas devem validar os campos previamente preenchidos e, caso necessário, alterá-los;
2)Para editar a planilha e acessar todas as orientações disponíveis nas notas, selecione "Edição" e "Abrir na Área de Trabalho".</t>
    </r>
  </si>
  <si>
    <t>Para saber mais sobre o método de priorização RICE, confira o Manual da Agenda Regulatória</t>
  </si>
  <si>
    <t>ATUALIZA-AR - GGTAB</t>
  </si>
  <si>
    <t>Macrotema</t>
  </si>
  <si>
    <t>Área Responsável</t>
  </si>
  <si>
    <t>Tema Regulatório</t>
  </si>
  <si>
    <t>Origem do tema</t>
  </si>
  <si>
    <t>Alinhado a algum OE?</t>
  </si>
  <si>
    <t>Viabilidade de andamento durante vigência da AR?</t>
  </si>
  <si>
    <t>Resultado</t>
  </si>
  <si>
    <t>Tabaco</t>
  </si>
  <si>
    <t>GGTAB</t>
  </si>
  <si>
    <t>16.1 - Embalagem de produtos fumígenos</t>
  </si>
  <si>
    <t>Lista AR 2024-2025</t>
  </si>
  <si>
    <t>Sim</t>
  </si>
  <si>
    <t>16.2 - Exposição dos produtos nos pontos de venda</t>
  </si>
  <si>
    <t>16.3 - Registro de produtos fumígenos derivados do tabaco</t>
  </si>
  <si>
    <t>Área responsável</t>
  </si>
  <si>
    <t>Tema regulatório/Problema identificado</t>
  </si>
  <si>
    <t>1. Pode ser tratado no escopo da Agenda?</t>
  </si>
  <si>
    <t>2. Posicionamento da UORG</t>
  </si>
  <si>
    <t>3. Será agrupado com qual tema?</t>
  </si>
  <si>
    <t>4. Nome do tema para Agenda Regulatória</t>
  </si>
  <si>
    <t>5. Alinhado a algum OE?</t>
  </si>
  <si>
    <t>6. Viabilidade de andamento durante a vigência da AR?</t>
  </si>
  <si>
    <t>1. Macrotema</t>
  </si>
  <si>
    <t>2. Área responsável</t>
  </si>
  <si>
    <t>3. Nome do tema para Agenda Regulatória</t>
  </si>
  <si>
    <t>4. Alinhado a algum OE?</t>
  </si>
  <si>
    <t>5. Viabilidade de andamento durante a vigência da AR?</t>
  </si>
  <si>
    <t>16.4 - Cadeia produtiva de produtos fumígenos</t>
  </si>
  <si>
    <t>1. Cidadãos - consumidores e usuários</t>
  </si>
  <si>
    <t>2. Setor Regulado</t>
  </si>
  <si>
    <t>3. Micro e pequenas empresas, microempreendedor individual</t>
  </si>
  <si>
    <t>4. SNVS - VISAs Estaduais ou Municipais</t>
  </si>
  <si>
    <t>5. SNVS - Laboratórios Analíticos</t>
  </si>
  <si>
    <t>6. Profissionais que desempenham atividades relacionadas aos macrotemas de atuação da Anvisa, inclusive profissionais de saúde</t>
  </si>
  <si>
    <t>7. Comunidade acadêmica</t>
  </si>
  <si>
    <t>8. Órgãos de controle externo ou outros órgãos de governo</t>
  </si>
  <si>
    <t>Pontuação</t>
  </si>
  <si>
    <t>Não</t>
  </si>
  <si>
    <t>1. Contribuição para atingir os objetivos estratégicos</t>
  </si>
  <si>
    <t>2. Contribuição com a missão da Anvisa e alinhamento com as políticas econômicas e de saúde</t>
  </si>
  <si>
    <t>3. Contribuição para a melhoria do ambiente regulatório</t>
  </si>
  <si>
    <t>1.1. Indique em que medida o tratamento do tema regulatório contribui  para atingir o objetivo estratégico relacionado</t>
  </si>
  <si>
    <t>2.1. Indique em que medida o tratamento do tema regulatório contribui para controlar os riscos relacionados à produção e uso dos produtos ou serviços sujeitos à vigilância sanitária ou para aumentar o acesso da população a produtos ou serviços sujeitos à vigilância sanitária</t>
  </si>
  <si>
    <t>3.1. Indique o nível de contribuição do tema para tornar a atuação da Anvisa mais ágil, eficiente e transparente</t>
  </si>
  <si>
    <t>3.2. Indique o nível de contribuição do tema regulatório para possibilitar inovações</t>
  </si>
  <si>
    <t>3.3. Indique o nível de contribuição do tema regulatório para a redução de exigências, obrigações, restrições, requerimentos ou especificações com o objetivo de diminuir os custos regulatórios</t>
  </si>
  <si>
    <t>3.4. O tema regulatório se destina a harmonizar a regulamentação sanitária aos termos de acordos ou de fóruns internacionais de que o Brasil ou a Anvisa é signatário?</t>
  </si>
  <si>
    <t>3.5. O tema regulatório está relacionado ao Complexo Econômico-Industrial da Saúde (CEIS) nos termos estabelecidos nas Notas Técnicas nº 3 e 5/2024/CPROR/ASREG/ (SEI nº 2854563 e nº 2978879)?</t>
  </si>
  <si>
    <t>Média</t>
  </si>
  <si>
    <t>Alta</t>
  </si>
  <si>
    <t>Altíssimo</t>
  </si>
  <si>
    <t>Não contribui</t>
  </si>
  <si>
    <t>Alto</t>
  </si>
  <si>
    <t>Baixo</t>
  </si>
  <si>
    <t>1. Nível de confiança</t>
  </si>
  <si>
    <t>1. Negociações externas ou internacionais (Mercosul e/ou outros Fóruns Internacionais)</t>
  </si>
  <si>
    <t>2. Etapa de  AIR</t>
  </si>
  <si>
    <t>3. Etapa  de CP (considere outros mecanismos)</t>
  </si>
  <si>
    <t>4. Repercussão social</t>
  </si>
  <si>
    <t>5. Complexidade da proposta</t>
  </si>
  <si>
    <t>6. Competência sobre a regulamentação</t>
  </si>
  <si>
    <t>Valor</t>
  </si>
  <si>
    <t>AIR já realizada/dispensada</t>
  </si>
  <si>
    <t>Previsão de realização de CP ou CP em andamento</t>
  </si>
  <si>
    <t>Revisão pontual ou ajuste de regulamentação já existente</t>
  </si>
  <si>
    <t>Regulamentação de competência exclusiva da Anvisa</t>
  </si>
  <si>
    <t>Revisão ampla de regulamentação já existente ou regulamentação nova</t>
  </si>
  <si>
    <t>Previsão de realização de AIR ou AIR em andamento</t>
  </si>
  <si>
    <t>Baixa</t>
  </si>
  <si>
    <t>PONTUAÇÃO RICE 
(Ordene do MENOR PARA O MAIOR somente UMA VEZ e APÓS o preenchimento total)</t>
  </si>
  <si>
    <t>1. POSICIONAMENTO FINAL</t>
  </si>
  <si>
    <t>2. Justifique, caso não siga o resultado da priorização ou em caso de exclusão de Tema da AR 24-25</t>
  </si>
  <si>
    <t>3. Selecione o tipo de Alteração do Tema AR 24-25</t>
  </si>
  <si>
    <t>4. Detalhamento da Alteração do Tema AR 24-25</t>
  </si>
  <si>
    <t>Manter na Agenda</t>
  </si>
  <si>
    <t>Reabrir tema concluído</t>
  </si>
  <si>
    <t>Incluir</t>
  </si>
  <si>
    <t xml:space="preserve">DIRE4 não validou a proposta de inclusão deste tema conforme manifestação expressa no Despacho 1587/2024 com a seguinte justificativa: " Após discussões com as referidas unidades, esta Diretoria entendeu que, considerando os compromissos previamente assumidos pela GGTAB, não seria oportuno, neste momento, incluir o tema "Cadeia produtiva de produtos fumígenos" na Agenda Regulatória 2024-2025. Não obstante, a inclusão do tema será reavaliada no próximo ciclo de Agenda Regulatória."
</t>
  </si>
  <si>
    <t>1. Descrição do tema regulatório</t>
  </si>
  <si>
    <t>2. Objetivo estratégico</t>
  </si>
  <si>
    <t>3.Impacto significativo no comércio internacional</t>
  </si>
  <si>
    <t>4. Atos normativos relacionados ao tema regulatório</t>
  </si>
  <si>
    <t>Com a discussão em andamento da proposta de Resolução RDC sobre a identificação e a classificação do grau de risco das atividades econômicas sujeitas à vigilância sanitária, tornou-se necessário discutir  diretrizes e procedimentos para o processo de autorização, licenciamento e funcionamento de empresas ou atividades econômicas envolvidas com cadeia produtiva de produtos fumígenos</t>
  </si>
  <si>
    <t>OE 4 - Empoderar as pessoas com informações para fazer as melhores escolhas em saúde</t>
  </si>
  <si>
    <t>Decreto nº 9.516/2018</t>
  </si>
  <si>
    <t>Escala</t>
  </si>
  <si>
    <t>Aspecto</t>
  </si>
  <si>
    <t>Mínimo</t>
  </si>
  <si>
    <t>Previsão de dispensa de AIR</t>
  </si>
  <si>
    <t>Médio</t>
  </si>
  <si>
    <t>Previsão de dispensa de CP</t>
  </si>
  <si>
    <t>CP já realizada/dispensada</t>
  </si>
  <si>
    <t>Regulamentação de competência conjunta com outros órgãos</t>
  </si>
  <si>
    <t>Agrotóxicos</t>
  </si>
  <si>
    <t>Previsão de dispensa de CP, mas com previsão de realização de outro mecanismo de Participação Social</t>
  </si>
  <si>
    <t>Alimentos</t>
  </si>
  <si>
    <t>Cosméticos</t>
  </si>
  <si>
    <t>Farmacopeia</t>
  </si>
  <si>
    <t>Insumos Farmacêuticos</t>
  </si>
  <si>
    <t>Laboratórios Analíticos</t>
  </si>
  <si>
    <t>Medicamentos</t>
  </si>
  <si>
    <t>Portos, Aeroportos e Fronteiras</t>
  </si>
  <si>
    <t>Produtos para Saúde</t>
  </si>
  <si>
    <t>Saneantes</t>
  </si>
  <si>
    <t>Sangue, Tecidos e Órgãos</t>
  </si>
  <si>
    <t>Serviços de Interesse para a saúde</t>
  </si>
  <si>
    <t>Serviços de Saúde</t>
  </si>
  <si>
    <t>Assuntos Transversais</t>
  </si>
  <si>
    <t>Gestão Interna</t>
  </si>
  <si>
    <t>Organização e Gestão do SNVS</t>
  </si>
  <si>
    <t>OE 1 - Viabilizar o acesso seguro a produtos e serviços essenciais para a saúde da população</t>
  </si>
  <si>
    <t>OE 2 - Contribuir para o desenvolvimento no país de novas tecnologias promissoras na área de saúde</t>
  </si>
  <si>
    <t>OE 3 - Antecipar e responder efetivamente a crises sanitárias e emergências de saúde pública</t>
  </si>
  <si>
    <t>OE 5 - Obter reconhecimento como autoridade sanitária de referência internacional</t>
  </si>
  <si>
    <t>OE 6 - Promover uso intensivo de dados</t>
  </si>
  <si>
    <t>OE 7 - Desenvolver pessoas para o futuro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</si>
</sst>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44">
    <font>
      <sz val="11"/>
      <color theme="1"/>
      <name val="Calibri"/>
      <family val="2"/>
      <scheme val="minor"/>
    </font>
    <font>
      <b/>
      <sz val="11"/>
      <color theme="0"/>
      <name val="Calibri"/>
      <family val="2"/>
      <scheme val="minor"/>
    </font>
    <font>
      <sz val="11"/>
      <color theme="0"/>
      <name val="Calibri"/>
      <family val="2"/>
      <scheme val="minor"/>
    </font>
    <font>
      <sz val="8"/>
      <name val="Calibri"/>
      <family val="2"/>
      <scheme val="minor"/>
    </font>
    <font>
      <sz val="34"/>
      <color theme="4" tint="-0.499984740745262"/>
      <name val="Calibri"/>
      <family val="2"/>
      <scheme val="minor"/>
    </font>
    <font>
      <u/>
      <sz val="11"/>
      <color theme="10"/>
      <name val="Calibri"/>
      <family val="2"/>
      <scheme val="minor"/>
    </font>
    <font>
      <b/>
      <sz val="11"/>
      <color theme="1"/>
      <name val="Calibri"/>
      <family val="2"/>
      <scheme val="minor"/>
    </font>
    <font>
      <sz val="12"/>
      <color theme="1"/>
      <name val="Amasis MT Pro Medium"/>
      <family val="1"/>
    </font>
    <font>
      <sz val="34"/>
      <color theme="4" tint="-0.499984740745262"/>
      <name val="Amasis MT Pro Medium"/>
      <family val="1"/>
    </font>
    <font>
      <sz val="9"/>
      <color indexed="81"/>
      <name val="Segoe UI"/>
      <family val="2"/>
    </font>
    <font>
      <u/>
      <sz val="11"/>
      <color theme="10"/>
      <name val="Amasis MT Pro Medium"/>
      <family val="1"/>
    </font>
    <font>
      <sz val="11"/>
      <color theme="1"/>
      <name val="Amasis MT Pro Medium"/>
      <family val="1"/>
    </font>
    <font>
      <b/>
      <u/>
      <sz val="11"/>
      <color theme="0"/>
      <name val="Calibri"/>
      <family val="2"/>
      <scheme val="minor"/>
    </font>
    <font>
      <sz val="12"/>
      <color rgb="FF000000"/>
      <name val="Amasis MT Pro Medium"/>
      <family val="1"/>
    </font>
    <font>
      <b/>
      <sz val="12"/>
      <color rgb="FF000000"/>
      <name val="Amasis MT Pro Medium"/>
      <family val="1"/>
    </font>
    <font>
      <b/>
      <sz val="12"/>
      <color rgb="FFFF0000"/>
      <name val="Amasis MT Pro Medium"/>
      <family val="1"/>
    </font>
    <font>
      <sz val="11"/>
      <color rgb="FF000000"/>
      <name val="Amasis MT Pro Medium"/>
      <family val="1"/>
    </font>
    <font>
      <b/>
      <sz val="11"/>
      <color rgb="FF000000"/>
      <name val="Amasis MT Pro Medium"/>
      <family val="1"/>
    </font>
    <font>
      <sz val="11"/>
      <color rgb="FF000000"/>
      <name val="Calibri"/>
      <family val="2"/>
      <scheme val="minor"/>
    </font>
    <font>
      <sz val="11"/>
      <color rgb="FF000000"/>
      <name val="Calibri"/>
      <family val="2"/>
    </font>
    <font>
      <b/>
      <sz val="11"/>
      <color indexed="81"/>
      <name val="Calibri"/>
      <family val="2"/>
      <scheme val="minor"/>
    </font>
    <font>
      <sz val="11"/>
      <color indexed="81"/>
      <name val="Calibri"/>
      <family val="2"/>
      <scheme val="minor"/>
    </font>
    <font>
      <sz val="11"/>
      <name val="Calibri"/>
      <family val="2"/>
      <scheme val="minor"/>
    </font>
    <font>
      <b/>
      <u/>
      <sz val="11"/>
      <color theme="1"/>
      <name val="Calibri"/>
      <family val="2"/>
      <scheme val="minor"/>
    </font>
    <font>
      <b/>
      <sz val="12"/>
      <color theme="1"/>
      <name val="Calibri"/>
      <family val="2"/>
      <scheme val="minor"/>
    </font>
    <font>
      <sz val="26"/>
      <color theme="4" tint="-0.499984740745262"/>
      <name val="Calibri"/>
      <family val="2"/>
      <scheme val="minor"/>
    </font>
    <font>
      <sz val="26"/>
      <color theme="4" tint="-0.499984740745262"/>
      <name val="Amasis MT Pro Medium"/>
      <family val="1"/>
    </font>
    <font>
      <sz val="11"/>
      <color indexed="81"/>
      <name val="Segoe UI"/>
      <family val="2"/>
    </font>
    <font>
      <b/>
      <sz val="9"/>
      <color indexed="81"/>
      <name val="Calibri"/>
      <family val="2"/>
      <scheme val="minor"/>
    </font>
    <font>
      <sz val="9"/>
      <color indexed="81"/>
      <name val="Calibri"/>
      <family val="2"/>
      <scheme val="minor"/>
    </font>
    <font>
      <b/>
      <sz val="11"/>
      <color indexed="81"/>
      <name val="Segoe UI"/>
      <family val="2"/>
    </font>
    <font>
      <b/>
      <sz val="14"/>
      <color rgb="FF000000"/>
      <name val="Amasis MT Pro Medium"/>
      <family val="1"/>
    </font>
    <font>
      <sz val="14"/>
      <color rgb="FF000000"/>
      <name val="Amasis MT Pro Medium"/>
      <family val="1"/>
    </font>
    <font>
      <b/>
      <sz val="11"/>
      <color rgb="FF000000"/>
      <name val="Amasis MT Pro Black"/>
      <family val="1"/>
    </font>
    <font>
      <sz val="11"/>
      <color rgb="FF000000"/>
      <name val="Amasis MT Pro Black"/>
      <family val="1"/>
    </font>
    <font>
      <b/>
      <sz val="11"/>
      <name val="Amasis MT Pro Medium"/>
      <family val="1"/>
    </font>
    <font>
      <b/>
      <u/>
      <sz val="11"/>
      <color rgb="FF000000"/>
      <name val="Amasis MT Pro Medium"/>
      <family val="1"/>
    </font>
    <font>
      <sz val="11"/>
      <color rgb="FF000000"/>
      <name val="Calibri"/>
      <family val="1"/>
      <scheme val="minor"/>
    </font>
    <font>
      <sz val="36"/>
      <color theme="4" tint="-0.499984740745262"/>
      <name val="Calibri"/>
      <family val="2"/>
      <scheme val="minor"/>
    </font>
    <font>
      <sz val="28"/>
      <color theme="4" tint="-0.499984740745262"/>
      <name val="Calibri"/>
      <family val="2"/>
      <scheme val="minor"/>
    </font>
    <font>
      <b/>
      <sz val="14"/>
      <color theme="1"/>
      <name val="Calibri"/>
      <family val="2"/>
      <scheme val="minor"/>
    </font>
    <font>
      <u/>
      <sz val="11"/>
      <color theme="0"/>
      <name val="Calibri"/>
      <family val="2"/>
      <scheme val="minor"/>
    </font>
    <font>
      <b/>
      <u/>
      <sz val="11"/>
      <color theme="10"/>
      <name val="Calibri"/>
      <family val="2"/>
      <scheme val="minor"/>
    </font>
    <font>
      <b/>
      <sz val="11"/>
      <color rgb="FF000000"/>
      <name val="Calibri"/>
      <family val="2"/>
      <scheme val="minor"/>
    </font>
  </fonts>
  <fills count="15">
    <fill>
      <patternFill patternType="none"/>
    </fill>
    <fill>
      <patternFill patternType="gray125"/>
    </fill>
    <fill>
      <patternFill patternType="solid">
        <fgColor rgb="FFA5A5A5"/>
      </patternFill>
    </fill>
    <fill>
      <patternFill patternType="solid">
        <fgColor theme="3" tint="-0.249977111117893"/>
        <bgColor indexed="64"/>
      </patternFill>
    </fill>
    <fill>
      <patternFill patternType="solid">
        <fgColor theme="5" tint="-0.249977111117893"/>
        <bgColor indexed="64"/>
      </patternFill>
    </fill>
    <fill>
      <patternFill patternType="solid">
        <fgColor theme="7" tint="-0.249977111117893"/>
        <bgColor indexed="64"/>
      </patternFill>
    </fill>
    <fill>
      <patternFill patternType="solid">
        <fgColor theme="9" tint="-0.49998474074526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0"/>
        <bgColor indexed="64"/>
      </patternFill>
    </fill>
    <fill>
      <patternFill patternType="solid">
        <fgColor theme="0" tint="-4.9989318521683403E-2"/>
        <bgColor indexed="64"/>
      </patternFill>
    </fill>
    <fill>
      <patternFill patternType="solid">
        <fgColor theme="6"/>
        <bgColor theme="6"/>
      </patternFill>
    </fill>
    <fill>
      <patternFill patternType="solid">
        <fgColor theme="2"/>
        <bgColor indexed="64"/>
      </patternFill>
    </fill>
    <fill>
      <patternFill patternType="solid">
        <fgColor theme="8" tint="-0.249977111117893"/>
        <bgColor indexed="64"/>
      </patternFill>
    </fill>
  </fills>
  <borders count="58">
    <border>
      <left/>
      <right/>
      <top/>
      <bottom/>
      <diagonal/>
    </border>
    <border>
      <left style="double">
        <color rgb="FF3F3F3F"/>
      </left>
      <right style="double">
        <color rgb="FF3F3F3F"/>
      </right>
      <top style="double">
        <color rgb="FF3F3F3F"/>
      </top>
      <bottom style="double">
        <color rgb="FF3F3F3F"/>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indexed="64"/>
      </top>
      <bottom style="thin">
        <color indexed="64"/>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thin">
        <color rgb="FF000000"/>
      </left>
      <right style="medium">
        <color rgb="FF000000"/>
      </right>
      <top/>
      <bottom style="thin">
        <color rgb="FF000000"/>
      </bottom>
      <diagonal/>
    </border>
    <border>
      <left style="thin">
        <color rgb="FF000000"/>
      </left>
      <right style="thin">
        <color rgb="FF000000"/>
      </right>
      <top/>
      <bottom style="thin">
        <color rgb="FF000000"/>
      </bottom>
      <diagonal/>
    </border>
    <border>
      <left/>
      <right/>
      <top style="thin">
        <color indexed="64"/>
      </top>
      <bottom/>
      <diagonal/>
    </border>
    <border>
      <left/>
      <right style="thin">
        <color indexed="64"/>
      </right>
      <top/>
      <bottom style="thin">
        <color indexed="64"/>
      </bottom>
      <diagonal/>
    </border>
    <border>
      <left style="thin">
        <color rgb="FF000000"/>
      </left>
      <right style="thin">
        <color rgb="FF000000"/>
      </right>
      <top style="thin">
        <color rgb="FF000000"/>
      </top>
      <bottom/>
      <diagonal/>
    </border>
    <border>
      <left/>
      <right/>
      <top/>
      <bottom style="thin">
        <color indexed="64"/>
      </bottom>
      <diagonal/>
    </border>
    <border>
      <left style="thin">
        <color rgb="FF000000"/>
      </left>
      <right/>
      <top/>
      <bottom style="thin">
        <color rgb="FF000000"/>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rgb="FF000000"/>
      </right>
      <top/>
      <bottom style="thin">
        <color rgb="FF000000"/>
      </bottom>
      <diagonal/>
    </border>
    <border>
      <left/>
      <right style="thin">
        <color rgb="FF000000"/>
      </right>
      <top style="thin">
        <color rgb="FF000000"/>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rgb="FF000000"/>
      </bottom>
      <diagonal/>
    </border>
    <border>
      <left style="medium">
        <color indexed="64"/>
      </left>
      <right style="medium">
        <color indexed="64"/>
      </right>
      <top style="thin">
        <color rgb="FF000000"/>
      </top>
      <bottom style="thin">
        <color rgb="FF000000"/>
      </bottom>
      <diagonal/>
    </border>
    <border>
      <left style="medium">
        <color indexed="64"/>
      </left>
      <right style="medium">
        <color indexed="64"/>
      </right>
      <top style="thin">
        <color rgb="FF000000"/>
      </top>
      <bottom/>
      <diagonal/>
    </border>
    <border>
      <left style="thin">
        <color indexed="64"/>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rgb="FF000000"/>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rgb="FF000000"/>
      </left>
      <right style="medium">
        <color rgb="FF000000"/>
      </right>
      <top style="thin">
        <color rgb="FF000000"/>
      </top>
      <bottom/>
      <diagonal/>
    </border>
    <border>
      <left style="medium">
        <color indexed="64"/>
      </left>
      <right style="medium">
        <color indexed="64"/>
      </right>
      <top style="medium">
        <color indexed="64"/>
      </top>
      <bottom style="thin">
        <color rgb="FF000000"/>
      </bottom>
      <diagonal/>
    </border>
    <border>
      <left/>
      <right/>
      <top style="medium">
        <color rgb="FF000000"/>
      </top>
      <bottom style="thin">
        <color rgb="FF000000"/>
      </bottom>
      <diagonal/>
    </border>
    <border>
      <left/>
      <right/>
      <top style="thin">
        <color rgb="FF000000"/>
      </top>
      <bottom style="thin">
        <color rgb="FF000000"/>
      </bottom>
      <diagonal/>
    </border>
    <border>
      <left/>
      <right/>
      <top style="thin">
        <color rgb="FF000000"/>
      </top>
      <bottom style="medium">
        <color rgb="FF000000"/>
      </bottom>
      <diagonal/>
    </border>
    <border>
      <left style="medium">
        <color indexed="64"/>
      </left>
      <right style="medium">
        <color indexed="64"/>
      </right>
      <top/>
      <bottom style="medium">
        <color indexed="64"/>
      </bottom>
      <diagonal/>
    </border>
    <border>
      <left style="medium">
        <color rgb="FF000000"/>
      </left>
      <right/>
      <top/>
      <bottom/>
      <diagonal/>
    </border>
  </borders>
  <cellStyleXfs count="4">
    <xf numFmtId="0" fontId="0" fillId="0" borderId="0"/>
    <xf numFmtId="0" fontId="1" fillId="2" borderId="1" applyNumberFormat="0" applyAlignment="0" applyProtection="0"/>
    <xf numFmtId="0" fontId="5" fillId="0" borderId="0" applyNumberFormat="0" applyFill="0" applyBorder="0" applyAlignment="0" applyProtection="0"/>
    <xf numFmtId="0" fontId="5" fillId="0" borderId="0" applyNumberFormat="0" applyFill="0" applyBorder="0" applyAlignment="0" applyProtection="0"/>
  </cellStyleXfs>
  <cellXfs count="222">
    <xf numFmtId="0" fontId="0" fillId="0" borderId="0" xfId="0"/>
    <xf numFmtId="0" fontId="0" fillId="0" borderId="0" xfId="0" applyAlignment="1">
      <alignment horizontal="center" vertical="center" wrapText="1"/>
    </xf>
    <xf numFmtId="0" fontId="0" fillId="0" borderId="2" xfId="0" applyBorder="1"/>
    <xf numFmtId="0" fontId="0" fillId="0" borderId="0" xfId="0" applyAlignment="1">
      <alignment horizontal="center" vertical="center"/>
    </xf>
    <xf numFmtId="0" fontId="0" fillId="0" borderId="0" xfId="0" applyAlignment="1">
      <alignment wrapText="1"/>
    </xf>
    <xf numFmtId="0" fontId="0" fillId="0" borderId="0" xfId="0" applyAlignment="1">
      <alignment vertical="center" wrapText="1"/>
    </xf>
    <xf numFmtId="1" fontId="0" fillId="0" borderId="0" xfId="0" applyNumberFormat="1" applyAlignment="1">
      <alignment vertical="center" wrapText="1"/>
    </xf>
    <xf numFmtId="2" fontId="0" fillId="0" borderId="0" xfId="0" applyNumberFormat="1"/>
    <xf numFmtId="0" fontId="0" fillId="0" borderId="0" xfId="0" applyAlignment="1">
      <alignment vertical="center"/>
    </xf>
    <xf numFmtId="0" fontId="0" fillId="0" borderId="2" xfId="0" applyBorder="1" applyAlignment="1">
      <alignment horizontal="center" vertical="center" wrapText="1"/>
    </xf>
    <xf numFmtId="0" fontId="0" fillId="0" borderId="15" xfId="0" applyBorder="1"/>
    <xf numFmtId="0" fontId="0" fillId="0" borderId="17" xfId="0" applyBorder="1"/>
    <xf numFmtId="0" fontId="0" fillId="0" borderId="15" xfId="0" applyBorder="1" applyAlignment="1">
      <alignment horizontal="center" vertical="center"/>
    </xf>
    <xf numFmtId="0" fontId="0" fillId="0" borderId="18" xfId="0" applyBorder="1" applyAlignment="1">
      <alignment horizontal="center" vertical="center"/>
    </xf>
    <xf numFmtId="0" fontId="0" fillId="0" borderId="16" xfId="0" applyBorder="1" applyAlignment="1">
      <alignment horizontal="center" vertical="center"/>
    </xf>
    <xf numFmtId="0" fontId="0" fillId="0" borderId="20" xfId="0" applyBorder="1" applyAlignment="1">
      <alignment horizontal="center" vertical="center"/>
    </xf>
    <xf numFmtId="1" fontId="0" fillId="7" borderId="21" xfId="0" applyNumberFormat="1" applyFill="1" applyBorder="1" applyAlignment="1">
      <alignment vertical="center" wrapText="1"/>
    </xf>
    <xf numFmtId="0" fontId="0" fillId="0" borderId="4" xfId="0" applyBorder="1" applyAlignment="1">
      <alignment horizontal="center" vertical="center"/>
    </xf>
    <xf numFmtId="0" fontId="0" fillId="0" borderId="14"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15" xfId="0"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0" fillId="0" borderId="19" xfId="0" applyBorder="1" applyAlignment="1">
      <alignment horizontal="center" vertical="center" wrapText="1"/>
    </xf>
    <xf numFmtId="0" fontId="7" fillId="10" borderId="0" xfId="0" applyFont="1" applyFill="1" applyAlignment="1">
      <alignment horizontal="left" vertical="top" wrapText="1"/>
    </xf>
    <xf numFmtId="0" fontId="0" fillId="0" borderId="3" xfId="0" applyBorder="1" applyAlignment="1">
      <alignment horizontal="center" vertical="center" wrapText="1"/>
    </xf>
    <xf numFmtId="0" fontId="0" fillId="0" borderId="9" xfId="0" applyBorder="1" applyAlignment="1">
      <alignment horizontal="center" vertical="center"/>
    </xf>
    <xf numFmtId="0" fontId="11" fillId="0" borderId="0" xfId="0" applyFont="1"/>
    <xf numFmtId="0" fontId="8" fillId="10" borderId="0" xfId="0" applyFont="1" applyFill="1" applyAlignment="1">
      <alignment vertical="center"/>
    </xf>
    <xf numFmtId="0" fontId="0" fillId="0" borderId="2" xfId="0" applyBorder="1" applyAlignment="1">
      <alignment horizontal="center" vertical="center"/>
    </xf>
    <xf numFmtId="0" fontId="1" fillId="12" borderId="2" xfId="0" applyFont="1" applyFill="1" applyBorder="1" applyAlignment="1">
      <alignment horizontal="center" vertical="center" wrapText="1"/>
    </xf>
    <xf numFmtId="0" fontId="0" fillId="0" borderId="12" xfId="0" applyBorder="1" applyAlignment="1">
      <alignment horizontal="center" vertical="center" wrapText="1"/>
    </xf>
    <xf numFmtId="0" fontId="0" fillId="0" borderId="4" xfId="0" applyBorder="1" applyAlignment="1">
      <alignment horizontal="center" vertical="center" wrapText="1"/>
    </xf>
    <xf numFmtId="0" fontId="22" fillId="0" borderId="2" xfId="0" applyFont="1" applyBorder="1" applyAlignment="1">
      <alignment horizontal="left"/>
    </xf>
    <xf numFmtId="0" fontId="22" fillId="0" borderId="2" xfId="0" applyFont="1" applyBorder="1"/>
    <xf numFmtId="0" fontId="0" fillId="0" borderId="2" xfId="0" applyBorder="1" applyAlignment="1">
      <alignment vertical="center"/>
    </xf>
    <xf numFmtId="0" fontId="0" fillId="0" borderId="3" xfId="0" applyBorder="1" applyAlignment="1">
      <alignment horizontal="center" vertical="center"/>
    </xf>
    <xf numFmtId="0" fontId="1" fillId="3" borderId="2" xfId="0" applyFont="1" applyFill="1" applyBorder="1" applyAlignment="1">
      <alignment horizontal="center" vertical="center" wrapText="1"/>
    </xf>
    <xf numFmtId="0" fontId="1" fillId="3" borderId="33" xfId="0" applyFont="1" applyFill="1" applyBorder="1" applyAlignment="1">
      <alignment horizontal="center" vertical="center" wrapText="1"/>
    </xf>
    <xf numFmtId="0" fontId="1" fillId="3" borderId="34" xfId="0" applyFont="1" applyFill="1" applyBorder="1" applyAlignment="1">
      <alignment horizontal="center" vertical="center" wrapText="1"/>
    </xf>
    <xf numFmtId="0" fontId="1" fillId="3" borderId="35" xfId="0" applyFont="1" applyFill="1" applyBorder="1" applyAlignment="1">
      <alignment horizontal="center" vertical="center" wrapText="1"/>
    </xf>
    <xf numFmtId="0" fontId="1" fillId="3" borderId="32" xfId="0" applyFont="1" applyFill="1" applyBorder="1" applyAlignment="1">
      <alignment horizontal="center" vertical="center" wrapText="1"/>
    </xf>
    <xf numFmtId="0" fontId="0" fillId="9" borderId="31" xfId="0" applyFill="1" applyBorder="1" applyAlignment="1">
      <alignment horizontal="center" vertical="center" wrapText="1"/>
    </xf>
    <xf numFmtId="0" fontId="0" fillId="9" borderId="38" xfId="0" applyFill="1" applyBorder="1" applyAlignment="1">
      <alignment horizontal="center" vertical="center" wrapText="1"/>
    </xf>
    <xf numFmtId="0" fontId="0" fillId="9" borderId="39" xfId="0" applyFill="1" applyBorder="1" applyAlignment="1">
      <alignment horizontal="center" vertical="center" wrapText="1"/>
    </xf>
    <xf numFmtId="0" fontId="0" fillId="9" borderId="40" xfId="0" applyFill="1" applyBorder="1" applyAlignment="1">
      <alignment horizontal="center" vertical="center" wrapText="1"/>
    </xf>
    <xf numFmtId="0" fontId="0" fillId="9" borderId="41" xfId="0" applyFill="1" applyBorder="1" applyAlignment="1">
      <alignment horizontal="center" vertical="center"/>
    </xf>
    <xf numFmtId="0" fontId="0" fillId="9" borderId="42" xfId="0" applyFill="1" applyBorder="1" applyAlignment="1">
      <alignment horizontal="center" vertical="center"/>
    </xf>
    <xf numFmtId="0" fontId="0" fillId="9" borderId="42" xfId="0" applyFill="1" applyBorder="1" applyAlignment="1">
      <alignment horizontal="center" vertical="center" wrapText="1"/>
    </xf>
    <xf numFmtId="0" fontId="0" fillId="9" borderId="43" xfId="0" applyFill="1" applyBorder="1" applyAlignment="1">
      <alignment horizontal="center" vertical="center"/>
    </xf>
    <xf numFmtId="0" fontId="0" fillId="9" borderId="40" xfId="0" applyFill="1" applyBorder="1" applyAlignment="1">
      <alignment horizontal="center" vertical="center"/>
    </xf>
    <xf numFmtId="0" fontId="0" fillId="9" borderId="31" xfId="0" applyFill="1" applyBorder="1" applyAlignment="1">
      <alignment vertical="center" wrapText="1"/>
    </xf>
    <xf numFmtId="0" fontId="0" fillId="9" borderId="39" xfId="0" applyFill="1" applyBorder="1" applyAlignment="1">
      <alignment vertical="center" wrapText="1"/>
    </xf>
    <xf numFmtId="0" fontId="0" fillId="9" borderId="40" xfId="0" applyFill="1" applyBorder="1" applyAlignment="1">
      <alignment vertical="center" wrapText="1"/>
    </xf>
    <xf numFmtId="0" fontId="1" fillId="3" borderId="44" xfId="0" applyFont="1" applyFill="1" applyBorder="1" applyAlignment="1">
      <alignment horizontal="center" vertical="center" wrapText="1"/>
    </xf>
    <xf numFmtId="0" fontId="1" fillId="2" borderId="32" xfId="1" applyBorder="1" applyAlignment="1">
      <alignment horizontal="center" vertical="center" wrapText="1"/>
    </xf>
    <xf numFmtId="0" fontId="0" fillId="7" borderId="38" xfId="0" applyFill="1" applyBorder="1" applyAlignment="1">
      <alignment horizontal="center" vertical="center"/>
    </xf>
    <xf numFmtId="0" fontId="0" fillId="7" borderId="40" xfId="0" applyFill="1" applyBorder="1" applyAlignment="1">
      <alignment horizontal="center" vertical="center"/>
    </xf>
    <xf numFmtId="0" fontId="0" fillId="0" borderId="0" xfId="0" applyAlignment="1">
      <alignment horizontal="left" wrapText="1"/>
    </xf>
    <xf numFmtId="0" fontId="0" fillId="0" borderId="2" xfId="0" applyBorder="1" applyAlignment="1">
      <alignment vertical="center" wrapText="1"/>
    </xf>
    <xf numFmtId="0" fontId="0" fillId="0" borderId="3" xfId="0" applyBorder="1" applyAlignment="1">
      <alignment vertical="center" wrapText="1"/>
    </xf>
    <xf numFmtId="0" fontId="1" fillId="3" borderId="32" xfId="0" applyFont="1" applyFill="1" applyBorder="1" applyAlignment="1">
      <alignment horizontal="center" vertical="center"/>
    </xf>
    <xf numFmtId="0" fontId="0" fillId="7" borderId="45" xfId="0" applyFill="1" applyBorder="1" applyAlignment="1">
      <alignment horizontal="center" vertical="center" wrapText="1"/>
    </xf>
    <xf numFmtId="0" fontId="0" fillId="7" borderId="38" xfId="0" applyFill="1" applyBorder="1" applyAlignment="1">
      <alignment horizontal="center" vertical="center" wrapText="1"/>
    </xf>
    <xf numFmtId="0" fontId="0" fillId="7" borderId="40" xfId="0" applyFill="1" applyBorder="1" applyAlignment="1">
      <alignment horizontal="center" vertical="center" wrapText="1"/>
    </xf>
    <xf numFmtId="0" fontId="0" fillId="7" borderId="45" xfId="0" applyFill="1" applyBorder="1" applyAlignment="1">
      <alignment vertical="center" wrapText="1"/>
    </xf>
    <xf numFmtId="0" fontId="0" fillId="7" borderId="38" xfId="0" applyFill="1" applyBorder="1" applyAlignment="1">
      <alignment vertical="center" wrapText="1"/>
    </xf>
    <xf numFmtId="0" fontId="0" fillId="7" borderId="40" xfId="0" applyFill="1" applyBorder="1" applyAlignment="1">
      <alignment vertical="center" wrapText="1"/>
    </xf>
    <xf numFmtId="0" fontId="0" fillId="10" borderId="27" xfId="0" applyFill="1" applyBorder="1" applyAlignment="1">
      <alignment horizontal="center" vertical="center"/>
    </xf>
    <xf numFmtId="0" fontId="0" fillId="10" borderId="12" xfId="0" applyFill="1" applyBorder="1" applyAlignment="1">
      <alignment horizontal="center" vertical="center"/>
    </xf>
    <xf numFmtId="0" fontId="1" fillId="2" borderId="32" xfId="1" applyBorder="1" applyAlignment="1">
      <alignment horizontal="center" vertical="center"/>
    </xf>
    <xf numFmtId="0" fontId="0" fillId="0" borderId="2" xfId="0" applyBorder="1" applyAlignment="1">
      <alignment horizontal="left" vertical="center"/>
    </xf>
    <xf numFmtId="0" fontId="0" fillId="7" borderId="45" xfId="0" applyFill="1" applyBorder="1" applyAlignment="1">
      <alignment horizontal="center" vertical="center"/>
    </xf>
    <xf numFmtId="0" fontId="0" fillId="0" borderId="30" xfId="0" applyBorder="1" applyAlignment="1">
      <alignment horizontal="center" vertical="center"/>
    </xf>
    <xf numFmtId="0" fontId="1" fillId="3" borderId="33" xfId="1" applyFill="1" applyBorder="1" applyAlignment="1">
      <alignment horizontal="center" vertical="center" wrapText="1"/>
    </xf>
    <xf numFmtId="0" fontId="1" fillId="3" borderId="34" xfId="1" applyFill="1" applyBorder="1" applyAlignment="1">
      <alignment horizontal="center" vertical="center" wrapText="1"/>
    </xf>
    <xf numFmtId="0" fontId="1" fillId="3" borderId="35" xfId="1" applyFill="1" applyBorder="1" applyAlignment="1">
      <alignment horizontal="center" vertical="center" wrapText="1"/>
    </xf>
    <xf numFmtId="0" fontId="1" fillId="3" borderId="32" xfId="1" applyFill="1" applyBorder="1" applyAlignment="1">
      <alignment horizontal="center" vertical="center" wrapText="1"/>
    </xf>
    <xf numFmtId="0" fontId="0" fillId="7" borderId="41" xfId="0" applyFill="1" applyBorder="1" applyAlignment="1">
      <alignment horizontal="center" vertical="center" wrapText="1"/>
    </xf>
    <xf numFmtId="0" fontId="0" fillId="7" borderId="42" xfId="0" applyFill="1" applyBorder="1" applyAlignment="1">
      <alignment horizontal="center" vertical="center" wrapText="1"/>
    </xf>
    <xf numFmtId="0" fontId="0" fillId="7" borderId="46" xfId="0" applyFill="1" applyBorder="1" applyAlignment="1">
      <alignment horizontal="center" vertical="center" wrapText="1"/>
    </xf>
    <xf numFmtId="0" fontId="0" fillId="7" borderId="41" xfId="0" applyFill="1" applyBorder="1" applyAlignment="1">
      <alignment horizontal="left" vertical="center" wrapText="1"/>
    </xf>
    <xf numFmtId="0" fontId="0" fillId="7" borderId="42" xfId="0" applyFill="1" applyBorder="1" applyAlignment="1">
      <alignment horizontal="left" vertical="center" wrapText="1"/>
    </xf>
    <xf numFmtId="0" fontId="0" fillId="7" borderId="46" xfId="0" applyFill="1" applyBorder="1" applyAlignment="1">
      <alignment horizontal="left" vertical="center" wrapText="1"/>
    </xf>
    <xf numFmtId="0" fontId="1" fillId="3" borderId="44" xfId="1" applyFill="1" applyBorder="1" applyAlignment="1">
      <alignment horizontal="center" vertical="center" wrapText="1"/>
    </xf>
    <xf numFmtId="0" fontId="1" fillId="2" borderId="6" xfId="1" applyBorder="1" applyAlignment="1">
      <alignment horizontal="center" vertical="center" wrapText="1"/>
    </xf>
    <xf numFmtId="0" fontId="0" fillId="8" borderId="3" xfId="0" applyFill="1" applyBorder="1" applyAlignment="1">
      <alignment horizontal="center" vertical="center" wrapText="1"/>
    </xf>
    <xf numFmtId="0" fontId="2" fillId="5" borderId="47"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2" fillId="6" borderId="8" xfId="0" applyFont="1" applyFill="1" applyBorder="1" applyAlignment="1">
      <alignment horizontal="center" vertical="center" wrapText="1"/>
    </xf>
    <xf numFmtId="0" fontId="0" fillId="8" borderId="27" xfId="0" applyFill="1" applyBorder="1" applyAlignment="1">
      <alignment horizontal="center" vertical="center" wrapText="1"/>
    </xf>
    <xf numFmtId="0" fontId="1" fillId="3" borderId="6" xfId="0" applyFont="1" applyFill="1" applyBorder="1" applyAlignment="1">
      <alignment horizontal="center" vertical="center" wrapText="1"/>
    </xf>
    <xf numFmtId="0" fontId="0" fillId="8" borderId="45" xfId="0" applyFill="1" applyBorder="1" applyAlignment="1">
      <alignment horizontal="center" vertical="center" wrapText="1"/>
    </xf>
    <xf numFmtId="0" fontId="0" fillId="8" borderId="38" xfId="0" applyFill="1" applyBorder="1" applyAlignment="1">
      <alignment horizontal="center" vertical="center" wrapText="1"/>
    </xf>
    <xf numFmtId="0" fontId="0" fillId="8" borderId="40" xfId="0" applyFill="1" applyBorder="1" applyAlignment="1">
      <alignment horizontal="center" vertical="center" wrapText="1"/>
    </xf>
    <xf numFmtId="0" fontId="2" fillId="4" borderId="48" xfId="0" applyFont="1" applyFill="1" applyBorder="1" applyAlignment="1">
      <alignment horizontal="center" vertical="center" wrapText="1"/>
    </xf>
    <xf numFmtId="0" fontId="2" fillId="4" borderId="49" xfId="0" applyFont="1" applyFill="1" applyBorder="1" applyAlignment="1">
      <alignment horizontal="center" vertical="center" wrapText="1"/>
    </xf>
    <xf numFmtId="0" fontId="0" fillId="8" borderId="45" xfId="0" applyFill="1" applyBorder="1" applyAlignment="1">
      <alignment horizontal="left" vertical="center" wrapText="1"/>
    </xf>
    <xf numFmtId="0" fontId="0" fillId="8" borderId="38" xfId="0" applyFill="1" applyBorder="1" applyAlignment="1">
      <alignment horizontal="left" vertical="center" wrapText="1"/>
    </xf>
    <xf numFmtId="0" fontId="0" fillId="8" borderId="40" xfId="0" applyFill="1" applyBorder="1" applyAlignment="1">
      <alignment horizontal="left" vertical="center" wrapText="1"/>
    </xf>
    <xf numFmtId="2" fontId="0" fillId="7" borderId="38" xfId="0" applyNumberFormat="1" applyFill="1" applyBorder="1" applyAlignment="1">
      <alignment horizontal="center" vertical="center"/>
    </xf>
    <xf numFmtId="2" fontId="0" fillId="7" borderId="40" xfId="0" applyNumberFormat="1" applyFill="1" applyBorder="1" applyAlignment="1">
      <alignment horizontal="center" vertical="center"/>
    </xf>
    <xf numFmtId="0" fontId="0" fillId="8" borderId="3" xfId="0" applyFill="1" applyBorder="1" applyAlignment="1">
      <alignment horizontal="left" vertical="center" wrapText="1"/>
    </xf>
    <xf numFmtId="0" fontId="1" fillId="2" borderId="7" xfId="1" applyBorder="1" applyAlignment="1">
      <alignment horizontal="center" vertical="center"/>
    </xf>
    <xf numFmtId="0" fontId="0" fillId="0" borderId="22" xfId="0" applyBorder="1" applyAlignment="1">
      <alignment horizontal="center" vertical="center" wrapText="1"/>
    </xf>
    <xf numFmtId="0" fontId="0" fillId="0" borderId="23" xfId="0" applyBorder="1" applyAlignment="1">
      <alignment horizontal="center" vertical="center" wrapText="1"/>
    </xf>
    <xf numFmtId="1" fontId="0" fillId="7" borderId="29" xfId="0" applyNumberFormat="1" applyFill="1" applyBorder="1" applyAlignment="1">
      <alignment vertical="center" wrapText="1"/>
    </xf>
    <xf numFmtId="1" fontId="1" fillId="2" borderId="44" xfId="1" applyNumberFormat="1" applyBorder="1" applyAlignment="1">
      <alignment horizontal="center" vertical="center" wrapText="1"/>
    </xf>
    <xf numFmtId="1" fontId="0" fillId="7" borderId="41" xfId="0" applyNumberFormat="1" applyFill="1" applyBorder="1" applyAlignment="1">
      <alignment horizontal="center" vertical="center" wrapText="1"/>
    </xf>
    <xf numFmtId="0" fontId="1" fillId="3" borderId="7" xfId="0" applyFont="1" applyFill="1" applyBorder="1" applyAlignment="1">
      <alignment horizontal="center" vertical="center" wrapText="1"/>
    </xf>
    <xf numFmtId="0" fontId="1" fillId="3" borderId="0" xfId="0" applyFont="1" applyFill="1" applyAlignment="1">
      <alignment horizontal="center" vertical="center" wrapText="1"/>
    </xf>
    <xf numFmtId="0" fontId="0" fillId="7" borderId="38" xfId="0" applyFill="1" applyBorder="1" applyAlignment="1">
      <alignment horizontal="left" vertical="center" wrapText="1"/>
    </xf>
    <xf numFmtId="0" fontId="0" fillId="0" borderId="22" xfId="0" applyBorder="1"/>
    <xf numFmtId="0" fontId="1" fillId="3" borderId="12" xfId="0" applyFont="1" applyFill="1" applyBorder="1" applyAlignment="1">
      <alignment horizontal="center" vertical="center" wrapText="1"/>
    </xf>
    <xf numFmtId="0" fontId="0" fillId="0" borderId="37" xfId="0" applyBorder="1"/>
    <xf numFmtId="0" fontId="0" fillId="0" borderId="28" xfId="0" applyBorder="1"/>
    <xf numFmtId="0" fontId="0" fillId="0" borderId="51" xfId="0" applyBorder="1"/>
    <xf numFmtId="0" fontId="0" fillId="0" borderId="12" xfId="0" applyBorder="1"/>
    <xf numFmtId="0" fontId="0" fillId="0" borderId="54" xfId="0" applyBorder="1"/>
    <xf numFmtId="0" fontId="0" fillId="0" borderId="55" xfId="0" applyBorder="1"/>
    <xf numFmtId="0" fontId="0" fillId="0" borderId="31" xfId="0" applyBorder="1"/>
    <xf numFmtId="0" fontId="0" fillId="0" borderId="56" xfId="0" applyBorder="1"/>
    <xf numFmtId="0" fontId="1" fillId="3" borderId="57" xfId="0" applyFont="1" applyFill="1" applyBorder="1" applyAlignment="1">
      <alignment horizontal="center" vertical="center" wrapText="1"/>
    </xf>
    <xf numFmtId="0" fontId="0" fillId="0" borderId="10" xfId="0" applyBorder="1"/>
    <xf numFmtId="0" fontId="1" fillId="3" borderId="10" xfId="0" applyFont="1" applyFill="1" applyBorder="1" applyAlignment="1">
      <alignment horizontal="center" vertical="center" wrapText="1"/>
    </xf>
    <xf numFmtId="0" fontId="0" fillId="7" borderId="41" xfId="0" applyFill="1" applyBorder="1" applyAlignment="1">
      <alignment horizontal="center" vertical="center"/>
    </xf>
    <xf numFmtId="0" fontId="0" fillId="7" borderId="42" xfId="0" applyFill="1" applyBorder="1" applyAlignment="1">
      <alignment horizontal="center" vertical="center"/>
    </xf>
    <xf numFmtId="0" fontId="0" fillId="7" borderId="43" xfId="0" applyFill="1" applyBorder="1" applyAlignment="1">
      <alignment horizontal="center" vertical="center"/>
    </xf>
    <xf numFmtId="0" fontId="0" fillId="8" borderId="45" xfId="0" applyFill="1" applyBorder="1" applyAlignment="1">
      <alignment horizontal="center" vertical="center"/>
    </xf>
    <xf numFmtId="0" fontId="0" fillId="8" borderId="38" xfId="0" applyFill="1" applyBorder="1" applyAlignment="1">
      <alignment horizontal="center" vertical="center"/>
    </xf>
    <xf numFmtId="0" fontId="0" fillId="8" borderId="40" xfId="0" applyFill="1" applyBorder="1" applyAlignment="1">
      <alignment horizontal="center" vertical="center"/>
    </xf>
    <xf numFmtId="0" fontId="1" fillId="14" borderId="7" xfId="0" applyFont="1" applyFill="1" applyBorder="1" applyAlignment="1">
      <alignment horizontal="center" vertical="center" wrapText="1"/>
    </xf>
    <xf numFmtId="0" fontId="40" fillId="0" borderId="42" xfId="0" applyFont="1" applyBorder="1" applyAlignment="1">
      <alignment horizontal="center" vertical="center"/>
    </xf>
    <xf numFmtId="0" fontId="40" fillId="0" borderId="46" xfId="0" applyFont="1" applyBorder="1" applyAlignment="1">
      <alignment horizontal="center" vertical="center"/>
    </xf>
    <xf numFmtId="0" fontId="41" fillId="6" borderId="5" xfId="3" applyFont="1" applyFill="1" applyBorder="1" applyAlignment="1">
      <alignment horizontal="center" vertical="center" wrapText="1"/>
    </xf>
    <xf numFmtId="0" fontId="0" fillId="9" borderId="6" xfId="0" applyFill="1" applyBorder="1" applyAlignment="1">
      <alignment horizontal="center" vertical="center"/>
    </xf>
    <xf numFmtId="0" fontId="0" fillId="9" borderId="45" xfId="0" applyFill="1" applyBorder="1" applyAlignment="1">
      <alignment horizontal="center" vertical="center"/>
    </xf>
    <xf numFmtId="0" fontId="0" fillId="9" borderId="38" xfId="0" applyFill="1" applyBorder="1" applyAlignment="1">
      <alignment horizontal="center" vertical="center"/>
    </xf>
    <xf numFmtId="0" fontId="0" fillId="9" borderId="39" xfId="0" applyFill="1" applyBorder="1" applyAlignment="1">
      <alignment horizontal="center" vertical="center"/>
    </xf>
    <xf numFmtId="0" fontId="0" fillId="0" borderId="3" xfId="0" applyBorder="1" applyAlignment="1" applyProtection="1">
      <alignment horizontal="center" vertical="center"/>
      <protection locked="0"/>
    </xf>
    <xf numFmtId="0" fontId="0" fillId="0" borderId="3" xfId="0" applyBorder="1" applyAlignment="1" applyProtection="1">
      <alignment horizontal="left" vertical="center"/>
      <protection locked="0"/>
    </xf>
    <xf numFmtId="0" fontId="0" fillId="0" borderId="9"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2" xfId="0" applyBorder="1" applyAlignment="1" applyProtection="1">
      <alignment horizontal="left" vertical="center"/>
      <protection locked="0"/>
    </xf>
    <xf numFmtId="0" fontId="0" fillId="0" borderId="4" xfId="0" applyBorder="1" applyAlignment="1" applyProtection="1">
      <alignment horizontal="center" vertical="center"/>
      <protection locked="0"/>
    </xf>
    <xf numFmtId="0" fontId="0" fillId="0" borderId="36"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0" fillId="0" borderId="22" xfId="0" applyBorder="1" applyAlignment="1" applyProtection="1">
      <alignment horizontal="center" vertical="center"/>
      <protection locked="0"/>
    </xf>
    <xf numFmtId="0" fontId="0" fillId="0" borderId="30" xfId="0" applyBorder="1" applyAlignment="1" applyProtection="1">
      <alignment horizontal="center" vertical="center"/>
      <protection locked="0"/>
    </xf>
    <xf numFmtId="0" fontId="0" fillId="0" borderId="36"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22" xfId="0" applyBorder="1" applyAlignment="1" applyProtection="1">
      <alignment horizontal="center" vertical="center" wrapText="1"/>
      <protection locked="0"/>
    </xf>
    <xf numFmtId="0" fontId="40" fillId="0" borderId="52" xfId="0" applyFont="1" applyBorder="1" applyAlignment="1" applyProtection="1">
      <alignment horizontal="center" vertical="center"/>
      <protection locked="0"/>
    </xf>
    <xf numFmtId="0" fontId="0" fillId="0" borderId="53" xfId="0" applyBorder="1" applyAlignment="1" applyProtection="1">
      <alignment wrapText="1"/>
      <protection locked="0"/>
    </xf>
    <xf numFmtId="0" fontId="0" fillId="0" borderId="7" xfId="0" applyBorder="1" applyProtection="1">
      <protection locked="0"/>
    </xf>
    <xf numFmtId="0" fontId="40" fillId="0" borderId="42" xfId="0" applyFont="1" applyBorder="1" applyAlignment="1" applyProtection="1">
      <alignment horizontal="center" vertical="center"/>
      <protection locked="0"/>
    </xf>
    <xf numFmtId="0" fontId="0" fillId="0" borderId="54" xfId="0" applyBorder="1" applyAlignment="1" applyProtection="1">
      <alignment wrapText="1"/>
      <protection locked="0"/>
    </xf>
    <xf numFmtId="0" fontId="0" fillId="0" borderId="31" xfId="0" applyBorder="1" applyProtection="1">
      <protection locked="0"/>
    </xf>
    <xf numFmtId="0" fontId="0" fillId="0" borderId="54" xfId="0" applyBorder="1" applyProtection="1">
      <protection locked="0"/>
    </xf>
    <xf numFmtId="0" fontId="19" fillId="0" borderId="0" xfId="0" applyFont="1" applyAlignment="1" applyProtection="1">
      <alignment wrapText="1"/>
      <protection locked="0"/>
    </xf>
    <xf numFmtId="0" fontId="0" fillId="0" borderId="36" xfId="0" applyBorder="1" applyAlignment="1" applyProtection="1">
      <alignment wrapText="1"/>
      <protection locked="0"/>
    </xf>
    <xf numFmtId="0" fontId="0" fillId="0" borderId="25" xfId="0" applyBorder="1" applyAlignment="1" applyProtection="1">
      <alignment vertical="center" wrapText="1"/>
      <protection locked="0"/>
    </xf>
    <xf numFmtId="0" fontId="0" fillId="0" borderId="25" xfId="0" applyBorder="1" applyAlignment="1" applyProtection="1">
      <alignment vertical="center"/>
      <protection locked="0"/>
    </xf>
    <xf numFmtId="0" fontId="0" fillId="0" borderId="24" xfId="0" applyBorder="1" applyAlignment="1" applyProtection="1">
      <alignment vertical="center" wrapText="1"/>
      <protection locked="0"/>
    </xf>
    <xf numFmtId="0" fontId="0" fillId="0" borderId="22" xfId="0" applyBorder="1" applyAlignment="1" applyProtection="1">
      <alignment wrapText="1"/>
      <protection locked="0"/>
    </xf>
    <xf numFmtId="0" fontId="0" fillId="0" borderId="15" xfId="0" applyBorder="1" applyAlignment="1" applyProtection="1">
      <alignment vertical="center" wrapText="1"/>
      <protection locked="0"/>
    </xf>
    <xf numFmtId="0" fontId="0" fillId="0" borderId="15" xfId="0" applyBorder="1" applyAlignment="1" applyProtection="1">
      <alignment vertical="center"/>
      <protection locked="0"/>
    </xf>
    <xf numFmtId="0" fontId="0" fillId="0" borderId="17" xfId="0" applyBorder="1" applyAlignment="1" applyProtection="1">
      <alignment vertical="center"/>
      <protection locked="0"/>
    </xf>
    <xf numFmtId="0" fontId="0" fillId="0" borderId="17" xfId="0" applyBorder="1" applyAlignment="1" applyProtection="1">
      <alignment vertical="center" wrapText="1"/>
      <protection locked="0"/>
    </xf>
    <xf numFmtId="0" fontId="0" fillId="0" borderId="15" xfId="0" applyBorder="1" applyAlignment="1" applyProtection="1">
      <alignment wrapText="1"/>
      <protection locked="0"/>
    </xf>
    <xf numFmtId="0" fontId="0" fillId="0" borderId="15" xfId="0" applyBorder="1" applyProtection="1">
      <protection locked="0"/>
    </xf>
    <xf numFmtId="0" fontId="0" fillId="0" borderId="17" xfId="0" applyBorder="1" applyAlignment="1" applyProtection="1">
      <alignment wrapText="1"/>
      <protection locked="0"/>
    </xf>
    <xf numFmtId="0" fontId="0" fillId="0" borderId="22" xfId="0" applyBorder="1" applyProtection="1">
      <protection locked="0"/>
    </xf>
    <xf numFmtId="0" fontId="0" fillId="0" borderId="17" xfId="0" applyBorder="1" applyProtection="1">
      <protection locked="0"/>
    </xf>
    <xf numFmtId="0" fontId="10" fillId="13" borderId="0" xfId="3" applyFont="1" applyFill="1" applyAlignment="1">
      <alignment horizontal="center" vertical="center" wrapText="1"/>
    </xf>
    <xf numFmtId="0" fontId="13" fillId="11" borderId="0" xfId="0" applyFont="1" applyFill="1" applyAlignment="1">
      <alignment horizontal="left" vertical="center" wrapText="1"/>
    </xf>
    <xf numFmtId="0" fontId="7" fillId="11" borderId="0" xfId="0" applyFont="1" applyFill="1" applyAlignment="1">
      <alignment horizontal="left" vertical="center" wrapText="1"/>
    </xf>
    <xf numFmtId="0" fontId="42" fillId="13" borderId="0" xfId="3" applyFont="1" applyFill="1" applyBorder="1" applyAlignment="1">
      <alignment horizontal="center" vertical="center" wrapText="1"/>
    </xf>
    <xf numFmtId="0" fontId="16" fillId="11" borderId="0" xfId="0" applyFont="1" applyFill="1" applyAlignment="1">
      <alignment horizontal="left" vertical="top" wrapText="1"/>
    </xf>
    <xf numFmtId="0" fontId="7" fillId="11" borderId="0" xfId="0" applyFont="1" applyFill="1" applyAlignment="1">
      <alignment horizontal="left" vertical="top" wrapText="1"/>
    </xf>
    <xf numFmtId="0" fontId="8" fillId="10" borderId="0" xfId="0" applyFont="1" applyFill="1" applyAlignment="1">
      <alignment horizontal="center" vertical="center"/>
    </xf>
    <xf numFmtId="0" fontId="26" fillId="10" borderId="0" xfId="0" applyFont="1" applyFill="1" applyAlignment="1">
      <alignment horizontal="center" vertical="center"/>
    </xf>
    <xf numFmtId="0" fontId="37" fillId="11" borderId="0" xfId="0" applyFont="1" applyFill="1" applyAlignment="1">
      <alignment horizontal="left" vertical="top" wrapText="1"/>
    </xf>
    <xf numFmtId="0" fontId="18" fillId="11" borderId="0" xfId="0" applyFont="1" applyFill="1" applyAlignment="1">
      <alignment horizontal="left" vertical="top" wrapText="1"/>
    </xf>
    <xf numFmtId="0" fontId="4" fillId="10" borderId="14" xfId="0" applyFont="1" applyFill="1" applyBorder="1" applyAlignment="1">
      <alignment horizontal="center" vertical="center"/>
    </xf>
    <xf numFmtId="0" fontId="4" fillId="10" borderId="26" xfId="0" applyFont="1" applyFill="1" applyBorder="1" applyAlignment="1">
      <alignment horizontal="center" vertical="center"/>
    </xf>
    <xf numFmtId="0" fontId="25" fillId="10" borderId="11" xfId="0" applyFont="1" applyFill="1" applyBorder="1" applyAlignment="1">
      <alignment horizontal="center" vertical="center"/>
    </xf>
    <xf numFmtId="0" fontId="25" fillId="10" borderId="0" xfId="0" applyFont="1" applyFill="1" applyAlignment="1">
      <alignment horizontal="center" vertical="center"/>
    </xf>
    <xf numFmtId="0" fontId="4" fillId="0" borderId="14" xfId="0" applyFont="1" applyBorder="1" applyAlignment="1">
      <alignment horizontal="center" vertical="center"/>
    </xf>
    <xf numFmtId="0" fontId="4" fillId="0" borderId="26" xfId="0" applyFont="1" applyBorder="1" applyAlignment="1">
      <alignment horizontal="center" vertical="center"/>
    </xf>
    <xf numFmtId="0" fontId="4" fillId="0" borderId="13" xfId="0" applyFont="1" applyBorder="1" applyAlignment="1">
      <alignment horizontal="center" vertical="center"/>
    </xf>
    <xf numFmtId="0" fontId="25" fillId="0" borderId="11" xfId="0" applyFont="1" applyBorder="1" applyAlignment="1">
      <alignment horizontal="center" vertical="center"/>
    </xf>
    <xf numFmtId="0" fontId="25" fillId="0" borderId="0" xfId="0" applyFont="1" applyAlignment="1">
      <alignment horizontal="center" vertical="center"/>
    </xf>
    <xf numFmtId="0" fontId="25" fillId="0" borderId="10" xfId="0" applyFont="1" applyBorder="1" applyAlignment="1">
      <alignment horizontal="center" vertical="center"/>
    </xf>
    <xf numFmtId="0" fontId="4" fillId="0" borderId="0" xfId="0" applyFont="1" applyAlignment="1">
      <alignment horizontal="center" vertical="center"/>
    </xf>
    <xf numFmtId="0" fontId="4" fillId="0" borderId="10" xfId="0" applyFont="1" applyBorder="1" applyAlignment="1">
      <alignment horizontal="center" vertical="center"/>
    </xf>
    <xf numFmtId="0" fontId="1" fillId="3" borderId="6" xfId="0" applyFont="1" applyFill="1" applyBorder="1" applyAlignment="1">
      <alignment horizontal="center" vertical="center" wrapText="1"/>
    </xf>
    <xf numFmtId="0" fontId="1" fillId="3" borderId="40" xfId="0" applyFont="1" applyFill="1" applyBorder="1" applyAlignment="1">
      <alignment horizontal="center" vertical="center" wrapText="1"/>
    </xf>
    <xf numFmtId="0" fontId="2" fillId="6" borderId="47" xfId="0" applyFont="1" applyFill="1" applyBorder="1" applyAlignment="1">
      <alignment horizontal="center" vertical="center" wrapText="1"/>
    </xf>
    <xf numFmtId="0" fontId="2" fillId="6" borderId="50" xfId="0" applyFont="1" applyFill="1" applyBorder="1" applyAlignment="1">
      <alignment horizontal="center" vertical="center" wrapText="1"/>
    </xf>
    <xf numFmtId="0" fontId="1" fillId="2" borderId="6" xfId="1" applyBorder="1" applyAlignment="1">
      <alignment horizontal="center" vertical="center" wrapText="1"/>
    </xf>
    <xf numFmtId="0" fontId="1" fillId="2" borderId="38" xfId="1" applyBorder="1" applyAlignment="1">
      <alignment horizontal="center" vertical="center" wrapText="1"/>
    </xf>
    <xf numFmtId="0" fontId="4" fillId="0" borderId="14" xfId="0" applyFont="1" applyBorder="1" applyAlignment="1">
      <alignment horizontal="center" vertical="center" wrapText="1"/>
    </xf>
    <xf numFmtId="0" fontId="4" fillId="0" borderId="26" xfId="0" applyFont="1" applyBorder="1" applyAlignment="1">
      <alignment horizontal="center" vertical="center" wrapText="1"/>
    </xf>
    <xf numFmtId="0" fontId="4" fillId="0" borderId="13" xfId="0" applyFont="1" applyBorder="1" applyAlignment="1">
      <alignment horizontal="center" vertical="center" wrapText="1"/>
    </xf>
    <xf numFmtId="0" fontId="25" fillId="0" borderId="11" xfId="0" applyFont="1" applyBorder="1" applyAlignment="1">
      <alignment horizontal="center" vertical="center" wrapText="1"/>
    </xf>
    <xf numFmtId="0" fontId="25" fillId="0" borderId="0" xfId="0" applyFont="1" applyAlignment="1">
      <alignment horizontal="center" vertical="center" wrapText="1"/>
    </xf>
    <xf numFmtId="0" fontId="25" fillId="0" borderId="10" xfId="0" applyFont="1" applyBorder="1" applyAlignment="1">
      <alignment horizontal="center" vertical="center" wrapText="1"/>
    </xf>
    <xf numFmtId="0" fontId="39" fillId="0" borderId="11" xfId="0" applyFont="1" applyBorder="1" applyAlignment="1">
      <alignment horizontal="center" vertical="center"/>
    </xf>
    <xf numFmtId="0" fontId="39" fillId="0" borderId="0" xfId="0" applyFont="1" applyAlignment="1">
      <alignment horizontal="center" vertical="center"/>
    </xf>
    <xf numFmtId="0" fontId="38" fillId="0" borderId="11" xfId="0" applyFont="1" applyBorder="1" applyAlignment="1">
      <alignment horizontal="center" vertical="center"/>
    </xf>
    <xf numFmtId="0" fontId="38" fillId="0" borderId="0" xfId="0" applyFont="1" applyAlignment="1">
      <alignment horizontal="center" vertical="center"/>
    </xf>
    <xf numFmtId="0" fontId="38" fillId="0" borderId="10" xfId="0" applyFont="1" applyBorder="1" applyAlignment="1">
      <alignment horizontal="center" vertical="center"/>
    </xf>
    <xf numFmtId="0" fontId="25" fillId="0" borderId="29" xfId="0" applyFont="1" applyBorder="1" applyAlignment="1">
      <alignment horizontal="center" vertical="center"/>
    </xf>
    <xf numFmtId="0" fontId="25" fillId="0" borderId="27" xfId="0" applyFont="1" applyBorder="1" applyAlignment="1">
      <alignment horizontal="center" vertical="center"/>
    </xf>
    <xf numFmtId="0" fontId="12" fillId="0" borderId="13" xfId="3" applyFont="1" applyFill="1" applyBorder="1" applyAlignment="1">
      <alignment horizontal="center" vertical="center" wrapText="1"/>
    </xf>
  </cellXfs>
  <cellStyles count="4">
    <cellStyle name="Célula de Verificação" xfId="1" builtinId="23"/>
    <cellStyle name="Hiperlink" xfId="3" builtinId="8"/>
    <cellStyle name="Hyperlink" xfId="2" xr:uid="{00000000-000B-0000-0000-000008000000}"/>
    <cellStyle name="Normal" xfId="0" builtinId="0"/>
  </cellStyles>
  <dxfs count="46">
    <dxf>
      <alignment horizontal="center"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dxf>
    <dxf>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border diagonalUp="0" diagonalDown="0">
        <left style="medium">
          <color indexed="64"/>
        </left>
        <right style="medium">
          <color indexed="64"/>
        </right>
        <top/>
        <bottom/>
        <vertical/>
        <horizontal/>
      </border>
    </dxf>
    <dxf>
      <border diagonalUp="0" diagonalDown="0">
        <left style="medium">
          <color indexed="64"/>
        </left>
        <right style="medium">
          <color indexed="64"/>
        </right>
        <top/>
        <bottom/>
        <vertical/>
        <horizontal/>
      </border>
    </dxf>
    <dxf>
      <border outline="0">
        <left/>
        <right style="thin">
          <color rgb="FF000000"/>
        </right>
        <top style="thin">
          <color rgb="FF000000"/>
        </top>
        <bottom style="thin">
          <color rgb="FF000000"/>
        </bottom>
      </border>
    </dxf>
    <dxf>
      <font>
        <b/>
        <strike val="0"/>
        <outline val="0"/>
        <shadow val="0"/>
        <u val="none"/>
        <vertAlign val="baseline"/>
        <sz val="14"/>
        <color theme="1"/>
        <name val="Calibri"/>
        <family val="2"/>
        <scheme val="minor"/>
      </font>
      <alignment horizontal="center" vertical="center"/>
      <border diagonalUp="0" diagonalDown="0" outline="0">
        <left style="medium">
          <color indexed="64"/>
        </left>
        <right style="medium">
          <color indexed="64"/>
        </right>
        <top style="thin">
          <color rgb="FF000000"/>
        </top>
        <bottom style="thin">
          <color rgb="FF000000"/>
        </bottom>
      </border>
    </dxf>
    <dxf>
      <numFmt numFmtId="2" formatCode="0.00"/>
      <fill>
        <patternFill patternType="solid">
          <fgColor indexed="64"/>
          <bgColor theme="0" tint="-0.249977111117893"/>
        </patternFill>
      </fill>
      <alignment horizontal="center" vertical="center"/>
      <border diagonalUp="0" diagonalDown="0" outline="0">
        <left style="medium">
          <color indexed="64"/>
        </left>
        <right/>
        <top style="thin">
          <color indexed="64"/>
        </top>
        <bottom style="thin">
          <color indexed="64"/>
        </bottom>
      </border>
    </dxf>
    <dxf>
      <numFmt numFmtId="0" formatCode="General"/>
      <fill>
        <patternFill patternType="solid">
          <fgColor indexed="64"/>
          <bgColor theme="0" tint="-0.249977111117893"/>
        </patternFill>
      </fill>
      <alignment horizontal="left"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dxf>
    <dxf>
      <numFmt numFmtId="0" formatCode="General"/>
      <fill>
        <patternFill patternType="solid">
          <fgColor indexed="64"/>
          <bgColor theme="0" tint="-0.249977111117893"/>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border>
    </dxf>
    <dxf>
      <numFmt numFmtId="0" formatCode="General"/>
      <fill>
        <patternFill patternType="solid">
          <fgColor indexed="64"/>
          <bgColor theme="0" tint="-0.249977111117893"/>
        </patternFill>
      </fill>
      <alignment horizontal="center" vertical="center" wrapText="1"/>
      <border diagonalUp="0" diagonalDown="0">
        <left style="medium">
          <color indexed="64"/>
        </left>
        <right style="medium">
          <color indexed="64"/>
        </right>
        <top style="thin">
          <color indexed="64"/>
        </top>
        <bottom style="thin">
          <color indexed="64"/>
        </bottom>
        <vertical/>
      </border>
    </dxf>
    <dxf>
      <border outline="0">
        <top style="thin">
          <color indexed="64"/>
        </top>
      </border>
    </dxf>
    <dxf>
      <border>
        <bottom style="medium">
          <color rgb="FF000000"/>
        </bottom>
      </border>
    </dxf>
    <dxf>
      <border outline="0">
        <left style="medium">
          <color indexed="64"/>
        </left>
        <top style="medium">
          <color indexed="64"/>
        </top>
        <bottom style="thin">
          <color indexed="64"/>
        </bottom>
      </border>
    </dxf>
    <dxf>
      <font>
        <b/>
        <i val="0"/>
        <strike val="0"/>
        <condense val="0"/>
        <extend val="0"/>
        <outline val="0"/>
        <shadow val="0"/>
        <u val="none"/>
        <vertAlign val="baseline"/>
        <sz val="11"/>
        <color theme="0"/>
        <name val="Calibri"/>
        <family val="2"/>
        <scheme val="minor"/>
      </font>
      <fill>
        <patternFill patternType="solid">
          <fgColor indexed="64"/>
          <bgColor theme="3" tint="-0.249977111117893"/>
        </patternFill>
      </fill>
      <alignment horizontal="center" vertical="center" textRotation="0" wrapText="1" indent="0" justifyLastLine="0" shrinkToFit="0" readingOrder="0"/>
      <border diagonalUp="0" diagonalDown="0">
        <left style="thin">
          <color indexed="64"/>
        </left>
        <right style="thin">
          <color indexed="64"/>
        </right>
        <top/>
        <bottom/>
      </border>
    </dxf>
    <dxf>
      <fill>
        <patternFill patternType="solid">
          <bgColor rgb="FF00B050"/>
        </patternFill>
      </fill>
    </dxf>
    <dxf>
      <fill>
        <patternFill patternType="solid">
          <bgColor rgb="FF92D050"/>
        </patternFill>
      </fill>
    </dxf>
    <dxf>
      <fill>
        <patternFill patternType="solid">
          <bgColor theme="7" tint="0.39994506668294322"/>
        </patternFill>
      </fill>
    </dxf>
    <dxf>
      <fill>
        <patternFill patternType="solid">
          <bgColor rgb="FFFF5050"/>
        </patternFill>
      </fill>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ill>
        <patternFill patternType="none">
          <fgColor indexed="64"/>
          <bgColor auto="1"/>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numFmt numFmtId="0" formatCode="General"/>
      <fill>
        <patternFill patternType="solid">
          <fgColor indexed="64"/>
          <bgColor theme="0" tint="-0.14999847407452621"/>
        </patternFill>
      </fill>
      <alignment horizontal="left"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dxf>
    <dxf>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border>
    </dxf>
    <dxf>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dxf>
    <dxf>
      <border outline="0">
        <top style="thin">
          <color indexed="64"/>
        </top>
      </border>
    </dxf>
    <dxf>
      <border>
        <bottom style="medium">
          <color indexed="64"/>
        </bottom>
      </border>
    </dxf>
    <dxf>
      <border outline="0">
        <left style="medium">
          <color indexed="64"/>
        </left>
        <right style="medium">
          <color indexed="64"/>
        </right>
        <top style="medium">
          <color indexed="64"/>
        </top>
      </border>
    </dxf>
    <dxf>
      <alignment horizontal="general" vertical="center" textRotation="0" wrapText="1"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theme="3" tint="-0.249977111117893"/>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border>
    </dxf>
    <dxf>
      <alignment horizontal="center" vertical="center" textRotation="0" indent="0" justifyLastLine="0" shrinkToFit="0" readingOrder="0"/>
      <border diagonalUp="0" diagonalDown="0" outline="0">
        <left style="thin">
          <color indexed="64"/>
        </left>
        <right/>
        <top style="thin">
          <color indexed="64"/>
        </top>
        <bottom style="thin">
          <color indexed="64"/>
        </bottom>
      </border>
    </dxf>
    <dxf>
      <numFmt numFmtId="0" formatCode="General"/>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fill>
        <patternFill patternType="solid">
          <fgColor indexed="64"/>
          <bgColor theme="0" tint="-0.14999847407452621"/>
        </patternFill>
      </fill>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bottom style="medium">
          <color indexed="64"/>
        </bottom>
      </border>
    </dxf>
    <dxf>
      <border diagonalUp="0" diagonalDown="0">
        <left style="medium">
          <color indexed="64"/>
        </left>
        <right style="medium">
          <color indexed="64"/>
        </right>
        <top style="medium">
          <color indexed="64"/>
        </top>
        <bottom style="medium">
          <color indexed="64"/>
        </bottom>
      </border>
    </dxf>
    <dxf>
      <alignment vertical="center" textRotation="0" indent="0" justifyLastLine="0" shrinkToFit="0" readingOrder="0"/>
    </dxf>
    <dxf>
      <fill>
        <patternFill patternType="solid">
          <fgColor indexed="64"/>
          <bgColor theme="3" tint="-0.249977111117893"/>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border>
    </dxf>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FA6CA122-ED59-4F82-8C6B-5D7506907EC3}">
      <tableStyleElement type="wholeTable" dxfId="45"/>
      <tableStyleElement type="headerRow" dxfId="44"/>
    </tableStyle>
  </tableStyles>
  <colors>
    <mruColors>
      <color rgb="FFFF5050"/>
      <color rgb="FFFFAFAF"/>
      <color rgb="FFFFBE9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152400</xdr:rowOff>
    </xdr:from>
    <xdr:to>
      <xdr:col>0</xdr:col>
      <xdr:colOff>2345055</xdr:colOff>
      <xdr:row>1</xdr:row>
      <xdr:rowOff>358140</xdr:rowOff>
    </xdr:to>
    <xdr:pic>
      <xdr:nvPicPr>
        <xdr:cNvPr id="4" name="Imagem 1">
          <a:extLst>
            <a:ext uri="{FF2B5EF4-FFF2-40B4-BE49-F238E27FC236}">
              <a16:creationId xmlns:a16="http://schemas.microsoft.com/office/drawing/2014/main" id="{F6008743-108A-4CCB-804C-FF67A400F438}"/>
            </a:ext>
          </a:extLst>
        </xdr:cNvPr>
        <xdr:cNvPicPr>
          <a:picLocks noChangeAspect="1"/>
        </xdr:cNvPicPr>
      </xdr:nvPicPr>
      <xdr:blipFill>
        <a:blip xmlns:r="http://schemas.openxmlformats.org/officeDocument/2006/relationships" r:embed="rId1"/>
        <a:stretch>
          <a:fillRect/>
        </a:stretch>
      </xdr:blipFill>
      <xdr:spPr>
        <a:xfrm>
          <a:off x="76200" y="152400"/>
          <a:ext cx="2276475" cy="6667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152399</xdr:rowOff>
    </xdr:from>
    <xdr:to>
      <xdr:col>2</xdr:col>
      <xdr:colOff>60841</xdr:colOff>
      <xdr:row>1</xdr:row>
      <xdr:rowOff>355962</xdr:rowOff>
    </xdr:to>
    <xdr:pic>
      <xdr:nvPicPr>
        <xdr:cNvPr id="2" name="Imagem 1">
          <a:extLst>
            <a:ext uri="{FF2B5EF4-FFF2-40B4-BE49-F238E27FC236}">
              <a16:creationId xmlns:a16="http://schemas.microsoft.com/office/drawing/2014/main" id="{0861634B-9909-4DE7-BC08-0ADEB91184B9}"/>
            </a:ext>
          </a:extLst>
        </xdr:cNvPr>
        <xdr:cNvPicPr>
          <a:picLocks noChangeAspect="1"/>
        </xdr:cNvPicPr>
      </xdr:nvPicPr>
      <xdr:blipFill>
        <a:blip xmlns:r="http://schemas.openxmlformats.org/officeDocument/2006/relationships" r:embed="rId1"/>
        <a:stretch>
          <a:fillRect/>
        </a:stretch>
      </xdr:blipFill>
      <xdr:spPr>
        <a:xfrm>
          <a:off x="0" y="152399"/>
          <a:ext cx="2598574" cy="718457"/>
        </a:xfrm>
        <a:prstGeom prst="rect">
          <a:avLst/>
        </a:prstGeom>
      </xdr:spPr>
    </xdr:pic>
    <xdr:clientData/>
  </xdr:twoCellAnchor>
  <xdr:twoCellAnchor>
    <xdr:from>
      <xdr:col>2</xdr:col>
      <xdr:colOff>489857</xdr:colOff>
      <xdr:row>0</xdr:row>
      <xdr:rowOff>149679</xdr:rowOff>
    </xdr:from>
    <xdr:to>
      <xdr:col>2</xdr:col>
      <xdr:colOff>3505201</xdr:colOff>
      <xdr:row>1</xdr:row>
      <xdr:rowOff>554082</xdr:rowOff>
    </xdr:to>
    <xdr:sp macro="" textlink="">
      <xdr:nvSpPr>
        <xdr:cNvPr id="4" name="CaixaDeTexto 3">
          <a:extLst>
            <a:ext uri="{FF2B5EF4-FFF2-40B4-BE49-F238E27FC236}">
              <a16:creationId xmlns:a16="http://schemas.microsoft.com/office/drawing/2014/main" id="{F6253AAC-B2A8-43FC-BB6D-43A650C13F18}"/>
            </a:ext>
          </a:extLst>
        </xdr:cNvPr>
        <xdr:cNvSpPr txBox="1"/>
      </xdr:nvSpPr>
      <xdr:spPr>
        <a:xfrm>
          <a:off x="3020786" y="149679"/>
          <a:ext cx="3015344" cy="935082"/>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e G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38100</xdr:colOff>
      <xdr:row>0</xdr:row>
      <xdr:rowOff>175260</xdr:rowOff>
    </xdr:from>
    <xdr:to>
      <xdr:col>2</xdr:col>
      <xdr:colOff>436245</xdr:colOff>
      <xdr:row>1</xdr:row>
      <xdr:rowOff>324898</xdr:rowOff>
    </xdr:to>
    <xdr:pic>
      <xdr:nvPicPr>
        <xdr:cNvPr id="2" name="Imagem 1">
          <a:extLst>
            <a:ext uri="{FF2B5EF4-FFF2-40B4-BE49-F238E27FC236}">
              <a16:creationId xmlns:a16="http://schemas.microsoft.com/office/drawing/2014/main" id="{D9041E1E-66EF-4B48-B3D5-03C28F377243}"/>
            </a:ext>
          </a:extLst>
        </xdr:cNvPr>
        <xdr:cNvPicPr>
          <a:picLocks noChangeAspect="1"/>
        </xdr:cNvPicPr>
      </xdr:nvPicPr>
      <xdr:blipFill>
        <a:blip xmlns:r="http://schemas.openxmlformats.org/officeDocument/2006/relationships" r:embed="rId1"/>
        <a:stretch>
          <a:fillRect/>
        </a:stretch>
      </xdr:blipFill>
      <xdr:spPr>
        <a:xfrm>
          <a:off x="38100" y="175260"/>
          <a:ext cx="2567940" cy="711613"/>
        </a:xfrm>
        <a:prstGeom prst="rect">
          <a:avLst/>
        </a:prstGeom>
      </xdr:spPr>
    </xdr:pic>
    <xdr:clientData/>
  </xdr:twoCellAnchor>
  <xdr:twoCellAnchor editAs="absolute">
    <xdr:from>
      <xdr:col>5</xdr:col>
      <xdr:colOff>1350645</xdr:colOff>
      <xdr:row>0</xdr:row>
      <xdr:rowOff>152400</xdr:rowOff>
    </xdr:from>
    <xdr:to>
      <xdr:col>7</xdr:col>
      <xdr:colOff>129540</xdr:colOff>
      <xdr:row>3</xdr:row>
      <xdr:rowOff>782955</xdr:rowOff>
    </xdr:to>
    <xdr:sp macro="" textlink="">
      <xdr:nvSpPr>
        <xdr:cNvPr id="1058" name="Text Box 34" hidden="1">
          <a:extLst>
            <a:ext uri="{FF2B5EF4-FFF2-40B4-BE49-F238E27FC236}">
              <a16:creationId xmlns:a16="http://schemas.microsoft.com/office/drawing/2014/main" id="{B120340B-0FEE-415B-A867-7E61E17B0206}"/>
            </a:ext>
          </a:extLst>
        </xdr:cNvPr>
        <xdr:cNvSpPr txBox="1">
          <a:spLocks noChangeArrowheads="1"/>
        </xdr:cNvSpPr>
      </xdr:nvSpPr>
      <xdr:spPr bwMode="auto">
        <a:xfrm>
          <a:off x="9725025" y="152400"/>
          <a:ext cx="1171575" cy="2295525"/>
        </a:xfrm>
        <a:prstGeom prst="rect">
          <a:avLst/>
        </a:prstGeom>
        <a:solidFill>
          <a:srgbClr xmlns:mc="http://schemas.openxmlformats.org/markup-compatibility/2006" xmlns:a14="http://schemas.microsoft.com/office/drawing/2010/main" val="000000" mc:Ignorable="a14" a14:legacySpreadsheetColorIndex="80"/>
        </a:solidFill>
        <a:ln w="9525">
          <a:solidFill>
            <a:srgbClr val="217346"/>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xdr:from>
      <xdr:col>4</xdr:col>
      <xdr:colOff>1455420</xdr:colOff>
      <xdr:row>0</xdr:row>
      <xdr:rowOff>95249</xdr:rowOff>
    </xdr:from>
    <xdr:to>
      <xdr:col>7</xdr:col>
      <xdr:colOff>0</xdr:colOff>
      <xdr:row>1</xdr:row>
      <xdr:rowOff>394334</xdr:rowOff>
    </xdr:to>
    <xdr:sp macro="" textlink="">
      <xdr:nvSpPr>
        <xdr:cNvPr id="4" name="CaixaDeTexto 3">
          <a:extLst>
            <a:ext uri="{FF2B5EF4-FFF2-40B4-BE49-F238E27FC236}">
              <a16:creationId xmlns:a16="http://schemas.microsoft.com/office/drawing/2014/main" id="{C8510921-CF7F-20F5-C96B-1AEF80C9666A}"/>
            </a:ext>
          </a:extLst>
        </xdr:cNvPr>
        <xdr:cNvSpPr txBox="1"/>
      </xdr:nvSpPr>
      <xdr:spPr>
        <a:xfrm>
          <a:off x="8511540" y="95249"/>
          <a:ext cx="2575560" cy="87058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solidFill>
                <a:schemeClr val="lt1"/>
              </a:solidFill>
              <a:effectLst/>
              <a:latin typeface="+mn-lt"/>
              <a:ea typeface="+mn-ea"/>
              <a:cs typeface="+mn-cs"/>
            </a:rPr>
            <a:t>ATENÇÃO:</a:t>
          </a:r>
          <a:r>
            <a:rPr lang="pt-BR" sz="1100" b="1" baseline="0">
              <a:solidFill>
                <a:schemeClr val="lt1"/>
              </a:solidFill>
              <a:effectLst/>
              <a:latin typeface="+mn-lt"/>
              <a:ea typeface="+mn-ea"/>
              <a:cs typeface="+mn-cs"/>
            </a:rPr>
            <a:t> Não é necessário o preenchimento de nenhum campo nesta aba.</a:t>
          </a:r>
          <a:endParaRPr lang="pt-BR" sz="1050">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89534</xdr:colOff>
      <xdr:row>0</xdr:row>
      <xdr:rowOff>114300</xdr:rowOff>
    </xdr:from>
    <xdr:to>
      <xdr:col>2</xdr:col>
      <xdr:colOff>742754</xdr:colOff>
      <xdr:row>1</xdr:row>
      <xdr:rowOff>287655</xdr:rowOff>
    </xdr:to>
    <xdr:pic>
      <xdr:nvPicPr>
        <xdr:cNvPr id="2" name="Imagem 1">
          <a:extLst>
            <a:ext uri="{FF2B5EF4-FFF2-40B4-BE49-F238E27FC236}">
              <a16:creationId xmlns:a16="http://schemas.microsoft.com/office/drawing/2014/main" id="{76A7B9E5-CD43-4BCD-8412-29E128ABC5EA}"/>
            </a:ext>
          </a:extLst>
        </xdr:cNvPr>
        <xdr:cNvPicPr>
          <a:picLocks noChangeAspect="1"/>
        </xdr:cNvPicPr>
      </xdr:nvPicPr>
      <xdr:blipFill>
        <a:blip xmlns:r="http://schemas.openxmlformats.org/officeDocument/2006/relationships" r:embed="rId1"/>
        <a:stretch>
          <a:fillRect/>
        </a:stretch>
      </xdr:blipFill>
      <xdr:spPr>
        <a:xfrm>
          <a:off x="89534" y="114300"/>
          <a:ext cx="2636325" cy="693420"/>
        </a:xfrm>
        <a:prstGeom prst="rect">
          <a:avLst/>
        </a:prstGeom>
      </xdr:spPr>
    </xdr:pic>
    <xdr:clientData/>
  </xdr:twoCellAnchor>
  <xdr:twoCellAnchor>
    <xdr:from>
      <xdr:col>2</xdr:col>
      <xdr:colOff>1518284</xdr:colOff>
      <xdr:row>0</xdr:row>
      <xdr:rowOff>120015</xdr:rowOff>
    </xdr:from>
    <xdr:to>
      <xdr:col>2</xdr:col>
      <xdr:colOff>5227320</xdr:colOff>
      <xdr:row>1</xdr:row>
      <xdr:rowOff>386715</xdr:rowOff>
    </xdr:to>
    <xdr:sp macro="" textlink="">
      <xdr:nvSpPr>
        <xdr:cNvPr id="4" name="CaixaDeTexto 3">
          <a:extLst>
            <a:ext uri="{FF2B5EF4-FFF2-40B4-BE49-F238E27FC236}">
              <a16:creationId xmlns:a16="http://schemas.microsoft.com/office/drawing/2014/main" id="{DC838536-9B59-44C1-974F-49BF884E37A7}"/>
            </a:ext>
          </a:extLst>
        </xdr:cNvPr>
        <xdr:cNvSpPr txBox="1"/>
      </xdr:nvSpPr>
      <xdr:spPr>
        <a:xfrm>
          <a:off x="3491864" y="120015"/>
          <a:ext cx="3709036" cy="777240"/>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a:t>
          </a:r>
          <a:r>
            <a:rPr lang="pt-BR" sz="1100" b="1">
              <a:solidFill>
                <a:schemeClr val="lt1"/>
              </a:solidFill>
              <a:effectLst/>
              <a:latin typeface="+mn-lt"/>
              <a:ea typeface="+mn-ea"/>
              <a:cs typeface="+mn-cs"/>
            </a:rPr>
            <a:t>:</a:t>
          </a:r>
          <a:r>
            <a:rPr lang="pt-BR" sz="1100" b="1" baseline="0">
              <a:solidFill>
                <a:schemeClr val="lt1"/>
              </a:solidFill>
              <a:effectLst/>
              <a:latin typeface="+mn-lt"/>
              <a:ea typeface="+mn-ea"/>
              <a:cs typeface="+mn-cs"/>
            </a:rPr>
            <a:t> Caso haja outros insumos, ve</a:t>
          </a:r>
          <a:r>
            <a:rPr lang="pt-BR" sz="1100" b="1" baseline="0"/>
            <a:t>rifique ou preencha corretamente as colunas E, F, G , H, I e J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121920</xdr:colOff>
      <xdr:row>0</xdr:row>
      <xdr:rowOff>121920</xdr:rowOff>
    </xdr:from>
    <xdr:to>
      <xdr:col>2</xdr:col>
      <xdr:colOff>55245</xdr:colOff>
      <xdr:row>1</xdr:row>
      <xdr:rowOff>249555</xdr:rowOff>
    </xdr:to>
    <xdr:pic>
      <xdr:nvPicPr>
        <xdr:cNvPr id="4" name="Imagem 3">
          <a:extLst>
            <a:ext uri="{FF2B5EF4-FFF2-40B4-BE49-F238E27FC236}">
              <a16:creationId xmlns:a16="http://schemas.microsoft.com/office/drawing/2014/main" id="{786D7DCB-5526-1467-04DD-5642AC50EA0E}"/>
            </a:ext>
          </a:extLst>
        </xdr:cNvPr>
        <xdr:cNvPicPr>
          <a:picLocks noChangeAspect="1"/>
        </xdr:cNvPicPr>
      </xdr:nvPicPr>
      <xdr:blipFill>
        <a:blip xmlns:r="http://schemas.openxmlformats.org/officeDocument/2006/relationships" r:embed="rId1"/>
        <a:stretch>
          <a:fillRect/>
        </a:stretch>
      </xdr:blipFill>
      <xdr:spPr>
        <a:xfrm>
          <a:off x="121920" y="121920"/>
          <a:ext cx="2407920" cy="661035"/>
        </a:xfrm>
        <a:prstGeom prst="rect">
          <a:avLst/>
        </a:prstGeom>
      </xdr:spPr>
    </xdr:pic>
    <xdr:clientData/>
  </xdr:twoCellAnchor>
  <xdr:twoCellAnchor>
    <xdr:from>
      <xdr:col>3</xdr:col>
      <xdr:colOff>990599</xdr:colOff>
      <xdr:row>0</xdr:row>
      <xdr:rowOff>34290</xdr:rowOff>
    </xdr:from>
    <xdr:to>
      <xdr:col>5</xdr:col>
      <xdr:colOff>998219</xdr:colOff>
      <xdr:row>1</xdr:row>
      <xdr:rowOff>329565</xdr:rowOff>
    </xdr:to>
    <xdr:sp macro="" textlink="">
      <xdr:nvSpPr>
        <xdr:cNvPr id="2" name="CaixaDeTexto 1">
          <a:extLst>
            <a:ext uri="{FF2B5EF4-FFF2-40B4-BE49-F238E27FC236}">
              <a16:creationId xmlns:a16="http://schemas.microsoft.com/office/drawing/2014/main" id="{78210F87-370C-458B-8F3B-446C91387C01}"/>
            </a:ext>
          </a:extLst>
        </xdr:cNvPr>
        <xdr:cNvSpPr txBox="1"/>
      </xdr:nvSpPr>
      <xdr:spPr>
        <a:xfrm>
          <a:off x="8086724" y="34290"/>
          <a:ext cx="3074670" cy="819150"/>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a:t>
          </a:r>
          <a:r>
            <a:rPr lang="pt-BR" sz="1100" b="1">
              <a:solidFill>
                <a:schemeClr val="lt1"/>
              </a:solidFill>
              <a:effectLst/>
              <a:latin typeface="+mn-lt"/>
              <a:ea typeface="+mn-ea"/>
              <a:cs typeface="+mn-cs"/>
            </a:rPr>
            <a:t>:</a:t>
          </a:r>
          <a:r>
            <a:rPr lang="pt-BR" sz="1100" b="1" baseline="0">
              <a:solidFill>
                <a:schemeClr val="lt1"/>
              </a:solidFill>
              <a:effectLst/>
              <a:latin typeface="+mn-lt"/>
              <a:ea typeface="+mn-ea"/>
              <a:cs typeface="+mn-cs"/>
            </a:rPr>
            <a:t> Caso haja temas a incluir na Agenda, p</a:t>
          </a:r>
          <a:r>
            <a:rPr lang="pt-BR" sz="1100" b="1" baseline="0"/>
            <a:t>reencha corretamente as colunas A, B, C, D e E.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68580</xdr:colOff>
      <xdr:row>0</xdr:row>
      <xdr:rowOff>76200</xdr:rowOff>
    </xdr:from>
    <xdr:to>
      <xdr:col>2</xdr:col>
      <xdr:colOff>474303</xdr:colOff>
      <xdr:row>1</xdr:row>
      <xdr:rowOff>434340</xdr:rowOff>
    </xdr:to>
    <xdr:pic>
      <xdr:nvPicPr>
        <xdr:cNvPr id="2" name="Imagem 1">
          <a:extLst>
            <a:ext uri="{FF2B5EF4-FFF2-40B4-BE49-F238E27FC236}">
              <a16:creationId xmlns:a16="http://schemas.microsoft.com/office/drawing/2014/main" id="{CC68BB85-94C2-4324-A6DB-0BB98815F70B}"/>
            </a:ext>
          </a:extLst>
        </xdr:cNvPr>
        <xdr:cNvPicPr>
          <a:picLocks noChangeAspect="1"/>
        </xdr:cNvPicPr>
      </xdr:nvPicPr>
      <xdr:blipFill>
        <a:blip xmlns:r="http://schemas.openxmlformats.org/officeDocument/2006/relationships" r:embed="rId1"/>
        <a:stretch>
          <a:fillRect/>
        </a:stretch>
      </xdr:blipFill>
      <xdr:spPr>
        <a:xfrm>
          <a:off x="68580" y="76200"/>
          <a:ext cx="2975568" cy="800100"/>
        </a:xfrm>
        <a:prstGeom prst="rect">
          <a:avLst/>
        </a:prstGeom>
      </xdr:spPr>
    </xdr:pic>
    <xdr:clientData/>
  </xdr:twoCellAnchor>
  <xdr:twoCellAnchor>
    <xdr:from>
      <xdr:col>2</xdr:col>
      <xdr:colOff>472440</xdr:colOff>
      <xdr:row>0</xdr:row>
      <xdr:rowOff>62865</xdr:rowOff>
    </xdr:from>
    <xdr:to>
      <xdr:col>2</xdr:col>
      <xdr:colOff>3979545</xdr:colOff>
      <xdr:row>1</xdr:row>
      <xdr:rowOff>491490</xdr:rowOff>
    </xdr:to>
    <xdr:sp macro="" textlink="">
      <xdr:nvSpPr>
        <xdr:cNvPr id="3" name="CaixaDeTexto 2">
          <a:extLst>
            <a:ext uri="{FF2B5EF4-FFF2-40B4-BE49-F238E27FC236}">
              <a16:creationId xmlns:a16="http://schemas.microsoft.com/office/drawing/2014/main" id="{67B1DD37-01A5-4F3D-97B2-078D98C10CF5}"/>
            </a:ext>
          </a:extLst>
        </xdr:cNvPr>
        <xdr:cNvSpPr txBox="1"/>
      </xdr:nvSpPr>
      <xdr:spPr>
        <a:xfrm>
          <a:off x="3044190" y="62865"/>
          <a:ext cx="3507105" cy="86677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G , H, I , J e K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85725</xdr:rowOff>
    </xdr:from>
    <xdr:to>
      <xdr:col>2</xdr:col>
      <xdr:colOff>707254</xdr:colOff>
      <xdr:row>1</xdr:row>
      <xdr:rowOff>361950</xdr:rowOff>
    </xdr:to>
    <xdr:pic>
      <xdr:nvPicPr>
        <xdr:cNvPr id="2" name="Imagem 1">
          <a:extLst>
            <a:ext uri="{FF2B5EF4-FFF2-40B4-BE49-F238E27FC236}">
              <a16:creationId xmlns:a16="http://schemas.microsoft.com/office/drawing/2014/main" id="{547DE965-F7D4-48B5-895F-D77C0471B4A6}"/>
            </a:ext>
          </a:extLst>
        </xdr:cNvPr>
        <xdr:cNvPicPr>
          <a:picLocks noChangeAspect="1"/>
        </xdr:cNvPicPr>
      </xdr:nvPicPr>
      <xdr:blipFill>
        <a:blip xmlns:r="http://schemas.openxmlformats.org/officeDocument/2006/relationships" r:embed="rId1"/>
        <a:stretch>
          <a:fillRect/>
        </a:stretch>
      </xdr:blipFill>
      <xdr:spPr>
        <a:xfrm>
          <a:off x="76200" y="85725"/>
          <a:ext cx="2831329" cy="762000"/>
        </a:xfrm>
        <a:prstGeom prst="rect">
          <a:avLst/>
        </a:prstGeom>
      </xdr:spPr>
    </xdr:pic>
    <xdr:clientData/>
  </xdr:twoCellAnchor>
  <xdr:twoCellAnchor>
    <xdr:from>
      <xdr:col>2</xdr:col>
      <xdr:colOff>742950</xdr:colOff>
      <xdr:row>0</xdr:row>
      <xdr:rowOff>72390</xdr:rowOff>
    </xdr:from>
    <xdr:to>
      <xdr:col>2</xdr:col>
      <xdr:colOff>4675346</xdr:colOff>
      <xdr:row>1</xdr:row>
      <xdr:rowOff>420529</xdr:rowOff>
    </xdr:to>
    <xdr:sp macro="" textlink="">
      <xdr:nvSpPr>
        <xdr:cNvPr id="5" name="CaixaDeTexto 4">
          <a:extLst>
            <a:ext uri="{FF2B5EF4-FFF2-40B4-BE49-F238E27FC236}">
              <a16:creationId xmlns:a16="http://schemas.microsoft.com/office/drawing/2014/main" id="{357437F6-31A0-4554-B539-10BDF12F6564}"/>
            </a:ext>
          </a:extLst>
        </xdr:cNvPr>
        <xdr:cNvSpPr txBox="1"/>
      </xdr:nvSpPr>
      <xdr:spPr>
        <a:xfrm>
          <a:off x="2933700" y="72390"/>
          <a:ext cx="3932396" cy="83629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G , H, I e J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83820</xdr:rowOff>
    </xdr:from>
    <xdr:to>
      <xdr:col>1</xdr:col>
      <xdr:colOff>800100</xdr:colOff>
      <xdr:row>1</xdr:row>
      <xdr:rowOff>264795</xdr:rowOff>
    </xdr:to>
    <xdr:pic>
      <xdr:nvPicPr>
        <xdr:cNvPr id="2" name="Imagem 1">
          <a:extLst>
            <a:ext uri="{FF2B5EF4-FFF2-40B4-BE49-F238E27FC236}">
              <a16:creationId xmlns:a16="http://schemas.microsoft.com/office/drawing/2014/main" id="{45841A84-7AB0-45CA-B6A6-45396AF332B2}"/>
            </a:ext>
          </a:extLst>
        </xdr:cNvPr>
        <xdr:cNvPicPr>
          <a:picLocks noChangeAspect="1"/>
        </xdr:cNvPicPr>
      </xdr:nvPicPr>
      <xdr:blipFill>
        <a:blip xmlns:r="http://schemas.openxmlformats.org/officeDocument/2006/relationships" r:embed="rId1"/>
        <a:stretch>
          <a:fillRect/>
        </a:stretch>
      </xdr:blipFill>
      <xdr:spPr>
        <a:xfrm>
          <a:off x="0" y="83820"/>
          <a:ext cx="2407920" cy="661035"/>
        </a:xfrm>
        <a:prstGeom prst="rect">
          <a:avLst/>
        </a:prstGeom>
      </xdr:spPr>
    </xdr:pic>
    <xdr:clientData/>
  </xdr:twoCellAnchor>
  <xdr:twoCellAnchor>
    <xdr:from>
      <xdr:col>2</xdr:col>
      <xdr:colOff>5153024</xdr:colOff>
      <xdr:row>0</xdr:row>
      <xdr:rowOff>152400</xdr:rowOff>
    </xdr:from>
    <xdr:to>
      <xdr:col>4</xdr:col>
      <xdr:colOff>994409</xdr:colOff>
      <xdr:row>1</xdr:row>
      <xdr:rowOff>396240</xdr:rowOff>
    </xdr:to>
    <xdr:sp macro="" textlink="">
      <xdr:nvSpPr>
        <xdr:cNvPr id="3" name="CaixaDeTexto 2">
          <a:extLst>
            <a:ext uri="{FF2B5EF4-FFF2-40B4-BE49-F238E27FC236}">
              <a16:creationId xmlns:a16="http://schemas.microsoft.com/office/drawing/2014/main" id="{061A42E8-F2EF-44FB-AA56-F1C56C1456B2}"/>
            </a:ext>
          </a:extLst>
        </xdr:cNvPr>
        <xdr:cNvSpPr txBox="1"/>
      </xdr:nvSpPr>
      <xdr:spPr>
        <a:xfrm>
          <a:off x="7762874" y="152400"/>
          <a:ext cx="3023235" cy="720090"/>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000" b="1"/>
            <a:t>ATENÇÃO:</a:t>
          </a:r>
          <a:r>
            <a:rPr lang="pt-BR" sz="1000" b="1" baseline="0"/>
            <a:t> Verifique ou preencha corretamente a coluna D para cada um dos temas. </a:t>
          </a:r>
          <a:r>
            <a:rPr lang="pt-BR" sz="1000" b="1" baseline="0">
              <a:solidFill>
                <a:schemeClr val="lt1"/>
              </a:solidFill>
              <a:effectLst/>
              <a:latin typeface="+mn-lt"/>
              <a:ea typeface="+mn-ea"/>
              <a:cs typeface="+mn-cs"/>
            </a:rPr>
            <a:t>Note que há orientações complementares nas anotações do cabeçalho dessa coluna.</a:t>
          </a:r>
          <a:endParaRPr lang="pt-BR" sz="1000" b="1"/>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38100</xdr:colOff>
      <xdr:row>0</xdr:row>
      <xdr:rowOff>104774</xdr:rowOff>
    </xdr:from>
    <xdr:to>
      <xdr:col>2</xdr:col>
      <xdr:colOff>1030605</xdr:colOff>
      <xdr:row>1</xdr:row>
      <xdr:rowOff>361949</xdr:rowOff>
    </xdr:to>
    <xdr:pic>
      <xdr:nvPicPr>
        <xdr:cNvPr id="2" name="Imagem 1">
          <a:extLst>
            <a:ext uri="{FF2B5EF4-FFF2-40B4-BE49-F238E27FC236}">
              <a16:creationId xmlns:a16="http://schemas.microsoft.com/office/drawing/2014/main" id="{FE4D593E-4119-44E2-B56E-5FFB1AD88A88}"/>
            </a:ext>
          </a:extLst>
        </xdr:cNvPr>
        <xdr:cNvPicPr>
          <a:picLocks noChangeAspect="1"/>
        </xdr:cNvPicPr>
      </xdr:nvPicPr>
      <xdr:blipFill>
        <a:blip xmlns:r="http://schemas.openxmlformats.org/officeDocument/2006/relationships" r:embed="rId1"/>
        <a:stretch>
          <a:fillRect/>
        </a:stretch>
      </xdr:blipFill>
      <xdr:spPr>
        <a:xfrm>
          <a:off x="38100" y="104774"/>
          <a:ext cx="2983230" cy="828675"/>
        </a:xfrm>
        <a:prstGeom prst="rect">
          <a:avLst/>
        </a:prstGeom>
      </xdr:spPr>
    </xdr:pic>
    <xdr:clientData/>
  </xdr:twoCellAnchor>
  <xdr:twoCellAnchor>
    <xdr:from>
      <xdr:col>2</xdr:col>
      <xdr:colOff>1178241</xdr:colOff>
      <xdr:row>0</xdr:row>
      <xdr:rowOff>50801</xdr:rowOff>
    </xdr:from>
    <xdr:to>
      <xdr:col>2</xdr:col>
      <xdr:colOff>4826000</xdr:colOff>
      <xdr:row>1</xdr:row>
      <xdr:rowOff>476252</xdr:rowOff>
    </xdr:to>
    <xdr:sp macro="" textlink="">
      <xdr:nvSpPr>
        <xdr:cNvPr id="3" name="CaixaDeTexto 2">
          <a:extLst>
            <a:ext uri="{FF2B5EF4-FFF2-40B4-BE49-F238E27FC236}">
              <a16:creationId xmlns:a16="http://schemas.microsoft.com/office/drawing/2014/main" id="{623E4FA2-17F0-4CA7-B4A7-F8784FEDDB78}"/>
            </a:ext>
          </a:extLst>
        </xdr:cNvPr>
        <xdr:cNvSpPr txBox="1"/>
      </xdr:nvSpPr>
      <xdr:spPr>
        <a:xfrm>
          <a:off x="3176374" y="50801"/>
          <a:ext cx="3647759" cy="1001184"/>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G, H e I para cada um dos temas. </a:t>
          </a:r>
          <a:r>
            <a:rPr lang="pt-BR" sz="1100" b="1" baseline="0">
              <a:solidFill>
                <a:schemeClr val="lt1"/>
              </a:solidFill>
              <a:effectLst/>
              <a:latin typeface="+mn-lt"/>
              <a:ea typeface="+mn-ea"/>
              <a:cs typeface="+mn-cs"/>
            </a:rPr>
            <a:t>Lembre-se de considerar outros mecanismos de participação, além da CP.  Note que há orientações complementares nas anotações do cabeçalho dessas colunas.</a:t>
          </a:r>
          <a:endParaRPr lang="pt-BR" sz="1100" b="1"/>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74597</xdr:colOff>
      <xdr:row>0</xdr:row>
      <xdr:rowOff>314867</xdr:rowOff>
    </xdr:from>
    <xdr:to>
      <xdr:col>2</xdr:col>
      <xdr:colOff>903515</xdr:colOff>
      <xdr:row>1</xdr:row>
      <xdr:rowOff>370646</xdr:rowOff>
    </xdr:to>
    <xdr:pic>
      <xdr:nvPicPr>
        <xdr:cNvPr id="2" name="Imagem 1">
          <a:extLst>
            <a:ext uri="{FF2B5EF4-FFF2-40B4-BE49-F238E27FC236}">
              <a16:creationId xmlns:a16="http://schemas.microsoft.com/office/drawing/2014/main" id="{C15C755B-18F0-464A-B14F-B63E59B62082}"/>
            </a:ext>
          </a:extLst>
        </xdr:cNvPr>
        <xdr:cNvPicPr>
          <a:picLocks noChangeAspect="1"/>
        </xdr:cNvPicPr>
      </xdr:nvPicPr>
      <xdr:blipFill>
        <a:blip xmlns:r="http://schemas.openxmlformats.org/officeDocument/2006/relationships" r:embed="rId1"/>
        <a:stretch>
          <a:fillRect/>
        </a:stretch>
      </xdr:blipFill>
      <xdr:spPr>
        <a:xfrm>
          <a:off x="74597" y="314867"/>
          <a:ext cx="2918975" cy="806893"/>
        </a:xfrm>
        <a:prstGeom prst="rect">
          <a:avLst/>
        </a:prstGeom>
      </xdr:spPr>
    </xdr:pic>
    <xdr:clientData/>
  </xdr:twoCellAnchor>
  <xdr:twoCellAnchor>
    <xdr:from>
      <xdr:col>2</xdr:col>
      <xdr:colOff>852715</xdr:colOff>
      <xdr:row>0</xdr:row>
      <xdr:rowOff>194734</xdr:rowOff>
    </xdr:from>
    <xdr:to>
      <xdr:col>2</xdr:col>
      <xdr:colOff>3702843</xdr:colOff>
      <xdr:row>1</xdr:row>
      <xdr:rowOff>389467</xdr:rowOff>
    </xdr:to>
    <xdr:sp macro="" textlink="">
      <xdr:nvSpPr>
        <xdr:cNvPr id="7" name="CaixaDeTexto 6">
          <a:extLst>
            <a:ext uri="{FF2B5EF4-FFF2-40B4-BE49-F238E27FC236}">
              <a16:creationId xmlns:a16="http://schemas.microsoft.com/office/drawing/2014/main" id="{0CA0A99A-2F52-4A59-9430-5D374E1F1579}"/>
            </a:ext>
          </a:extLst>
        </xdr:cNvPr>
        <xdr:cNvSpPr txBox="1"/>
      </xdr:nvSpPr>
      <xdr:spPr>
        <a:xfrm>
          <a:off x="2888684" y="194734"/>
          <a:ext cx="2850128" cy="932921"/>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E , F, G e H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twoCellAnchor>
    <xdr:from>
      <xdr:col>5</xdr:col>
      <xdr:colOff>143934</xdr:colOff>
      <xdr:row>0</xdr:row>
      <xdr:rowOff>28009</xdr:rowOff>
    </xdr:from>
    <xdr:to>
      <xdr:col>6</xdr:col>
      <xdr:colOff>1710265</xdr:colOff>
      <xdr:row>1</xdr:row>
      <xdr:rowOff>845343</xdr:rowOff>
    </xdr:to>
    <xdr:sp macro="" textlink="">
      <xdr:nvSpPr>
        <xdr:cNvPr id="5" name="CaixaDeTexto 4">
          <a:extLst>
            <a:ext uri="{FF2B5EF4-FFF2-40B4-BE49-F238E27FC236}">
              <a16:creationId xmlns:a16="http://schemas.microsoft.com/office/drawing/2014/main" id="{19564779-C084-4529-A044-3EB6249CA55B}"/>
            </a:ext>
          </a:extLst>
        </xdr:cNvPr>
        <xdr:cNvSpPr txBox="1"/>
      </xdr:nvSpPr>
      <xdr:spPr>
        <a:xfrm>
          <a:off x="10407122" y="28009"/>
          <a:ext cx="5483487" cy="1555522"/>
        </a:xfrm>
        <a:prstGeom prst="rect">
          <a:avLst/>
        </a:prstGeom>
        <a:solidFill>
          <a:schemeClr val="accent5">
            <a:lumMod val="75000"/>
          </a:schemeClr>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eaLnBrk="1" fontAlgn="auto" latinLnBrk="0" hangingPunct="1"/>
          <a:r>
            <a:rPr lang="pt-BR" sz="1100" b="1" u="sng" baseline="0">
              <a:solidFill>
                <a:schemeClr val="lt1"/>
              </a:solidFill>
              <a:effectLst/>
              <a:latin typeface="+mn-lt"/>
              <a:ea typeface="+mn-ea"/>
              <a:cs typeface="+mn-cs"/>
            </a:rPr>
            <a:t>PONTUAÇÃO RICE:</a:t>
          </a:r>
          <a:r>
            <a:rPr lang="pt-BR" sz="1100" b="1" i="0" baseline="0">
              <a:solidFill>
                <a:schemeClr val="lt1"/>
              </a:solidFill>
              <a:effectLst/>
              <a:latin typeface="+mn-lt"/>
              <a:ea typeface="+mn-ea"/>
              <a:cs typeface="+mn-cs"/>
            </a:rPr>
            <a:t> </a:t>
          </a:r>
          <a:r>
            <a:rPr lang="pt-BR" sz="1100">
              <a:solidFill>
                <a:schemeClr val="lt1"/>
              </a:solidFill>
              <a:effectLst/>
              <a:latin typeface="+mn-lt"/>
              <a:ea typeface="+mn-ea"/>
              <a:cs typeface="+mn-cs"/>
            </a:rPr>
            <a:t>A partir de  8 pontos, o tema já pode ser considerado como de altíssima prioridade, conforme faixa abaixo para avaliação dos temas:</a:t>
          </a:r>
          <a:endParaRPr lang="pt-BR">
            <a:effectLst/>
          </a:endParaRPr>
        </a:p>
        <a:p>
          <a:pPr eaLnBrk="1" fontAlgn="auto" latinLnBrk="0" hangingPunct="1"/>
          <a:r>
            <a:rPr lang="pt-BR" sz="1100" b="1">
              <a:solidFill>
                <a:schemeClr val="lt1"/>
              </a:solidFill>
              <a:effectLst/>
              <a:latin typeface="+mn-lt"/>
              <a:ea typeface="+mn-ea"/>
              <a:cs typeface="+mn-cs"/>
            </a:rPr>
            <a:t>a-) maior ou</a:t>
          </a:r>
          <a:r>
            <a:rPr lang="pt-BR" sz="1100" b="1" baseline="0">
              <a:solidFill>
                <a:schemeClr val="lt1"/>
              </a:solidFill>
              <a:effectLst/>
              <a:latin typeface="+mn-lt"/>
              <a:ea typeface="+mn-ea"/>
              <a:cs typeface="+mn-cs"/>
            </a:rPr>
            <a:t> igual a </a:t>
          </a:r>
          <a:r>
            <a:rPr lang="pt-BR" sz="1100" b="1">
              <a:solidFill>
                <a:schemeClr val="lt1"/>
              </a:solidFill>
              <a:effectLst/>
              <a:latin typeface="+mn-lt"/>
              <a:ea typeface="+mn-ea"/>
              <a:cs typeface="+mn-cs"/>
            </a:rPr>
            <a:t>8 pontos : Altíssima prioridade (verde escuro)</a:t>
          </a:r>
          <a:endParaRPr lang="pt-BR">
            <a:effectLst/>
          </a:endParaRPr>
        </a:p>
        <a:p>
          <a:r>
            <a:rPr lang="pt-BR" sz="1100" b="1">
              <a:solidFill>
                <a:schemeClr val="lt1"/>
              </a:solidFill>
              <a:effectLst/>
              <a:latin typeface="+mn-lt"/>
              <a:ea typeface="+mn-ea"/>
              <a:cs typeface="+mn-cs"/>
            </a:rPr>
            <a:t>b-) entre 3 e 7,99 pontos: Alta prioridade (verde claro)</a:t>
          </a:r>
          <a:endParaRPr lang="pt-BR">
            <a:effectLst/>
          </a:endParaRPr>
        </a:p>
        <a:p>
          <a:r>
            <a:rPr lang="pt-BR" sz="1100" b="1">
              <a:solidFill>
                <a:schemeClr val="lt1"/>
              </a:solidFill>
              <a:effectLst/>
              <a:latin typeface="+mn-lt"/>
              <a:ea typeface="+mn-ea"/>
              <a:cs typeface="+mn-cs"/>
            </a:rPr>
            <a:t>c-) entre</a:t>
          </a:r>
          <a:r>
            <a:rPr lang="pt-BR" sz="1100" b="1" baseline="0">
              <a:solidFill>
                <a:schemeClr val="lt1"/>
              </a:solidFill>
              <a:effectLst/>
              <a:latin typeface="+mn-lt"/>
              <a:ea typeface="+mn-ea"/>
              <a:cs typeface="+mn-cs"/>
            </a:rPr>
            <a:t> 1 e 2,99 pontos</a:t>
          </a:r>
          <a:r>
            <a:rPr lang="pt-BR" sz="1100" b="1">
              <a:solidFill>
                <a:schemeClr val="lt1"/>
              </a:solidFill>
              <a:effectLst/>
              <a:latin typeface="+mn-lt"/>
              <a:ea typeface="+mn-ea"/>
              <a:cs typeface="+mn-cs"/>
            </a:rPr>
            <a:t>: Média prioridade (amarelo)</a:t>
          </a:r>
          <a:endParaRPr lang="pt-BR">
            <a:effectLst/>
          </a:endParaRPr>
        </a:p>
        <a:p>
          <a:r>
            <a:rPr lang="pt-BR" sz="1100" b="1">
              <a:solidFill>
                <a:schemeClr val="lt1"/>
              </a:solidFill>
              <a:effectLst/>
              <a:latin typeface="+mn-lt"/>
              <a:ea typeface="+mn-ea"/>
              <a:cs typeface="+mn-cs"/>
            </a:rPr>
            <a:t>d-) menor que 1: Baixa prioridade (vermelho)</a:t>
          </a:r>
          <a:endParaRPr lang="pt-BR">
            <a:effectLst/>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5A27B7D-C764-44A8-B10A-4B849FF6534C}" name="Tabela2" displayName="Tabela2" ref="A3:D50" totalsRowShown="0" headerRowDxfId="43" dataDxfId="42" headerRowBorderDxfId="40" tableBorderDxfId="41">
  <autoFilter ref="A3:D50" xr:uid="{E5A27B7D-C764-44A8-B10A-4B849FF6534C}"/>
  <tableColumns count="4">
    <tableColumn id="1" xr3:uid="{80AFADE6-2224-402D-B527-C0BF7D029812}" name="Macrotema" dataDxfId="39">
      <calculatedColumnFormula>'4) R-Alcance'!A4</calculatedColumnFormula>
    </tableColumn>
    <tableColumn id="2" xr3:uid="{C7E22D68-6E5D-4843-86DA-8BEA8E7092FF}" name="Área Responsável" dataDxfId="38">
      <calculatedColumnFormula>'4) R-Alcance'!B4</calculatedColumnFormula>
    </tableColumn>
    <tableColumn id="3" xr3:uid="{2E157ACA-4A80-4C52-A8EE-ADC5F6F4058D}" name="Tema Regulatório" dataDxfId="37">
      <calculatedColumnFormula>'4) R-Alcance'!C4</calculatedColumnFormula>
    </tableColumn>
    <tableColumn id="4" xr3:uid="{F7839435-1FF3-430A-B52C-11E15643D199}" name="1. Nível de confiança" dataDxfId="36"/>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18B9583-C951-4CF0-9E99-38D0F801CE97}" name="Tabela3" displayName="Tabela3" ref="A3:I50" totalsRowShown="0" headerRowDxfId="35" dataDxfId="34" headerRowBorderDxfId="32" tableBorderDxfId="33" totalsRowBorderDxfId="31">
  <autoFilter ref="A3:I50" xr:uid="{C18B9583-C951-4CF0-9E99-38D0F801CE97}"/>
  <tableColumns count="9">
    <tableColumn id="1" xr3:uid="{B5AD34D4-A788-4E64-829A-7F67A11E1383}" name="Macrotema" dataDxfId="30">
      <calculatedColumnFormula>'4) R-Alcance'!A4</calculatedColumnFormula>
    </tableColumn>
    <tableColumn id="2" xr3:uid="{72AAA403-DC96-4009-B2EA-7778301F127C}" name="Área Responsável" dataDxfId="29">
      <calculatedColumnFormula>'4) R-Alcance'!B4</calculatedColumnFormula>
    </tableColumn>
    <tableColumn id="3" xr3:uid="{F5CA34FA-3C77-4724-B27C-0A4E8F2F6199}" name="Tema Regulatório" dataDxfId="28">
      <calculatedColumnFormula>'4) R-Alcance'!C4</calculatedColumnFormula>
    </tableColumn>
    <tableColumn id="10" xr3:uid="{005BC50A-B090-49B6-9853-AB9A5725E4C7}" name="1. Negociações externas ou internacionais (Mercosul e/ou outros Fóruns Internacionais)" dataDxfId="27"/>
    <tableColumn id="4" xr3:uid="{57913069-DAE1-4E7F-9736-5258A20D9622}" name="2. Etapa de  AIR" dataDxfId="26"/>
    <tableColumn id="5" xr3:uid="{DBE04AFE-6C61-4976-B345-AEABC1085D98}" name="3. Etapa  de CP (considere outros mecanismos)" dataDxfId="25"/>
    <tableColumn id="6" xr3:uid="{582D6DF4-FA9B-4529-8A16-29646FF21680}" name="4. Repercussão social" dataDxfId="24"/>
    <tableColumn id="7" xr3:uid="{78D99304-EC24-4342-BF24-C044F9613FAE}" name="5. Complexidade da proposta" dataDxfId="23"/>
    <tableColumn id="8" xr3:uid="{07E303A9-830F-4684-A223-0FE6FCA6AD92}" name="6. Competência sobre a regulamentação" dataDxfId="22"/>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D605137-6C50-41AC-A8BF-DD8516AA6E64}" name="Tabela5" displayName="Tabela5" ref="A3:H50" totalsRowShown="0" headerRowDxfId="17" headerRowBorderDxfId="15" tableBorderDxfId="16" totalsRowBorderDxfId="14">
  <autoFilter ref="A3:H50" xr:uid="{0D605137-6C50-41AC-A8BF-DD8516AA6E64}"/>
  <sortState xmlns:xlrd2="http://schemas.microsoft.com/office/spreadsheetml/2017/richdata2" ref="A4:F50">
    <sortCondition descending="1" ref="D3:D50"/>
  </sortState>
  <tableColumns count="8">
    <tableColumn id="1" xr3:uid="{0BE3A01D-564B-4562-B228-61174CEECC94}" name="Macrotema" dataDxfId="13">
      <calculatedColumnFormula>'4) R-Alcance'!A4</calculatedColumnFormula>
    </tableColumn>
    <tableColumn id="2" xr3:uid="{B69F62C6-C20D-4D07-8B1F-082048D3AE88}" name="Área Responsável" dataDxfId="12">
      <calculatedColumnFormula>'4) R-Alcance'!B4</calculatedColumnFormula>
    </tableColumn>
    <tableColumn id="3" xr3:uid="{74DC9908-F477-4D7F-8157-11F3D3723435}" name="Tema Regulatório" dataDxfId="11">
      <calculatedColumnFormula>'4) R-Alcance'!C4</calculatedColumnFormula>
    </tableColumn>
    <tableColumn id="4" xr3:uid="{FBC27D9B-F996-43A0-AE7B-D68028649792}" name="PONTUAÇÃO RICE _x000a_(Ordene do MENOR PARA O MAIOR somente UMA VEZ e APÓS o preenchimento total)" dataDxfId="10">
      <calculatedColumnFormula>'4) R-Alcance'!L4*'5) I-Impacto'!K5*'6) C-Confiança'!E4/'7) E-Esforço'!K4</calculatedColumnFormula>
    </tableColumn>
    <tableColumn id="5" xr3:uid="{936A4B25-B326-4102-A9C9-B548F8D45CA5}" name="1. POSICIONAMENTO FINAL" dataDxfId="9"/>
    <tableColumn id="7" xr3:uid="{CF7054C4-A03C-4E07-BC9E-131EE620479D}" name="2. Justifique, caso não siga o resultado da priorização ou em caso de exclusão de Tema da AR 24-25" dataDxfId="8"/>
    <tableColumn id="6" xr3:uid="{B0F939C0-45B6-4516-8B72-D12970735212}" name="3. Selecione o tipo de Alteração do Tema AR 24-25" dataDxfId="7"/>
    <tableColumn id="8" xr3:uid="{20AD3E02-D37C-48C9-AF02-13D0BAA2F592}" name="4. Detalhamento da Alteração do Tema AR 24-25" dataDxfId="6"/>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FE66274-8630-4A4D-91D1-660285DBCD93}" name="Tabela7" displayName="Tabela7" ref="F1:I363" totalsRowShown="0" headerRowDxfId="5" dataDxfId="4">
  <autoFilter ref="F1:I363" xr:uid="{DFE66274-8630-4A4D-91D1-660285DBCD93}"/>
  <tableColumns count="4">
    <tableColumn id="1" xr3:uid="{D299DF61-4774-4818-B04B-3BE088E0E0C8}" name="Macrotema" dataDxfId="3">
      <calculatedColumnFormula>IF(D2="Atende",A2)</calculatedColumnFormula>
    </tableColumn>
    <tableColumn id="2" xr3:uid="{57ED9CEE-BE3D-4637-8CC2-E4585FAB8D54}" name="Área Responsável" dataDxfId="2">
      <calculatedColumnFormula>IF(D2="Atende",B2)</calculatedColumnFormula>
    </tableColumn>
    <tableColumn id="3" xr3:uid="{2E8EE37E-ABB7-44D6-9D19-EA9D9BF7C4FB}" name="Tema Regulatório" dataDxfId="1">
      <calculatedColumnFormula>IF(D2="Atende",C2)</calculatedColumnFormula>
    </tableColumn>
    <tableColumn id="4" xr3:uid="{D422B3AE-7CE9-44BF-A868-B0677CC35EFF}" name="Resultado" dataDxfId="0">
      <calculatedColumnFormula>D2</calculatedColumnFormula>
    </tableColumn>
  </tableColumns>
  <tableStyleInfo name="TableStyleLight1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x:/s/Regulamentacao/EZkq60hPa7hAqcPa_GZiROIByRjZWJnnBv0atCFRnwUiYw?e=aGjLcA" TargetMode="External"/><Relationship Id="rId1" Type="http://schemas.openxmlformats.org/officeDocument/2006/relationships/hyperlink" Target="https://www.gov.br/anvisa/pt-br/assuntos/regulamentacao/agenda-regulatoria/agenda-2024-2025/arquivos/manual-da-agenda-regulatoria.pdf"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hyperlink" Target="https://www.gov.br/anvisa/pt-br/assuntos/regulamentacao/agenda-regulatoria/agenda-2024-2025/arquivos/lista-temas_ceis_-ar-24_25_portal.pdf" TargetMode="External"/><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5.bin"/><Relationship Id="rId5" Type="http://schemas.openxmlformats.org/officeDocument/2006/relationships/comments" Target="../comments5.xml"/><Relationship Id="rId4" Type="http://schemas.openxmlformats.org/officeDocument/2006/relationships/table" Target="../tables/table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6.bin"/><Relationship Id="rId5" Type="http://schemas.openxmlformats.org/officeDocument/2006/relationships/comments" Target="../comments6.xml"/><Relationship Id="rId4" Type="http://schemas.openxmlformats.org/officeDocument/2006/relationships/table" Target="../tables/table2.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7.bin"/><Relationship Id="rId5" Type="http://schemas.openxmlformats.org/officeDocument/2006/relationships/comments" Target="../comments7.xml"/><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A90A2-2168-491F-A276-E48A5DC0E651}">
  <sheetPr codeName="Planilha1"/>
  <dimension ref="A1:K18"/>
  <sheetViews>
    <sheetView showGridLines="0" topLeftCell="A4" zoomScale="90" zoomScaleNormal="90" workbookViewId="0">
      <selection activeCell="A6" sqref="A6:K6"/>
    </sheetView>
  </sheetViews>
  <sheetFormatPr defaultColWidth="8.7109375" defaultRowHeight="15"/>
  <cols>
    <col min="1" max="1" width="36.85546875" customWidth="1"/>
    <col min="2" max="2" width="24.28515625" customWidth="1"/>
    <col min="3" max="3" width="18.7109375" customWidth="1"/>
    <col min="4" max="4" width="19.42578125" customWidth="1"/>
    <col min="5" max="5" width="21.5703125" customWidth="1"/>
    <col min="11" max="11" width="58.7109375" customWidth="1"/>
  </cols>
  <sheetData>
    <row r="1" spans="1:11" ht="36" customHeight="1">
      <c r="A1" s="29"/>
      <c r="B1" s="186" t="s">
        <v>0</v>
      </c>
      <c r="C1" s="186"/>
      <c r="D1" s="186"/>
      <c r="E1" s="186"/>
      <c r="F1" s="186"/>
      <c r="G1" s="186"/>
      <c r="H1" s="186"/>
      <c r="I1" s="186"/>
      <c r="J1" s="186"/>
      <c r="K1" s="186"/>
    </row>
    <row r="2" spans="1:11" ht="41.25" customHeight="1">
      <c r="A2" s="29"/>
      <c r="B2" s="187" t="s">
        <v>1</v>
      </c>
      <c r="C2" s="187"/>
      <c r="D2" s="187"/>
      <c r="E2" s="187"/>
      <c r="F2" s="187"/>
      <c r="G2" s="187"/>
      <c r="H2" s="187"/>
      <c r="I2" s="187"/>
      <c r="J2" s="187"/>
      <c r="K2" s="187"/>
    </row>
    <row r="3" spans="1:11" ht="153" customHeight="1">
      <c r="A3" s="181" t="s">
        <v>2</v>
      </c>
      <c r="B3" s="182"/>
      <c r="C3" s="182"/>
      <c r="D3" s="182"/>
      <c r="E3" s="182"/>
      <c r="F3" s="182"/>
      <c r="G3" s="182"/>
      <c r="H3" s="182"/>
      <c r="I3" s="182"/>
      <c r="J3" s="182"/>
      <c r="K3" s="182"/>
    </row>
    <row r="4" spans="1:11" s="28" customFormat="1" ht="44.45" customHeight="1">
      <c r="A4" s="183" t="s">
        <v>3</v>
      </c>
      <c r="B4" s="183"/>
      <c r="C4" s="183"/>
      <c r="D4" s="183"/>
      <c r="E4" s="183"/>
      <c r="F4" s="183"/>
      <c r="G4" s="183"/>
      <c r="H4" s="183"/>
      <c r="I4" s="183"/>
      <c r="J4" s="183"/>
      <c r="K4" s="183"/>
    </row>
    <row r="5" spans="1:11" ht="156.75" customHeight="1">
      <c r="A5" s="184" t="s">
        <v>4</v>
      </c>
      <c r="B5" s="185"/>
      <c r="C5" s="185"/>
      <c r="D5" s="185"/>
      <c r="E5" s="185"/>
      <c r="F5" s="185"/>
      <c r="G5" s="185"/>
      <c r="H5" s="185"/>
      <c r="I5" s="185"/>
      <c r="J5" s="185"/>
      <c r="K5" s="185"/>
    </row>
    <row r="6" spans="1:11" ht="312.75" customHeight="1">
      <c r="A6" s="188" t="s">
        <v>5</v>
      </c>
      <c r="B6" s="189"/>
      <c r="C6" s="189"/>
      <c r="D6" s="189"/>
      <c r="E6" s="189"/>
      <c r="F6" s="189"/>
      <c r="G6" s="189"/>
      <c r="H6" s="189"/>
      <c r="I6" s="189"/>
      <c r="J6" s="189"/>
      <c r="K6" s="189"/>
    </row>
    <row r="7" spans="1:11" s="8" customFormat="1" ht="30" customHeight="1">
      <c r="A7" s="180" t="s">
        <v>6</v>
      </c>
      <c r="B7" s="180"/>
      <c r="C7" s="180"/>
      <c r="D7" s="180"/>
      <c r="E7" s="180"/>
      <c r="F7" s="180"/>
      <c r="G7" s="180"/>
      <c r="H7" s="180"/>
      <c r="I7" s="180"/>
      <c r="J7" s="180"/>
      <c r="K7" s="180"/>
    </row>
    <row r="8" spans="1:11" ht="14.45" customHeight="1">
      <c r="A8" s="25"/>
      <c r="B8" s="25"/>
      <c r="C8" s="25"/>
      <c r="D8" s="25"/>
      <c r="E8" s="25"/>
      <c r="F8" s="25"/>
      <c r="G8" s="25"/>
      <c r="H8" s="25"/>
      <c r="I8" s="25"/>
      <c r="J8" s="25"/>
      <c r="K8" s="25"/>
    </row>
    <row r="9" spans="1:11" ht="14.45" customHeight="1">
      <c r="A9" s="25"/>
      <c r="B9" s="25"/>
      <c r="C9" s="25"/>
      <c r="D9" s="25"/>
      <c r="E9" s="25"/>
      <c r="F9" s="25"/>
      <c r="G9" s="25"/>
      <c r="H9" s="25"/>
      <c r="I9" s="25"/>
      <c r="J9" s="25"/>
      <c r="K9" s="25"/>
    </row>
    <row r="10" spans="1:11" ht="14.45" customHeight="1">
      <c r="A10" s="25"/>
      <c r="B10" s="25"/>
      <c r="C10" s="25"/>
      <c r="D10" s="25"/>
      <c r="E10" s="25"/>
      <c r="F10" s="25"/>
      <c r="G10" s="25"/>
      <c r="H10" s="25"/>
      <c r="I10" s="25"/>
      <c r="J10" s="25"/>
      <c r="K10" s="25"/>
    </row>
    <row r="11" spans="1:11" ht="14.45" customHeight="1">
      <c r="A11" s="25"/>
      <c r="B11" s="25"/>
      <c r="C11" s="25"/>
      <c r="D11" s="25"/>
      <c r="E11" s="25"/>
      <c r="F11" s="25"/>
      <c r="G11" s="25"/>
      <c r="H11" s="25"/>
      <c r="I11" s="25"/>
      <c r="J11" s="25"/>
      <c r="K11" s="25"/>
    </row>
    <row r="12" spans="1:11" ht="14.45" customHeight="1">
      <c r="A12" s="25"/>
      <c r="B12" s="25"/>
      <c r="C12" s="25"/>
      <c r="D12" s="25"/>
      <c r="E12" s="25"/>
      <c r="F12" s="25"/>
      <c r="G12" s="25"/>
      <c r="H12" s="25"/>
      <c r="I12" s="25"/>
      <c r="J12" s="25"/>
      <c r="K12" s="25"/>
    </row>
    <row r="13" spans="1:11" ht="14.45" customHeight="1">
      <c r="A13" s="25"/>
      <c r="B13" s="25"/>
      <c r="C13" s="25"/>
      <c r="D13" s="25"/>
      <c r="E13" s="25"/>
      <c r="F13" s="25"/>
      <c r="G13" s="25"/>
      <c r="H13" s="25"/>
      <c r="I13" s="25"/>
      <c r="J13" s="25"/>
      <c r="K13" s="25"/>
    </row>
    <row r="14" spans="1:11" ht="14.45" customHeight="1">
      <c r="A14" s="25"/>
      <c r="B14" s="25"/>
      <c r="C14" s="25"/>
      <c r="D14" s="25"/>
      <c r="E14" s="25"/>
      <c r="F14" s="25"/>
      <c r="G14" s="25"/>
      <c r="H14" s="25"/>
      <c r="I14" s="25"/>
      <c r="J14" s="25"/>
      <c r="K14" s="25"/>
    </row>
    <row r="15" spans="1:11" ht="14.45" customHeight="1">
      <c r="A15" s="25"/>
      <c r="B15" s="25"/>
      <c r="C15" s="25"/>
      <c r="D15" s="25"/>
      <c r="E15" s="25"/>
      <c r="F15" s="25"/>
      <c r="G15" s="25"/>
      <c r="H15" s="25"/>
      <c r="I15" s="25"/>
      <c r="J15" s="25"/>
      <c r="K15" s="25"/>
    </row>
    <row r="16" spans="1:11" ht="14.45" customHeight="1">
      <c r="A16" s="25"/>
      <c r="B16" s="25"/>
      <c r="C16" s="25"/>
      <c r="D16" s="25"/>
      <c r="E16" s="25"/>
      <c r="F16" s="25"/>
      <c r="G16" s="25"/>
      <c r="H16" s="25"/>
      <c r="I16" s="25"/>
      <c r="J16" s="25"/>
      <c r="K16" s="25"/>
    </row>
    <row r="17" spans="1:11" ht="14.45" customHeight="1">
      <c r="A17" s="25"/>
      <c r="B17" s="25"/>
      <c r="C17" s="25"/>
      <c r="D17" s="25"/>
      <c r="E17" s="25"/>
      <c r="F17" s="25"/>
      <c r="G17" s="25"/>
      <c r="H17" s="25"/>
      <c r="I17" s="25"/>
      <c r="J17" s="25"/>
      <c r="K17" s="25"/>
    </row>
    <row r="18" spans="1:11" ht="39.6" customHeight="1">
      <c r="A18" s="25"/>
      <c r="B18" s="25"/>
      <c r="C18" s="25"/>
      <c r="D18" s="25"/>
      <c r="E18" s="25"/>
      <c r="F18" s="25"/>
      <c r="G18" s="25"/>
      <c r="H18" s="25"/>
      <c r="I18" s="25"/>
      <c r="J18" s="25"/>
      <c r="K18" s="25"/>
    </row>
  </sheetData>
  <mergeCells count="7">
    <mergeCell ref="A7:K7"/>
    <mergeCell ref="A3:K3"/>
    <mergeCell ref="A4:K4"/>
    <mergeCell ref="A5:K5"/>
    <mergeCell ref="B1:K1"/>
    <mergeCell ref="B2:K2"/>
    <mergeCell ref="A6:K6"/>
  </mergeCells>
  <hyperlinks>
    <hyperlink ref="A7:K7" r:id="rId1" display="Para saber mais sobre o método de priorização RICE, confira o Manual da Agenda Regulatória" xr:uid="{22E069C0-3843-4404-9BE6-0A2EB17B5A65}"/>
    <hyperlink ref="A4:K4" r:id="rId2" display="Não deixe de observar a lista de normas indicadas para revisão aprofundada no último ciclo do projeto de Avaliação e Consolidação de Normas do estoque regulatório da Anvisa (Decreto 10.139/2019)" xr:uid="{25EC1813-30EC-4AA1-BEB9-43CCE97AEFFE}"/>
  </hyperlinks>
  <pageMargins left="0.7" right="0.7" top="0.75" bottom="0.75" header="0.3" footer="0.3"/>
  <pageSetup paperSize="9" orientation="portrait" r:id="rId3"/>
  <drawing r:id="rId4"/>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5B97F-A535-4655-A704-7DFE93E3FC4A}">
  <sheetPr codeName="Planilha11"/>
  <dimension ref="A1:G50"/>
  <sheetViews>
    <sheetView showGridLines="0" zoomScale="70" zoomScaleNormal="70" workbookViewId="0">
      <pane xSplit="3" ySplit="3" topLeftCell="D4" activePane="bottomRight" state="frozen"/>
      <selection pane="bottomRight" activeCell="B4" sqref="B4"/>
      <selection pane="bottomLeft" activeCell="C5" sqref="C5"/>
      <selection pane="topRight" activeCell="C5" sqref="C5"/>
    </sheetView>
  </sheetViews>
  <sheetFormatPr defaultColWidth="8.7109375" defaultRowHeight="15"/>
  <cols>
    <col min="1" max="1" width="17.7109375" customWidth="1"/>
    <col min="2" max="2" width="19.140625" customWidth="1"/>
    <col min="3" max="3" width="55.140625" style="5" customWidth="1"/>
    <col min="4" max="4" width="51.85546875" customWidth="1"/>
    <col min="5" max="5" width="41.140625" customWidth="1"/>
    <col min="6" max="6" width="31.28515625" customWidth="1"/>
    <col min="7" max="7" width="35.140625" customWidth="1"/>
    <col min="8" max="8" width="26.42578125" customWidth="1"/>
  </cols>
  <sheetData>
    <row r="1" spans="1:7" ht="41.45" customHeight="1">
      <c r="A1" s="194" t="s">
        <v>7</v>
      </c>
      <c r="B1" s="195"/>
      <c r="C1" s="195"/>
      <c r="D1" s="195"/>
      <c r="E1" s="195"/>
      <c r="F1" s="195"/>
      <c r="G1" s="196"/>
    </row>
    <row r="2" spans="1:7" ht="51.6" customHeight="1" thickBot="1">
      <c r="A2" s="197" t="s">
        <v>1</v>
      </c>
      <c r="B2" s="198"/>
      <c r="C2" s="198"/>
      <c r="D2" s="219"/>
      <c r="E2" s="219"/>
      <c r="F2" s="219"/>
      <c r="G2" s="220"/>
    </row>
    <row r="3" spans="1:7" ht="55.15" customHeight="1">
      <c r="A3" s="92" t="s">
        <v>8</v>
      </c>
      <c r="B3" s="92" t="s">
        <v>9</v>
      </c>
      <c r="C3" s="92" t="s">
        <v>10</v>
      </c>
      <c r="D3" s="114" t="s">
        <v>86</v>
      </c>
      <c r="E3" s="38" t="s">
        <v>87</v>
      </c>
      <c r="F3" s="38" t="s">
        <v>88</v>
      </c>
      <c r="G3" s="38" t="s">
        <v>89</v>
      </c>
    </row>
    <row r="4" spans="1:7" ht="124.9" customHeight="1">
      <c r="A4" s="64" t="str" cm="1">
        <f t="array" ref="A4:C4">_xlfn._xlws.FILTER(Tabela5[[Macrotema]:[Tema Regulatório]],Tabela5[1. POSICIONAMENTO FINAL]="Incluir")</f>
        <v>Tabaco</v>
      </c>
      <c r="B4" s="64" t="str">
        <v>GGTAB</v>
      </c>
      <c r="C4" s="67" t="str">
        <v>16.4 - Cadeia produtiva de produtos fumígenos</v>
      </c>
      <c r="D4" s="166" t="s">
        <v>90</v>
      </c>
      <c r="E4" s="167" t="s">
        <v>91</v>
      </c>
      <c r="F4" s="168" t="s">
        <v>45</v>
      </c>
      <c r="G4" s="169" t="s">
        <v>92</v>
      </c>
    </row>
    <row r="5" spans="1:7" ht="124.9" customHeight="1">
      <c r="A5" s="64"/>
      <c r="B5" s="64"/>
      <c r="C5" s="67"/>
      <c r="D5" s="170"/>
      <c r="E5" s="171"/>
      <c r="F5" s="172"/>
      <c r="G5" s="173"/>
    </row>
    <row r="6" spans="1:7" ht="124.9" customHeight="1">
      <c r="A6" s="64"/>
      <c r="B6" s="64"/>
      <c r="C6" s="67"/>
      <c r="D6" s="170"/>
      <c r="E6" s="171"/>
      <c r="F6" s="172"/>
      <c r="G6" s="173"/>
    </row>
    <row r="7" spans="1:7" ht="124.9" customHeight="1">
      <c r="A7" s="64"/>
      <c r="B7" s="64"/>
      <c r="C7" s="67"/>
      <c r="D7" s="170"/>
      <c r="E7" s="171"/>
      <c r="F7" s="172"/>
      <c r="G7" s="174"/>
    </row>
    <row r="8" spans="1:7" ht="124.9" customHeight="1">
      <c r="A8" s="64"/>
      <c r="B8" s="64"/>
      <c r="C8" s="67"/>
      <c r="D8" s="170"/>
      <c r="E8" s="175"/>
      <c r="F8" s="176"/>
      <c r="G8" s="177"/>
    </row>
    <row r="9" spans="1:7" ht="124.9" customHeight="1">
      <c r="A9" s="64"/>
      <c r="B9" s="64"/>
      <c r="C9" s="67"/>
      <c r="D9" s="178"/>
      <c r="E9" s="176"/>
      <c r="F9" s="176"/>
      <c r="G9" s="179"/>
    </row>
    <row r="10" spans="1:7" ht="124.9" customHeight="1">
      <c r="A10" s="64"/>
      <c r="B10" s="64"/>
      <c r="C10" s="67"/>
      <c r="D10" s="178"/>
      <c r="E10" s="176"/>
      <c r="F10" s="176"/>
      <c r="G10" s="179"/>
    </row>
    <row r="11" spans="1:7" ht="124.9" customHeight="1">
      <c r="A11" s="64"/>
      <c r="B11" s="64"/>
      <c r="C11" s="67"/>
      <c r="D11" s="178"/>
      <c r="E11" s="176"/>
      <c r="F11" s="176"/>
      <c r="G11" s="179"/>
    </row>
    <row r="12" spans="1:7" ht="124.9" customHeight="1">
      <c r="A12" s="64"/>
      <c r="B12" s="64"/>
      <c r="C12" s="67"/>
      <c r="D12" s="178"/>
      <c r="E12" s="176"/>
      <c r="F12" s="176"/>
      <c r="G12" s="179"/>
    </row>
    <row r="13" spans="1:7" ht="124.9" customHeight="1">
      <c r="A13" s="64"/>
      <c r="B13" s="64"/>
      <c r="C13" s="67"/>
      <c r="D13" s="178"/>
      <c r="E13" s="176"/>
      <c r="F13" s="176"/>
      <c r="G13" s="179"/>
    </row>
    <row r="14" spans="1:7" ht="124.9" customHeight="1">
      <c r="A14" s="64"/>
      <c r="B14" s="64"/>
      <c r="C14" s="67"/>
      <c r="D14" s="178"/>
      <c r="E14" s="176"/>
      <c r="F14" s="176"/>
      <c r="G14" s="179"/>
    </row>
    <row r="15" spans="1:7" ht="124.9" customHeight="1">
      <c r="A15" s="64"/>
      <c r="B15" s="64"/>
      <c r="C15" s="67"/>
      <c r="D15" s="178"/>
      <c r="E15" s="176"/>
      <c r="F15" s="176"/>
      <c r="G15" s="179"/>
    </row>
    <row r="16" spans="1:7" ht="124.9" customHeight="1">
      <c r="A16" s="64"/>
      <c r="B16" s="64"/>
      <c r="C16" s="67"/>
      <c r="D16" s="113"/>
      <c r="E16" s="10"/>
      <c r="F16" s="10"/>
      <c r="G16" s="11"/>
    </row>
    <row r="17" spans="1:7" ht="124.9" customHeight="1">
      <c r="A17" s="64"/>
      <c r="B17" s="64"/>
      <c r="C17" s="67"/>
      <c r="D17" s="113"/>
      <c r="E17" s="10"/>
      <c r="F17" s="10"/>
      <c r="G17" s="11"/>
    </row>
    <row r="18" spans="1:7" ht="124.9" customHeight="1">
      <c r="A18" s="64"/>
      <c r="B18" s="64"/>
      <c r="C18" s="67"/>
      <c r="D18" s="113"/>
      <c r="E18" s="10"/>
      <c r="F18" s="10"/>
      <c r="G18" s="11"/>
    </row>
    <row r="19" spans="1:7" ht="124.9" customHeight="1">
      <c r="A19" s="64"/>
      <c r="B19" s="64"/>
      <c r="C19" s="67"/>
      <c r="D19" s="113"/>
      <c r="E19" s="10"/>
      <c r="F19" s="10"/>
      <c r="G19" s="11"/>
    </row>
    <row r="20" spans="1:7" ht="124.9" customHeight="1">
      <c r="A20" s="64"/>
      <c r="B20" s="64"/>
      <c r="C20" s="67"/>
      <c r="D20" s="113"/>
      <c r="E20" s="10"/>
      <c r="F20" s="10"/>
      <c r="G20" s="11"/>
    </row>
    <row r="21" spans="1:7" ht="124.9" customHeight="1">
      <c r="A21" s="64"/>
      <c r="B21" s="64"/>
      <c r="C21" s="67"/>
      <c r="D21" s="113"/>
      <c r="E21" s="10"/>
      <c r="F21" s="10"/>
      <c r="G21" s="11"/>
    </row>
    <row r="22" spans="1:7" ht="124.9" customHeight="1">
      <c r="A22" s="64"/>
      <c r="B22" s="64"/>
      <c r="C22" s="67"/>
      <c r="D22" s="113"/>
      <c r="E22" s="10"/>
      <c r="F22" s="10"/>
      <c r="G22" s="11"/>
    </row>
    <row r="23" spans="1:7" ht="124.9" customHeight="1">
      <c r="A23" s="64"/>
      <c r="B23" s="64"/>
      <c r="C23" s="67"/>
      <c r="D23" s="113"/>
      <c r="E23" s="10"/>
      <c r="F23" s="10"/>
      <c r="G23" s="11"/>
    </row>
    <row r="24" spans="1:7" ht="124.9" customHeight="1">
      <c r="A24" s="64"/>
      <c r="B24" s="64"/>
      <c r="C24" s="67"/>
      <c r="D24" s="113"/>
      <c r="E24" s="10"/>
      <c r="F24" s="10"/>
      <c r="G24" s="11"/>
    </row>
    <row r="25" spans="1:7" ht="124.9" customHeight="1">
      <c r="A25" s="64"/>
      <c r="B25" s="64"/>
      <c r="C25" s="67"/>
      <c r="D25" s="113"/>
      <c r="E25" s="10"/>
      <c r="F25" s="10"/>
      <c r="G25" s="11"/>
    </row>
    <row r="26" spans="1:7" ht="124.9" customHeight="1">
      <c r="A26" s="64"/>
      <c r="B26" s="64"/>
      <c r="C26" s="67"/>
      <c r="D26" s="113"/>
      <c r="E26" s="10"/>
      <c r="F26" s="10"/>
      <c r="G26" s="11"/>
    </row>
    <row r="27" spans="1:7" ht="124.9" customHeight="1">
      <c r="A27" s="64"/>
      <c r="B27" s="64"/>
      <c r="C27" s="67"/>
      <c r="D27" s="113"/>
      <c r="E27" s="10"/>
      <c r="F27" s="10"/>
      <c r="G27" s="11"/>
    </row>
    <row r="28" spans="1:7" ht="124.9" customHeight="1">
      <c r="A28" s="64"/>
      <c r="B28" s="64"/>
      <c r="C28" s="67"/>
      <c r="D28" s="113"/>
      <c r="E28" s="10"/>
      <c r="F28" s="10"/>
      <c r="G28" s="11"/>
    </row>
    <row r="29" spans="1:7" ht="124.9" customHeight="1">
      <c r="A29" s="64"/>
      <c r="B29" s="64"/>
      <c r="C29" s="67"/>
      <c r="D29" s="113"/>
      <c r="E29" s="10"/>
      <c r="F29" s="10"/>
      <c r="G29" s="11"/>
    </row>
    <row r="30" spans="1:7" ht="124.9" customHeight="1">
      <c r="A30" s="64"/>
      <c r="B30" s="64"/>
      <c r="C30" s="67"/>
      <c r="D30" s="113"/>
      <c r="E30" s="10"/>
      <c r="F30" s="10"/>
      <c r="G30" s="11"/>
    </row>
    <row r="31" spans="1:7" ht="124.9" customHeight="1">
      <c r="A31" s="64"/>
      <c r="B31" s="64"/>
      <c r="C31" s="67"/>
      <c r="D31" s="113"/>
      <c r="E31" s="10"/>
      <c r="F31" s="10"/>
      <c r="G31" s="11"/>
    </row>
    <row r="32" spans="1:7" ht="124.9" customHeight="1">
      <c r="A32" s="64"/>
      <c r="B32" s="64"/>
      <c r="C32" s="67"/>
      <c r="D32" s="113"/>
      <c r="E32" s="10"/>
      <c r="F32" s="10"/>
      <c r="G32" s="11"/>
    </row>
    <row r="33" spans="1:7" ht="124.9" customHeight="1">
      <c r="A33" s="64"/>
      <c r="B33" s="64"/>
      <c r="C33" s="67"/>
      <c r="D33" s="113"/>
      <c r="E33" s="10"/>
      <c r="F33" s="10"/>
      <c r="G33" s="11"/>
    </row>
    <row r="34" spans="1:7" ht="124.9" customHeight="1">
      <c r="A34" s="64"/>
      <c r="B34" s="64"/>
      <c r="C34" s="67"/>
      <c r="D34" s="113"/>
      <c r="E34" s="10"/>
      <c r="F34" s="10"/>
      <c r="G34" s="11"/>
    </row>
    <row r="35" spans="1:7" ht="124.9" customHeight="1">
      <c r="A35" s="64"/>
      <c r="B35" s="64"/>
      <c r="C35" s="67"/>
      <c r="D35" s="113"/>
      <c r="E35" s="10"/>
      <c r="F35" s="10"/>
      <c r="G35" s="11"/>
    </row>
    <row r="36" spans="1:7" ht="124.9" customHeight="1">
      <c r="A36" s="64"/>
      <c r="B36" s="64"/>
      <c r="C36" s="67"/>
      <c r="D36" s="113"/>
      <c r="E36" s="10"/>
      <c r="F36" s="10"/>
      <c r="G36" s="11"/>
    </row>
    <row r="37" spans="1:7" ht="124.9" customHeight="1">
      <c r="A37" s="64"/>
      <c r="B37" s="64"/>
      <c r="C37" s="67"/>
      <c r="D37" s="113"/>
      <c r="E37" s="10"/>
      <c r="F37" s="10"/>
      <c r="G37" s="11"/>
    </row>
    <row r="38" spans="1:7" ht="124.9" customHeight="1">
      <c r="A38" s="64"/>
      <c r="B38" s="64"/>
      <c r="C38" s="67"/>
      <c r="D38" s="113"/>
      <c r="E38" s="10"/>
      <c r="F38" s="10"/>
      <c r="G38" s="11"/>
    </row>
    <row r="39" spans="1:7" ht="124.9" customHeight="1">
      <c r="A39" s="64"/>
      <c r="B39" s="64"/>
      <c r="C39" s="67"/>
      <c r="D39" s="113"/>
      <c r="E39" s="10"/>
      <c r="F39" s="10"/>
      <c r="G39" s="11"/>
    </row>
    <row r="40" spans="1:7" ht="124.9" customHeight="1">
      <c r="A40" s="64"/>
      <c r="B40" s="64"/>
      <c r="C40" s="67"/>
      <c r="D40" s="115"/>
      <c r="E40" s="116"/>
      <c r="F40" s="116"/>
      <c r="G40" s="117"/>
    </row>
    <row r="41" spans="1:7" ht="124.9" customHeight="1">
      <c r="A41" s="64"/>
      <c r="B41" s="64"/>
      <c r="C41" s="67"/>
      <c r="D41" s="118"/>
      <c r="E41" s="2"/>
      <c r="F41" s="2"/>
      <c r="G41" s="2"/>
    </row>
    <row r="42" spans="1:7" ht="124.9" customHeight="1">
      <c r="A42" s="64"/>
      <c r="B42" s="64"/>
      <c r="C42" s="67"/>
      <c r="D42" s="118"/>
      <c r="E42" s="2"/>
      <c r="F42" s="2"/>
      <c r="G42" s="2"/>
    </row>
    <row r="43" spans="1:7" ht="124.9" customHeight="1">
      <c r="A43" s="64"/>
      <c r="B43" s="64"/>
      <c r="C43" s="67"/>
      <c r="D43" s="118"/>
      <c r="E43" s="2"/>
      <c r="F43" s="2"/>
      <c r="G43" s="2"/>
    </row>
    <row r="44" spans="1:7" ht="124.9" customHeight="1">
      <c r="A44" s="64"/>
      <c r="B44" s="64"/>
      <c r="C44" s="67"/>
      <c r="D44" s="118"/>
      <c r="E44" s="2"/>
      <c r="F44" s="2"/>
      <c r="G44" s="2"/>
    </row>
    <row r="45" spans="1:7" ht="124.9" customHeight="1">
      <c r="A45" s="64"/>
      <c r="B45" s="64"/>
      <c r="C45" s="67"/>
      <c r="D45" s="118"/>
      <c r="E45" s="2"/>
      <c r="F45" s="2"/>
      <c r="G45" s="2"/>
    </row>
    <row r="46" spans="1:7" ht="124.9" customHeight="1">
      <c r="A46" s="64"/>
      <c r="B46" s="64"/>
      <c r="C46" s="67"/>
      <c r="D46" s="118"/>
      <c r="E46" s="2"/>
      <c r="F46" s="2"/>
      <c r="G46" s="2"/>
    </row>
    <row r="47" spans="1:7" ht="124.9" customHeight="1">
      <c r="A47" s="64"/>
      <c r="B47" s="64"/>
      <c r="C47" s="67"/>
      <c r="D47" s="118"/>
      <c r="E47" s="2"/>
      <c r="F47" s="2"/>
      <c r="G47" s="2"/>
    </row>
    <row r="48" spans="1:7" ht="124.9" customHeight="1">
      <c r="A48" s="64"/>
      <c r="B48" s="64"/>
      <c r="C48" s="67"/>
      <c r="D48" s="118"/>
      <c r="E48" s="2"/>
      <c r="F48" s="2"/>
      <c r="G48" s="2"/>
    </row>
    <row r="49" spans="1:7" ht="124.9" customHeight="1">
      <c r="A49" s="64"/>
      <c r="B49" s="64"/>
      <c r="C49" s="67"/>
      <c r="D49" s="118"/>
      <c r="E49" s="2"/>
      <c r="F49" s="2"/>
      <c r="G49" s="2"/>
    </row>
    <row r="50" spans="1:7" ht="124.9" customHeight="1" thickBot="1">
      <c r="A50" s="65"/>
      <c r="B50" s="65"/>
      <c r="C50" s="68"/>
      <c r="D50" s="118"/>
      <c r="E50" s="2"/>
      <c r="F50" s="2"/>
      <c r="G50" s="2"/>
    </row>
  </sheetData>
  <sheetProtection sheet="1" objects="1" scenarios="1"/>
  <mergeCells count="2">
    <mergeCell ref="A2:G2"/>
    <mergeCell ref="A1:G1"/>
  </mergeCells>
  <dataValidations count="1">
    <dataValidation type="list" allowBlank="1" showInputMessage="1" showErrorMessage="1" sqref="F4:F50" xr:uid="{204168CE-146B-428C-AB0B-1B51EDF0FD0C}">
      <formula1>"Sim, Não"</formula1>
    </dataValidation>
  </dataValidations>
  <pageMargins left="0.511811024" right="0.511811024" top="0.78740157499999996" bottom="0.78740157499999996" header="0.31496062000000002" footer="0.31496062000000002"/>
  <pageSetup paperSize="9"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6C5BC622-7598-449B-8863-053958BD1464}">
          <x14:formula1>
            <xm:f>DICIONÁRIO!$A$37:$A$43</xm:f>
          </x14:formula1>
          <xm:sqref>E1:E2 E4:E1048576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945C55-FA6B-4516-8B2D-7045B41DD931}">
  <sheetPr codeName="Planilha5"/>
  <dimension ref="A1:I363"/>
  <sheetViews>
    <sheetView topLeftCell="B1" workbookViewId="0">
      <selection activeCell="F66" sqref="F66:I363"/>
    </sheetView>
  </sheetViews>
  <sheetFormatPr defaultColWidth="18.28515625" defaultRowHeight="15"/>
  <cols>
    <col min="1" max="1" width="28.28515625" style="9" bestFit="1" customWidth="1"/>
    <col min="2" max="2" width="18.28515625" style="9"/>
    <col min="3" max="3" width="62.140625" style="9" customWidth="1"/>
    <col min="4" max="4" width="18.28515625" style="9"/>
    <col min="5" max="5" width="7.42578125" style="9" customWidth="1"/>
    <col min="6" max="6" width="20.5703125" style="9" bestFit="1" customWidth="1"/>
    <col min="7" max="7" width="19.28515625" style="9" bestFit="1" customWidth="1"/>
    <col min="8" max="8" width="51.140625" style="9" customWidth="1"/>
    <col min="9" max="16384" width="18.28515625" style="9"/>
  </cols>
  <sheetData>
    <row r="1" spans="1:9">
      <c r="A1" s="31" t="s">
        <v>8</v>
      </c>
      <c r="B1" s="31" t="s">
        <v>9</v>
      </c>
      <c r="C1" s="31" t="s">
        <v>10</v>
      </c>
      <c r="D1" s="31" t="s">
        <v>14</v>
      </c>
      <c r="E1" s="31"/>
      <c r="F1" s="9" t="s">
        <v>8</v>
      </c>
      <c r="G1" s="9" t="s">
        <v>9</v>
      </c>
      <c r="H1" s="9" t="s">
        <v>10</v>
      </c>
      <c r="I1" s="9" t="s">
        <v>14</v>
      </c>
    </row>
    <row r="2" spans="1:9">
      <c r="A2" s="9" t="str" cm="1">
        <f t="array" ref="A2:A292">_xlfn.VSTACK('1) Temas AR 24-25'!A4:A100,'2) Outros insumos'!A4:A100,'3) Sugestões da UORG'!A4:A100)</f>
        <v>Tabaco</v>
      </c>
      <c r="B2" s="9" t="str" cm="1">
        <f t="array" ref="B2:B329">_xlfn.VSTACK('1) Temas AR 24-25'!B4:B100,'2) Outros insumos'!B4:B100,'3) Sugestões da UORG'!B4:B137)</f>
        <v>GGTAB</v>
      </c>
      <c r="C2" s="9" t="str" cm="1">
        <f t="array" ref="C2:C292">_xlfn.VSTACK('1) Temas AR 24-25'!C4:C100,'2) Outros insumos'!H4:H100,'3) Sugestões da UORG'!C4:C100)</f>
        <v>16.1 - Embalagem de produtos fumígenos</v>
      </c>
      <c r="D2" s="9" t="str" cm="1">
        <f t="array" ref="D2:D292">_xlfn.VSTACK('1) Temas AR 24-25'!G4:G100,'2) Outros insumos'!K4:K100,'3) Sugestões da UORG'!F4:F100)</f>
        <v>Atende</v>
      </c>
      <c r="F2" s="9" t="str">
        <f>IF(D2="Atende",A2)</f>
        <v>Tabaco</v>
      </c>
      <c r="G2" s="9" t="str">
        <f>IF(D2="Atende",B2)</f>
        <v>GGTAB</v>
      </c>
      <c r="H2" s="9" t="str">
        <f>IF(D2="Atende",C2)</f>
        <v>16.1 - Embalagem de produtos fumígenos</v>
      </c>
      <c r="I2" s="9" t="str">
        <f>D2</f>
        <v>Atende</v>
      </c>
    </row>
    <row r="3" spans="1:9">
      <c r="A3" s="9" t="str">
        <v>Tabaco</v>
      </c>
      <c r="B3" s="9" t="str">
        <v>GGTAB</v>
      </c>
      <c r="C3" s="9" t="str">
        <v>16.2 - Exposição dos produtos nos pontos de venda</v>
      </c>
      <c r="D3" s="9" t="str">
        <v>Atende</v>
      </c>
      <c r="F3" s="9" t="str">
        <f t="shared" ref="F3:F48" si="0">IF(D3="Atende",A3)</f>
        <v>Tabaco</v>
      </c>
      <c r="G3" s="9" t="str">
        <f t="shared" ref="G3:G48" si="1">IF(D3="Atende",B3)</f>
        <v>GGTAB</v>
      </c>
      <c r="H3" s="9" t="str">
        <f t="shared" ref="H3:H48" si="2">IF(D3="Atende",C3)</f>
        <v>16.2 - Exposição dos produtos nos pontos de venda</v>
      </c>
      <c r="I3" s="9" t="str">
        <f>D3</f>
        <v>Atende</v>
      </c>
    </row>
    <row r="4" spans="1:9" ht="30">
      <c r="A4" s="9" t="str">
        <v>Tabaco</v>
      </c>
      <c r="B4" s="9" t="str">
        <v>GGTAB</v>
      </c>
      <c r="C4" s="9" t="str">
        <v>16.3 - Registro de produtos fumígenos derivados do tabaco</v>
      </c>
      <c r="D4" s="9" t="str">
        <v>Atende</v>
      </c>
      <c r="F4" s="9" t="str">
        <f t="shared" si="0"/>
        <v>Tabaco</v>
      </c>
      <c r="G4" s="9" t="str">
        <f t="shared" si="1"/>
        <v>GGTAB</v>
      </c>
      <c r="H4" s="9" t="str">
        <f t="shared" si="2"/>
        <v>16.3 - Registro de produtos fumígenos derivados do tabaco</v>
      </c>
      <c r="I4" s="9" t="str">
        <f t="shared" ref="I4:I48" si="3">D4</f>
        <v>Atende</v>
      </c>
    </row>
    <row r="5" spans="1:9">
      <c r="A5" s="9">
        <v>0</v>
      </c>
      <c r="B5" s="9">
        <v>0</v>
      </c>
      <c r="C5" s="9">
        <v>0</v>
      </c>
      <c r="D5" s="9" t="str">
        <v>Não atende</v>
      </c>
      <c r="F5" s="9" t="b">
        <f t="shared" si="0"/>
        <v>0</v>
      </c>
      <c r="G5" s="9" t="b">
        <f t="shared" si="1"/>
        <v>0</v>
      </c>
      <c r="H5" s="9" t="b">
        <f t="shared" si="2"/>
        <v>0</v>
      </c>
      <c r="I5" s="9" t="str">
        <f t="shared" si="3"/>
        <v>Não atende</v>
      </c>
    </row>
    <row r="6" spans="1:9">
      <c r="A6" s="9">
        <v>0</v>
      </c>
      <c r="B6" s="9">
        <v>0</v>
      </c>
      <c r="C6" s="9">
        <v>0</v>
      </c>
      <c r="D6" s="9" t="str">
        <v>Não atende</v>
      </c>
      <c r="F6" s="9" t="b">
        <f t="shared" si="0"/>
        <v>0</v>
      </c>
      <c r="G6" s="9" t="b">
        <f t="shared" si="1"/>
        <v>0</v>
      </c>
      <c r="H6" s="9" t="b">
        <f t="shared" si="2"/>
        <v>0</v>
      </c>
      <c r="I6" s="9" t="str">
        <f t="shared" si="3"/>
        <v>Não atende</v>
      </c>
    </row>
    <row r="7" spans="1:9">
      <c r="A7" s="9">
        <v>0</v>
      </c>
      <c r="B7" s="9">
        <v>0</v>
      </c>
      <c r="C7" s="9">
        <v>0</v>
      </c>
      <c r="D7" s="9" t="str">
        <v>Não atende</v>
      </c>
      <c r="F7" s="9" t="b">
        <f t="shared" si="0"/>
        <v>0</v>
      </c>
      <c r="G7" s="9" t="b">
        <f t="shared" si="1"/>
        <v>0</v>
      </c>
      <c r="H7" s="9" t="b">
        <f t="shared" si="2"/>
        <v>0</v>
      </c>
      <c r="I7" s="9" t="str">
        <f t="shared" si="3"/>
        <v>Não atende</v>
      </c>
    </row>
    <row r="8" spans="1:9">
      <c r="A8" s="9">
        <v>0</v>
      </c>
      <c r="B8" s="9">
        <v>0</v>
      </c>
      <c r="C8" s="9">
        <v>0</v>
      </c>
      <c r="D8" s="9" t="str">
        <v>Não atende</v>
      </c>
      <c r="F8" s="9" t="b">
        <f t="shared" si="0"/>
        <v>0</v>
      </c>
      <c r="G8" s="9" t="b">
        <f t="shared" si="1"/>
        <v>0</v>
      </c>
      <c r="H8" s="9" t="b">
        <f t="shared" si="2"/>
        <v>0</v>
      </c>
      <c r="I8" s="9" t="str">
        <f t="shared" si="3"/>
        <v>Não atende</v>
      </c>
    </row>
    <row r="9" spans="1:9">
      <c r="A9" s="9">
        <v>0</v>
      </c>
      <c r="B9" s="9">
        <v>0</v>
      </c>
      <c r="C9" s="9">
        <v>0</v>
      </c>
      <c r="D9" s="9" t="str">
        <v>Não atende</v>
      </c>
      <c r="F9" s="9" t="b">
        <f t="shared" si="0"/>
        <v>0</v>
      </c>
      <c r="G9" s="9" t="b">
        <f t="shared" si="1"/>
        <v>0</v>
      </c>
      <c r="H9" s="9" t="b">
        <f t="shared" si="2"/>
        <v>0</v>
      </c>
      <c r="I9" s="9" t="str">
        <f t="shared" si="3"/>
        <v>Não atende</v>
      </c>
    </row>
    <row r="10" spans="1:9">
      <c r="A10" s="9">
        <v>0</v>
      </c>
      <c r="B10" s="9">
        <v>0</v>
      </c>
      <c r="C10" s="9">
        <v>0</v>
      </c>
      <c r="D10" s="9" t="str">
        <v>Não atende</v>
      </c>
      <c r="F10" s="9" t="b">
        <f t="shared" si="0"/>
        <v>0</v>
      </c>
      <c r="G10" s="9" t="b">
        <f t="shared" si="1"/>
        <v>0</v>
      </c>
      <c r="H10" s="9" t="b">
        <f t="shared" si="2"/>
        <v>0</v>
      </c>
      <c r="I10" s="9" t="str">
        <f t="shared" si="3"/>
        <v>Não atende</v>
      </c>
    </row>
    <row r="11" spans="1:9">
      <c r="A11" s="9">
        <v>0</v>
      </c>
      <c r="B11" s="9">
        <v>0</v>
      </c>
      <c r="C11" s="9">
        <v>0</v>
      </c>
      <c r="D11" s="9" t="str">
        <v>Não atende</v>
      </c>
      <c r="F11" s="9" t="b">
        <f t="shared" si="0"/>
        <v>0</v>
      </c>
      <c r="G11" s="9" t="b">
        <f t="shared" si="1"/>
        <v>0</v>
      </c>
      <c r="H11" s="9" t="b">
        <f t="shared" si="2"/>
        <v>0</v>
      </c>
      <c r="I11" s="9" t="str">
        <f t="shared" si="3"/>
        <v>Não atende</v>
      </c>
    </row>
    <row r="12" spans="1:9">
      <c r="A12" s="9">
        <v>0</v>
      </c>
      <c r="B12" s="9">
        <v>0</v>
      </c>
      <c r="C12" s="9">
        <v>0</v>
      </c>
      <c r="D12" s="9" t="str">
        <v>Não atende</v>
      </c>
      <c r="F12" s="9" t="b">
        <f t="shared" si="0"/>
        <v>0</v>
      </c>
      <c r="G12" s="9" t="b">
        <f t="shared" si="1"/>
        <v>0</v>
      </c>
      <c r="H12" s="9" t="b">
        <f t="shared" si="2"/>
        <v>0</v>
      </c>
      <c r="I12" s="9" t="str">
        <f t="shared" si="3"/>
        <v>Não atende</v>
      </c>
    </row>
    <row r="13" spans="1:9">
      <c r="A13" s="9">
        <v>0</v>
      </c>
      <c r="B13" s="9">
        <v>0</v>
      </c>
      <c r="C13" s="9">
        <v>0</v>
      </c>
      <c r="D13" s="9" t="str">
        <v>Não atende</v>
      </c>
      <c r="F13" s="9" t="b">
        <f t="shared" si="0"/>
        <v>0</v>
      </c>
      <c r="G13" s="9" t="b">
        <f t="shared" si="1"/>
        <v>0</v>
      </c>
      <c r="H13" s="9" t="b">
        <f t="shared" si="2"/>
        <v>0</v>
      </c>
      <c r="I13" s="9" t="str">
        <f t="shared" si="3"/>
        <v>Não atende</v>
      </c>
    </row>
    <row r="14" spans="1:9">
      <c r="A14" s="9">
        <v>0</v>
      </c>
      <c r="B14" s="9">
        <v>0</v>
      </c>
      <c r="C14" s="9">
        <v>0</v>
      </c>
      <c r="D14" s="9" t="str">
        <v>Não atende</v>
      </c>
      <c r="F14" s="9" t="b">
        <f t="shared" si="0"/>
        <v>0</v>
      </c>
      <c r="G14" s="9" t="b">
        <f t="shared" si="1"/>
        <v>0</v>
      </c>
      <c r="H14" s="9" t="b">
        <f t="shared" si="2"/>
        <v>0</v>
      </c>
      <c r="I14" s="9" t="str">
        <f t="shared" si="3"/>
        <v>Não atende</v>
      </c>
    </row>
    <row r="15" spans="1:9">
      <c r="A15" s="9">
        <v>0</v>
      </c>
      <c r="B15" s="9">
        <v>0</v>
      </c>
      <c r="C15" s="9">
        <v>0</v>
      </c>
      <c r="D15" s="9" t="str">
        <v>Não atende</v>
      </c>
      <c r="F15" s="9" t="b">
        <f t="shared" si="0"/>
        <v>0</v>
      </c>
      <c r="G15" s="9" t="b">
        <f t="shared" si="1"/>
        <v>0</v>
      </c>
      <c r="H15" s="9" t="b">
        <f t="shared" si="2"/>
        <v>0</v>
      </c>
      <c r="I15" s="9" t="str">
        <f t="shared" si="3"/>
        <v>Não atende</v>
      </c>
    </row>
    <row r="16" spans="1:9">
      <c r="A16" s="9">
        <v>0</v>
      </c>
      <c r="B16" s="9">
        <v>0</v>
      </c>
      <c r="C16" s="9">
        <v>0</v>
      </c>
      <c r="D16" s="9" t="str">
        <v>Não atende</v>
      </c>
      <c r="F16" s="9" t="b">
        <f t="shared" si="0"/>
        <v>0</v>
      </c>
      <c r="G16" s="9" t="b">
        <f t="shared" si="1"/>
        <v>0</v>
      </c>
      <c r="H16" s="9" t="b">
        <f t="shared" si="2"/>
        <v>0</v>
      </c>
      <c r="I16" s="9" t="str">
        <f t="shared" si="3"/>
        <v>Não atende</v>
      </c>
    </row>
    <row r="17" spans="1:9">
      <c r="A17" s="9">
        <v>0</v>
      </c>
      <c r="B17" s="9">
        <v>0</v>
      </c>
      <c r="C17" s="9">
        <v>0</v>
      </c>
      <c r="D17" s="9" t="str">
        <v>Não atende</v>
      </c>
      <c r="F17" s="9" t="b">
        <f t="shared" si="0"/>
        <v>0</v>
      </c>
      <c r="G17" s="9" t="b">
        <f t="shared" si="1"/>
        <v>0</v>
      </c>
      <c r="H17" s="9" t="b">
        <f t="shared" si="2"/>
        <v>0</v>
      </c>
      <c r="I17" s="9" t="str">
        <f t="shared" si="3"/>
        <v>Não atende</v>
      </c>
    </row>
    <row r="18" spans="1:9">
      <c r="A18" s="9">
        <v>0</v>
      </c>
      <c r="B18" s="9">
        <v>0</v>
      </c>
      <c r="C18" s="9">
        <v>0</v>
      </c>
      <c r="D18" s="9" t="str">
        <v>Não atende</v>
      </c>
      <c r="F18" s="9" t="b">
        <f t="shared" si="0"/>
        <v>0</v>
      </c>
      <c r="G18" s="9" t="b">
        <f t="shared" si="1"/>
        <v>0</v>
      </c>
      <c r="H18" s="9" t="b">
        <f t="shared" si="2"/>
        <v>0</v>
      </c>
      <c r="I18" s="9" t="str">
        <f t="shared" si="3"/>
        <v>Não atende</v>
      </c>
    </row>
    <row r="19" spans="1:9">
      <c r="A19" s="9">
        <v>0</v>
      </c>
      <c r="B19" s="9">
        <v>0</v>
      </c>
      <c r="C19" s="9">
        <v>0</v>
      </c>
      <c r="D19" s="9" t="str">
        <v>Não atende</v>
      </c>
      <c r="F19" s="9" t="b">
        <f t="shared" si="0"/>
        <v>0</v>
      </c>
      <c r="G19" s="9" t="b">
        <f t="shared" si="1"/>
        <v>0</v>
      </c>
      <c r="H19" s="9" t="b">
        <f t="shared" si="2"/>
        <v>0</v>
      </c>
      <c r="I19" s="9" t="str">
        <f t="shared" si="3"/>
        <v>Não atende</v>
      </c>
    </row>
    <row r="20" spans="1:9">
      <c r="A20" s="9">
        <v>0</v>
      </c>
      <c r="B20" s="9">
        <v>0</v>
      </c>
      <c r="C20" s="9">
        <v>0</v>
      </c>
      <c r="D20" s="9" t="str">
        <v>Não atende</v>
      </c>
      <c r="F20" s="9" t="b">
        <f t="shared" si="0"/>
        <v>0</v>
      </c>
      <c r="G20" s="9" t="b">
        <f t="shared" si="1"/>
        <v>0</v>
      </c>
      <c r="H20" s="9" t="b">
        <f t="shared" si="2"/>
        <v>0</v>
      </c>
      <c r="I20" s="9" t="str">
        <f t="shared" si="3"/>
        <v>Não atende</v>
      </c>
    </row>
    <row r="21" spans="1:9">
      <c r="A21" s="9">
        <v>0</v>
      </c>
      <c r="B21" s="9">
        <v>0</v>
      </c>
      <c r="C21" s="9">
        <v>0</v>
      </c>
      <c r="D21" s="9" t="str">
        <v>Não atende</v>
      </c>
      <c r="F21" s="9" t="b">
        <f t="shared" si="0"/>
        <v>0</v>
      </c>
      <c r="G21" s="9" t="b">
        <f t="shared" si="1"/>
        <v>0</v>
      </c>
      <c r="H21" s="9" t="b">
        <f t="shared" si="2"/>
        <v>0</v>
      </c>
      <c r="I21" s="9" t="str">
        <f t="shared" si="3"/>
        <v>Não atende</v>
      </c>
    </row>
    <row r="22" spans="1:9">
      <c r="A22" s="9">
        <v>0</v>
      </c>
      <c r="B22" s="9">
        <v>0</v>
      </c>
      <c r="C22" s="9">
        <v>0</v>
      </c>
      <c r="D22" s="9" t="str">
        <v>Não atende</v>
      </c>
      <c r="F22" s="9" t="b">
        <f t="shared" si="0"/>
        <v>0</v>
      </c>
      <c r="G22" s="9" t="b">
        <f t="shared" si="1"/>
        <v>0</v>
      </c>
      <c r="H22" s="9" t="b">
        <f t="shared" si="2"/>
        <v>0</v>
      </c>
      <c r="I22" s="9" t="str">
        <f t="shared" si="3"/>
        <v>Não atende</v>
      </c>
    </row>
    <row r="23" spans="1:9">
      <c r="A23" s="9">
        <v>0</v>
      </c>
      <c r="B23" s="9">
        <v>0</v>
      </c>
      <c r="C23" s="9">
        <v>0</v>
      </c>
      <c r="D23" s="9" t="str">
        <v>Não atende</v>
      </c>
      <c r="F23" s="9" t="b">
        <f t="shared" si="0"/>
        <v>0</v>
      </c>
      <c r="G23" s="9" t="b">
        <f t="shared" si="1"/>
        <v>0</v>
      </c>
      <c r="H23" s="9" t="b">
        <f t="shared" si="2"/>
        <v>0</v>
      </c>
      <c r="I23" s="9" t="str">
        <f t="shared" si="3"/>
        <v>Não atende</v>
      </c>
    </row>
    <row r="24" spans="1:9">
      <c r="A24" s="9">
        <v>0</v>
      </c>
      <c r="B24" s="9">
        <v>0</v>
      </c>
      <c r="C24" s="9">
        <v>0</v>
      </c>
      <c r="D24" s="9" t="str">
        <v>Não atende</v>
      </c>
      <c r="F24" s="9" t="b">
        <f t="shared" si="0"/>
        <v>0</v>
      </c>
      <c r="G24" s="9" t="b">
        <f t="shared" si="1"/>
        <v>0</v>
      </c>
      <c r="H24" s="9" t="b">
        <f t="shared" si="2"/>
        <v>0</v>
      </c>
      <c r="I24" s="9" t="str">
        <f t="shared" si="3"/>
        <v>Não atende</v>
      </c>
    </row>
    <row r="25" spans="1:9">
      <c r="A25" s="9">
        <v>0</v>
      </c>
      <c r="B25" s="9">
        <v>0</v>
      </c>
      <c r="C25" s="9">
        <v>0</v>
      </c>
      <c r="D25" s="9" t="str">
        <v>Não atende</v>
      </c>
      <c r="F25" s="9" t="b">
        <f t="shared" si="0"/>
        <v>0</v>
      </c>
      <c r="G25" s="9" t="b">
        <f t="shared" si="1"/>
        <v>0</v>
      </c>
      <c r="H25" s="9" t="b">
        <f t="shared" si="2"/>
        <v>0</v>
      </c>
      <c r="I25" s="9" t="str">
        <f t="shared" si="3"/>
        <v>Não atende</v>
      </c>
    </row>
    <row r="26" spans="1:9">
      <c r="A26" s="9">
        <v>0</v>
      </c>
      <c r="B26" s="9">
        <v>0</v>
      </c>
      <c r="C26" s="9">
        <v>0</v>
      </c>
      <c r="D26" s="9" t="str">
        <v>Não atende</v>
      </c>
      <c r="F26" s="9" t="b">
        <f t="shared" si="0"/>
        <v>0</v>
      </c>
      <c r="G26" s="9" t="b">
        <f t="shared" si="1"/>
        <v>0</v>
      </c>
      <c r="H26" s="9" t="b">
        <f t="shared" si="2"/>
        <v>0</v>
      </c>
      <c r="I26" s="9" t="str">
        <f t="shared" si="3"/>
        <v>Não atende</v>
      </c>
    </row>
    <row r="27" spans="1:9">
      <c r="A27" s="9">
        <v>0</v>
      </c>
      <c r="B27" s="9">
        <v>0</v>
      </c>
      <c r="C27" s="9">
        <v>0</v>
      </c>
      <c r="D27" s="9" t="str">
        <v>Não atende</v>
      </c>
      <c r="F27" s="9" t="b">
        <f t="shared" si="0"/>
        <v>0</v>
      </c>
      <c r="G27" s="9" t="b">
        <f t="shared" si="1"/>
        <v>0</v>
      </c>
      <c r="H27" s="9" t="b">
        <f t="shared" si="2"/>
        <v>0</v>
      </c>
      <c r="I27" s="9" t="str">
        <f t="shared" si="3"/>
        <v>Não atende</v>
      </c>
    </row>
    <row r="28" spans="1:9">
      <c r="A28" s="9">
        <v>0</v>
      </c>
      <c r="B28" s="9">
        <v>0</v>
      </c>
      <c r="C28" s="9">
        <v>0</v>
      </c>
      <c r="D28" s="9" t="str">
        <v>Não atende</v>
      </c>
      <c r="F28" s="9" t="b">
        <f t="shared" si="0"/>
        <v>0</v>
      </c>
      <c r="G28" s="9" t="b">
        <f t="shared" si="1"/>
        <v>0</v>
      </c>
      <c r="H28" s="9" t="b">
        <f t="shared" si="2"/>
        <v>0</v>
      </c>
      <c r="I28" s="9" t="str">
        <f t="shared" si="3"/>
        <v>Não atende</v>
      </c>
    </row>
    <row r="29" spans="1:9">
      <c r="A29" s="9">
        <v>0</v>
      </c>
      <c r="B29" s="9">
        <v>0</v>
      </c>
      <c r="C29" s="9">
        <v>0</v>
      </c>
      <c r="D29" s="9" t="str">
        <v>Não atende</v>
      </c>
      <c r="F29" s="9" t="b">
        <f t="shared" si="0"/>
        <v>0</v>
      </c>
      <c r="G29" s="9" t="b">
        <f t="shared" si="1"/>
        <v>0</v>
      </c>
      <c r="H29" s="9" t="b">
        <f t="shared" si="2"/>
        <v>0</v>
      </c>
      <c r="I29" s="9" t="str">
        <f t="shared" si="3"/>
        <v>Não atende</v>
      </c>
    </row>
    <row r="30" spans="1:9">
      <c r="A30" s="9">
        <v>0</v>
      </c>
      <c r="B30" s="9">
        <v>0</v>
      </c>
      <c r="C30" s="9">
        <v>0</v>
      </c>
      <c r="D30" s="9" t="str">
        <v>Não atende</v>
      </c>
      <c r="F30" s="32" t="b">
        <f t="shared" ref="F30:F38" si="4">IF(D30="Atende",A30)</f>
        <v>0</v>
      </c>
      <c r="G30" s="9" t="b">
        <f t="shared" ref="G30:G38" si="5">IF(D30="Atende",B30)</f>
        <v>0</v>
      </c>
      <c r="H30" s="9" t="b">
        <f t="shared" ref="H30:H38" si="6">IF(D30="Atende",C30)</f>
        <v>0</v>
      </c>
      <c r="I30" s="33" t="str">
        <f t="shared" ref="I30:I38" si="7">D30</f>
        <v>Não atende</v>
      </c>
    </row>
    <row r="31" spans="1:9">
      <c r="A31" s="9">
        <v>0</v>
      </c>
      <c r="B31" s="9">
        <v>0</v>
      </c>
      <c r="C31" s="9">
        <v>0</v>
      </c>
      <c r="D31" s="9" t="str">
        <v>Não atende</v>
      </c>
      <c r="F31" s="32" t="b">
        <f t="shared" si="4"/>
        <v>0</v>
      </c>
      <c r="G31" s="9" t="b">
        <f t="shared" si="5"/>
        <v>0</v>
      </c>
      <c r="H31" s="9" t="b">
        <f t="shared" si="6"/>
        <v>0</v>
      </c>
      <c r="I31" s="33" t="str">
        <f t="shared" si="7"/>
        <v>Não atende</v>
      </c>
    </row>
    <row r="32" spans="1:9">
      <c r="A32" s="9">
        <v>0</v>
      </c>
      <c r="B32" s="9">
        <v>0</v>
      </c>
      <c r="C32" s="9">
        <v>0</v>
      </c>
      <c r="D32" s="9" t="str">
        <v>Não atende</v>
      </c>
      <c r="F32" s="32" t="b">
        <f t="shared" si="4"/>
        <v>0</v>
      </c>
      <c r="G32" s="9" t="b">
        <f t="shared" si="5"/>
        <v>0</v>
      </c>
      <c r="H32" s="9" t="b">
        <f t="shared" si="6"/>
        <v>0</v>
      </c>
      <c r="I32" s="33" t="str">
        <f t="shared" si="7"/>
        <v>Não atende</v>
      </c>
    </row>
    <row r="33" spans="1:9">
      <c r="A33" s="9">
        <v>0</v>
      </c>
      <c r="B33" s="9">
        <v>0</v>
      </c>
      <c r="C33" s="9">
        <v>0</v>
      </c>
      <c r="D33" s="9" t="str">
        <v>Não atende</v>
      </c>
      <c r="F33" s="32" t="b">
        <f t="shared" si="4"/>
        <v>0</v>
      </c>
      <c r="G33" s="9" t="b">
        <f t="shared" si="5"/>
        <v>0</v>
      </c>
      <c r="H33" s="9" t="b">
        <f t="shared" si="6"/>
        <v>0</v>
      </c>
      <c r="I33" s="33" t="str">
        <f t="shared" si="7"/>
        <v>Não atende</v>
      </c>
    </row>
    <row r="34" spans="1:9">
      <c r="A34" s="9">
        <v>0</v>
      </c>
      <c r="B34" s="9">
        <v>0</v>
      </c>
      <c r="C34" s="9">
        <v>0</v>
      </c>
      <c r="D34" s="9" t="str">
        <v>Não atende</v>
      </c>
      <c r="F34" s="32" t="b">
        <f t="shared" si="4"/>
        <v>0</v>
      </c>
      <c r="G34" s="9" t="b">
        <f t="shared" si="5"/>
        <v>0</v>
      </c>
      <c r="H34" s="9" t="b">
        <f t="shared" si="6"/>
        <v>0</v>
      </c>
      <c r="I34" s="33" t="str">
        <f t="shared" si="7"/>
        <v>Não atende</v>
      </c>
    </row>
    <row r="35" spans="1:9">
      <c r="A35" s="9">
        <v>0</v>
      </c>
      <c r="B35" s="9">
        <v>0</v>
      </c>
      <c r="C35" s="9">
        <v>0</v>
      </c>
      <c r="D35" s="9" t="str">
        <v>Não atende</v>
      </c>
      <c r="F35" s="32" t="b">
        <f t="shared" si="4"/>
        <v>0</v>
      </c>
      <c r="G35" s="9" t="b">
        <f t="shared" si="5"/>
        <v>0</v>
      </c>
      <c r="H35" s="9" t="b">
        <f t="shared" si="6"/>
        <v>0</v>
      </c>
      <c r="I35" s="33" t="str">
        <f t="shared" si="7"/>
        <v>Não atende</v>
      </c>
    </row>
    <row r="36" spans="1:9">
      <c r="A36" s="9">
        <v>0</v>
      </c>
      <c r="B36" s="9">
        <v>0</v>
      </c>
      <c r="C36" s="9">
        <v>0</v>
      </c>
      <c r="D36" s="9" t="str">
        <v>Não atende</v>
      </c>
      <c r="F36" s="32" t="b">
        <f t="shared" si="4"/>
        <v>0</v>
      </c>
      <c r="G36" s="9" t="b">
        <f t="shared" si="5"/>
        <v>0</v>
      </c>
      <c r="H36" s="9" t="b">
        <f t="shared" si="6"/>
        <v>0</v>
      </c>
      <c r="I36" s="33" t="str">
        <f t="shared" si="7"/>
        <v>Não atende</v>
      </c>
    </row>
    <row r="37" spans="1:9">
      <c r="A37" s="9">
        <v>0</v>
      </c>
      <c r="B37" s="9">
        <v>0</v>
      </c>
      <c r="C37" s="9">
        <v>0</v>
      </c>
      <c r="D37" s="9" t="str">
        <v>Não atende</v>
      </c>
      <c r="F37" s="32" t="b">
        <f t="shared" si="4"/>
        <v>0</v>
      </c>
      <c r="G37" s="9" t="b">
        <f t="shared" si="5"/>
        <v>0</v>
      </c>
      <c r="H37" s="9" t="b">
        <f t="shared" si="6"/>
        <v>0</v>
      </c>
      <c r="I37" s="33" t="str">
        <f t="shared" si="7"/>
        <v>Não atende</v>
      </c>
    </row>
    <row r="38" spans="1:9">
      <c r="A38" s="9">
        <v>0</v>
      </c>
      <c r="B38" s="9">
        <v>0</v>
      </c>
      <c r="C38" s="9">
        <v>0</v>
      </c>
      <c r="D38" s="9" t="str">
        <v>Não atende</v>
      </c>
      <c r="F38" s="32" t="b">
        <f t="shared" si="4"/>
        <v>0</v>
      </c>
      <c r="G38" s="9" t="b">
        <f t="shared" si="5"/>
        <v>0</v>
      </c>
      <c r="H38" s="9" t="b">
        <f t="shared" si="6"/>
        <v>0</v>
      </c>
      <c r="I38" s="33" t="str">
        <f t="shared" si="7"/>
        <v>Não atende</v>
      </c>
    </row>
    <row r="39" spans="1:9">
      <c r="A39" s="9">
        <v>0</v>
      </c>
      <c r="B39" s="9">
        <v>0</v>
      </c>
      <c r="C39" s="9">
        <v>0</v>
      </c>
      <c r="D39" s="9" t="str">
        <v>Não atende</v>
      </c>
      <c r="F39" s="32" t="b">
        <f t="shared" ref="F39:F47" si="8">IF(D39="Atende",A39)</f>
        <v>0</v>
      </c>
      <c r="G39" s="9" t="b">
        <f t="shared" ref="G39:G47" si="9">IF(D39="Atende",B39)</f>
        <v>0</v>
      </c>
      <c r="H39" s="9" t="b">
        <f t="shared" ref="H39:H47" si="10">IF(D39="Atende",C39)</f>
        <v>0</v>
      </c>
      <c r="I39" s="33" t="str">
        <f t="shared" ref="I39:I47" si="11">D39</f>
        <v>Não atende</v>
      </c>
    </row>
    <row r="40" spans="1:9">
      <c r="A40" s="9">
        <v>0</v>
      </c>
      <c r="B40" s="9">
        <v>0</v>
      </c>
      <c r="C40" s="9">
        <v>0</v>
      </c>
      <c r="D40" s="9" t="str">
        <v>Não atende</v>
      </c>
      <c r="F40" s="32" t="b">
        <f t="shared" si="8"/>
        <v>0</v>
      </c>
      <c r="G40" s="9" t="b">
        <f t="shared" si="9"/>
        <v>0</v>
      </c>
      <c r="H40" s="9" t="b">
        <f t="shared" si="10"/>
        <v>0</v>
      </c>
      <c r="I40" s="33" t="str">
        <f t="shared" si="11"/>
        <v>Não atende</v>
      </c>
    </row>
    <row r="41" spans="1:9">
      <c r="A41" s="9">
        <v>0</v>
      </c>
      <c r="B41" s="9">
        <v>0</v>
      </c>
      <c r="C41" s="9">
        <v>0</v>
      </c>
      <c r="D41" s="9" t="str">
        <v>Não atende</v>
      </c>
      <c r="F41" s="32" t="b">
        <f t="shared" si="8"/>
        <v>0</v>
      </c>
      <c r="G41" s="9" t="b">
        <f t="shared" si="9"/>
        <v>0</v>
      </c>
      <c r="H41" s="9" t="b">
        <f t="shared" si="10"/>
        <v>0</v>
      </c>
      <c r="I41" s="33" t="str">
        <f t="shared" si="11"/>
        <v>Não atende</v>
      </c>
    </row>
    <row r="42" spans="1:9">
      <c r="A42" s="9">
        <v>0</v>
      </c>
      <c r="B42" s="9">
        <v>0</v>
      </c>
      <c r="C42" s="9">
        <v>0</v>
      </c>
      <c r="D42" s="9" t="str">
        <v>Não atende</v>
      </c>
      <c r="F42" s="32" t="b">
        <f t="shared" si="8"/>
        <v>0</v>
      </c>
      <c r="G42" s="9" t="b">
        <f t="shared" si="9"/>
        <v>0</v>
      </c>
      <c r="H42" s="9" t="b">
        <f t="shared" si="10"/>
        <v>0</v>
      </c>
      <c r="I42" s="33" t="str">
        <f t="shared" si="11"/>
        <v>Não atende</v>
      </c>
    </row>
    <row r="43" spans="1:9">
      <c r="A43" s="9">
        <v>0</v>
      </c>
      <c r="B43" s="9">
        <v>0</v>
      </c>
      <c r="C43" s="9">
        <v>0</v>
      </c>
      <c r="D43" s="9" t="str">
        <v>Não atende</v>
      </c>
      <c r="F43" s="32" t="b">
        <f t="shared" si="8"/>
        <v>0</v>
      </c>
      <c r="G43" s="9" t="b">
        <f t="shared" si="9"/>
        <v>0</v>
      </c>
      <c r="H43" s="9" t="b">
        <f t="shared" si="10"/>
        <v>0</v>
      </c>
      <c r="I43" s="33" t="str">
        <f t="shared" si="11"/>
        <v>Não atende</v>
      </c>
    </row>
    <row r="44" spans="1:9">
      <c r="A44" s="9">
        <v>0</v>
      </c>
      <c r="B44" s="9">
        <v>0</v>
      </c>
      <c r="C44" s="9">
        <v>0</v>
      </c>
      <c r="D44" s="9" t="str">
        <v>Não atende</v>
      </c>
      <c r="F44" s="32" t="b">
        <f t="shared" si="8"/>
        <v>0</v>
      </c>
      <c r="G44" s="9" t="b">
        <f t="shared" si="9"/>
        <v>0</v>
      </c>
      <c r="H44" s="9" t="b">
        <f t="shared" si="10"/>
        <v>0</v>
      </c>
      <c r="I44" s="33" t="str">
        <f t="shared" si="11"/>
        <v>Não atende</v>
      </c>
    </row>
    <row r="45" spans="1:9">
      <c r="A45" s="9">
        <v>0</v>
      </c>
      <c r="B45" s="9">
        <v>0</v>
      </c>
      <c r="C45" s="9">
        <v>0</v>
      </c>
      <c r="D45" s="9" t="str">
        <v>Não atende</v>
      </c>
      <c r="F45" s="32" t="b">
        <f t="shared" si="8"/>
        <v>0</v>
      </c>
      <c r="G45" s="9" t="b">
        <f t="shared" si="9"/>
        <v>0</v>
      </c>
      <c r="H45" s="9" t="b">
        <f t="shared" si="10"/>
        <v>0</v>
      </c>
      <c r="I45" s="33" t="str">
        <f t="shared" si="11"/>
        <v>Não atende</v>
      </c>
    </row>
    <row r="46" spans="1:9">
      <c r="A46" s="9">
        <v>0</v>
      </c>
      <c r="B46" s="9">
        <v>0</v>
      </c>
      <c r="C46" s="9">
        <v>0</v>
      </c>
      <c r="D46" s="9" t="str">
        <v>Não atende</v>
      </c>
      <c r="F46" s="32" t="b">
        <f t="shared" si="8"/>
        <v>0</v>
      </c>
      <c r="G46" s="9" t="b">
        <f t="shared" si="9"/>
        <v>0</v>
      </c>
      <c r="H46" s="9" t="b">
        <f t="shared" si="10"/>
        <v>0</v>
      </c>
      <c r="I46" s="33" t="str">
        <f t="shared" si="11"/>
        <v>Não atende</v>
      </c>
    </row>
    <row r="47" spans="1:9">
      <c r="A47" s="9">
        <v>0</v>
      </c>
      <c r="B47" s="9">
        <v>0</v>
      </c>
      <c r="C47" s="9">
        <v>0</v>
      </c>
      <c r="D47" s="9" t="str">
        <v>Não atende</v>
      </c>
      <c r="F47" s="32" t="b">
        <f t="shared" si="8"/>
        <v>0</v>
      </c>
      <c r="G47" s="9" t="b">
        <f t="shared" si="9"/>
        <v>0</v>
      </c>
      <c r="H47" s="9" t="b">
        <f t="shared" si="10"/>
        <v>0</v>
      </c>
      <c r="I47" s="33" t="str">
        <f t="shared" si="11"/>
        <v>Não atende</v>
      </c>
    </row>
    <row r="48" spans="1:9">
      <c r="A48" s="9">
        <v>0</v>
      </c>
      <c r="B48" s="9">
        <v>0</v>
      </c>
      <c r="C48" s="9">
        <v>0</v>
      </c>
      <c r="D48" s="9" t="str">
        <v>Não atende</v>
      </c>
      <c r="F48" s="9" t="b">
        <f t="shared" si="0"/>
        <v>0</v>
      </c>
      <c r="G48" s="9" t="b">
        <f t="shared" si="1"/>
        <v>0</v>
      </c>
      <c r="H48" s="9" t="b">
        <f t="shared" si="2"/>
        <v>0</v>
      </c>
      <c r="I48" s="9" t="str">
        <f t="shared" si="3"/>
        <v>Não atende</v>
      </c>
    </row>
    <row r="49" spans="1:9">
      <c r="A49" s="9">
        <v>0</v>
      </c>
      <c r="B49" s="9">
        <v>0</v>
      </c>
      <c r="C49" s="9">
        <v>0</v>
      </c>
      <c r="D49" s="9" t="str">
        <v>Não atende</v>
      </c>
      <c r="F49" s="32" t="b">
        <f t="shared" ref="F49" si="12">IF(D49="Atende",A49)</f>
        <v>0</v>
      </c>
      <c r="G49" s="9" t="b">
        <f t="shared" ref="G49" si="13">IF(D49="Atende",B49)</f>
        <v>0</v>
      </c>
      <c r="H49" s="9" t="b">
        <f t="shared" ref="H49" si="14">IF(D49="Atende",C49)</f>
        <v>0</v>
      </c>
      <c r="I49" s="33" t="str">
        <f t="shared" ref="I49" si="15">D49</f>
        <v>Não atende</v>
      </c>
    </row>
    <row r="50" spans="1:9">
      <c r="A50" s="9">
        <v>0</v>
      </c>
      <c r="B50" s="9">
        <v>0</v>
      </c>
      <c r="C50" s="9">
        <v>0</v>
      </c>
      <c r="D50" s="9" t="str">
        <v>Não atende</v>
      </c>
      <c r="F50" s="9" t="b">
        <f t="shared" ref="F50:F66" si="16">IF(D50="Atende",A50)</f>
        <v>0</v>
      </c>
      <c r="G50" s="9" t="b">
        <f t="shared" ref="G50:G66" si="17">IF(D50="Atende",B50)</f>
        <v>0</v>
      </c>
      <c r="H50" s="9" t="b">
        <f t="shared" ref="H50:H66" si="18">IF(D50="Atende",C50)</f>
        <v>0</v>
      </c>
      <c r="I50" s="9" t="str">
        <f t="shared" ref="I50:I66" si="19">D50</f>
        <v>Não atende</v>
      </c>
    </row>
    <row r="51" spans="1:9">
      <c r="A51" s="9">
        <v>0</v>
      </c>
      <c r="B51" s="9">
        <v>0</v>
      </c>
      <c r="C51" s="9">
        <v>0</v>
      </c>
      <c r="D51" s="9" t="str">
        <v>Não atende</v>
      </c>
      <c r="F51" s="9" t="b">
        <f t="shared" si="16"/>
        <v>0</v>
      </c>
      <c r="G51" s="9" t="b">
        <f t="shared" si="17"/>
        <v>0</v>
      </c>
      <c r="H51" s="9" t="b">
        <f t="shared" si="18"/>
        <v>0</v>
      </c>
      <c r="I51" s="9" t="str">
        <f t="shared" si="19"/>
        <v>Não atende</v>
      </c>
    </row>
    <row r="52" spans="1:9">
      <c r="A52" s="9">
        <v>0</v>
      </c>
      <c r="B52" s="9">
        <v>0</v>
      </c>
      <c r="C52" s="9">
        <v>0</v>
      </c>
      <c r="D52" s="9" t="str">
        <v>Não atende</v>
      </c>
      <c r="F52" s="9" t="b">
        <f t="shared" si="16"/>
        <v>0</v>
      </c>
      <c r="G52" s="9" t="b">
        <f t="shared" si="17"/>
        <v>0</v>
      </c>
      <c r="H52" s="9" t="b">
        <f t="shared" si="18"/>
        <v>0</v>
      </c>
      <c r="I52" s="9" t="str">
        <f t="shared" si="19"/>
        <v>Não atende</v>
      </c>
    </row>
    <row r="53" spans="1:9">
      <c r="A53" s="9">
        <v>0</v>
      </c>
      <c r="B53" s="9">
        <v>0</v>
      </c>
      <c r="C53" s="9">
        <v>0</v>
      </c>
      <c r="D53" s="9" t="str">
        <v>Não atende</v>
      </c>
      <c r="F53" s="9" t="b">
        <f t="shared" si="16"/>
        <v>0</v>
      </c>
      <c r="G53" s="9" t="b">
        <f t="shared" si="17"/>
        <v>0</v>
      </c>
      <c r="H53" s="9" t="b">
        <f t="shared" si="18"/>
        <v>0</v>
      </c>
      <c r="I53" s="9" t="str">
        <f t="shared" si="19"/>
        <v>Não atende</v>
      </c>
    </row>
    <row r="54" spans="1:9">
      <c r="A54" s="9">
        <v>0</v>
      </c>
      <c r="B54" s="9">
        <v>0</v>
      </c>
      <c r="C54" s="9">
        <v>0</v>
      </c>
      <c r="D54" s="9" t="str">
        <v>Não atende</v>
      </c>
      <c r="F54" s="9" t="b">
        <f t="shared" si="16"/>
        <v>0</v>
      </c>
      <c r="G54" s="9" t="b">
        <f t="shared" si="17"/>
        <v>0</v>
      </c>
      <c r="H54" s="9" t="b">
        <f t="shared" si="18"/>
        <v>0</v>
      </c>
      <c r="I54" s="9" t="str">
        <f t="shared" si="19"/>
        <v>Não atende</v>
      </c>
    </row>
    <row r="55" spans="1:9">
      <c r="A55" s="9">
        <v>0</v>
      </c>
      <c r="B55" s="9">
        <v>0</v>
      </c>
      <c r="C55" s="9">
        <v>0</v>
      </c>
      <c r="D55" s="9" t="str">
        <v>Não atende</v>
      </c>
      <c r="F55" s="9" t="b">
        <f t="shared" si="16"/>
        <v>0</v>
      </c>
      <c r="G55" s="9" t="b">
        <f t="shared" si="17"/>
        <v>0</v>
      </c>
      <c r="H55" s="9" t="b">
        <f t="shared" si="18"/>
        <v>0</v>
      </c>
      <c r="I55" s="9" t="str">
        <f t="shared" si="19"/>
        <v>Não atende</v>
      </c>
    </row>
    <row r="56" spans="1:9">
      <c r="A56" s="9">
        <v>0</v>
      </c>
      <c r="B56" s="9">
        <v>0</v>
      </c>
      <c r="C56" s="9">
        <v>0</v>
      </c>
      <c r="D56" s="9" t="str">
        <v>Não atende</v>
      </c>
      <c r="F56" s="9" t="b">
        <f t="shared" si="16"/>
        <v>0</v>
      </c>
      <c r="G56" s="9" t="b">
        <f t="shared" si="17"/>
        <v>0</v>
      </c>
      <c r="H56" s="9" t="b">
        <f t="shared" si="18"/>
        <v>0</v>
      </c>
      <c r="I56" s="9" t="str">
        <f t="shared" si="19"/>
        <v>Não atende</v>
      </c>
    </row>
    <row r="57" spans="1:9">
      <c r="A57" s="9">
        <v>0</v>
      </c>
      <c r="B57" s="9">
        <v>0</v>
      </c>
      <c r="C57" s="9">
        <v>0</v>
      </c>
      <c r="D57" s="9" t="str">
        <v>Não atende</v>
      </c>
      <c r="F57" s="9" t="b">
        <f t="shared" si="16"/>
        <v>0</v>
      </c>
      <c r="G57" s="9" t="b">
        <f t="shared" si="17"/>
        <v>0</v>
      </c>
      <c r="H57" s="9" t="b">
        <f t="shared" si="18"/>
        <v>0</v>
      </c>
      <c r="I57" s="9" t="str">
        <f t="shared" si="19"/>
        <v>Não atende</v>
      </c>
    </row>
    <row r="58" spans="1:9">
      <c r="A58" s="9">
        <v>0</v>
      </c>
      <c r="B58" s="9">
        <v>0</v>
      </c>
      <c r="C58" s="9">
        <v>0</v>
      </c>
      <c r="D58" s="9" t="str">
        <v>Não atende</v>
      </c>
      <c r="F58" s="9" t="b">
        <f t="shared" si="16"/>
        <v>0</v>
      </c>
      <c r="G58" s="9" t="b">
        <f t="shared" si="17"/>
        <v>0</v>
      </c>
      <c r="H58" s="9" t="b">
        <f t="shared" si="18"/>
        <v>0</v>
      </c>
      <c r="I58" s="9" t="str">
        <f t="shared" si="19"/>
        <v>Não atende</v>
      </c>
    </row>
    <row r="59" spans="1:9">
      <c r="A59" s="9">
        <v>0</v>
      </c>
      <c r="B59" s="9">
        <v>0</v>
      </c>
      <c r="C59" s="9">
        <v>0</v>
      </c>
      <c r="D59" s="9" t="str">
        <v>Não atende</v>
      </c>
      <c r="F59" s="9" t="b">
        <f t="shared" si="16"/>
        <v>0</v>
      </c>
      <c r="G59" s="9" t="b">
        <f t="shared" si="17"/>
        <v>0</v>
      </c>
      <c r="H59" s="9" t="b">
        <f t="shared" si="18"/>
        <v>0</v>
      </c>
      <c r="I59" s="9" t="str">
        <f t="shared" si="19"/>
        <v>Não atende</v>
      </c>
    </row>
    <row r="60" spans="1:9">
      <c r="A60" s="9">
        <v>0</v>
      </c>
      <c r="B60" s="9">
        <v>0</v>
      </c>
      <c r="C60" s="9">
        <v>0</v>
      </c>
      <c r="D60" s="9" t="str">
        <v>Não atende</v>
      </c>
      <c r="F60" s="9" t="b">
        <f t="shared" si="16"/>
        <v>0</v>
      </c>
      <c r="G60" s="9" t="b">
        <f t="shared" si="17"/>
        <v>0</v>
      </c>
      <c r="H60" s="9" t="b">
        <f t="shared" si="18"/>
        <v>0</v>
      </c>
      <c r="I60" s="9" t="str">
        <f t="shared" si="19"/>
        <v>Não atende</v>
      </c>
    </row>
    <row r="61" spans="1:9">
      <c r="A61" s="9">
        <v>0</v>
      </c>
      <c r="B61" s="9">
        <v>0</v>
      </c>
      <c r="C61" s="9">
        <v>0</v>
      </c>
      <c r="D61" s="9" t="str">
        <v>Não atende</v>
      </c>
      <c r="F61" s="9" t="b">
        <f t="shared" si="16"/>
        <v>0</v>
      </c>
      <c r="G61" s="9" t="b">
        <f t="shared" si="17"/>
        <v>0</v>
      </c>
      <c r="H61" s="9" t="b">
        <f t="shared" si="18"/>
        <v>0</v>
      </c>
      <c r="I61" s="9" t="str">
        <f t="shared" si="19"/>
        <v>Não atende</v>
      </c>
    </row>
    <row r="62" spans="1:9">
      <c r="A62" s="9">
        <v>0</v>
      </c>
      <c r="B62" s="9">
        <v>0</v>
      </c>
      <c r="C62" s="9">
        <v>0</v>
      </c>
      <c r="D62" s="9" t="str">
        <v>Não atende</v>
      </c>
      <c r="F62" s="9" t="b">
        <f t="shared" si="16"/>
        <v>0</v>
      </c>
      <c r="G62" s="9" t="b">
        <f t="shared" si="17"/>
        <v>0</v>
      </c>
      <c r="H62" s="9" t="b">
        <f t="shared" si="18"/>
        <v>0</v>
      </c>
      <c r="I62" s="9" t="str">
        <f t="shared" si="19"/>
        <v>Não atende</v>
      </c>
    </row>
    <row r="63" spans="1:9">
      <c r="A63" s="9">
        <v>0</v>
      </c>
      <c r="B63" s="9">
        <v>0</v>
      </c>
      <c r="C63" s="9">
        <v>0</v>
      </c>
      <c r="D63" s="9" t="str">
        <v>Não atende</v>
      </c>
      <c r="F63" s="9" t="b">
        <f t="shared" si="16"/>
        <v>0</v>
      </c>
      <c r="G63" s="9" t="b">
        <f t="shared" si="17"/>
        <v>0</v>
      </c>
      <c r="H63" s="9" t="b">
        <f t="shared" si="18"/>
        <v>0</v>
      </c>
      <c r="I63" s="9" t="str">
        <f t="shared" si="19"/>
        <v>Não atende</v>
      </c>
    </row>
    <row r="64" spans="1:9">
      <c r="A64" s="9">
        <v>0</v>
      </c>
      <c r="B64" s="9">
        <v>0</v>
      </c>
      <c r="C64" s="9">
        <v>0</v>
      </c>
      <c r="D64" s="9" t="str">
        <v>Não atende</v>
      </c>
      <c r="F64" s="9" t="b">
        <f t="shared" si="16"/>
        <v>0</v>
      </c>
      <c r="G64" s="9" t="b">
        <f t="shared" si="17"/>
        <v>0</v>
      </c>
      <c r="H64" s="9" t="b">
        <f t="shared" si="18"/>
        <v>0</v>
      </c>
      <c r="I64" s="9" t="str">
        <f t="shared" si="19"/>
        <v>Não atende</v>
      </c>
    </row>
    <row r="65" spans="1:9">
      <c r="A65" s="9">
        <v>0</v>
      </c>
      <c r="B65" s="9">
        <v>0</v>
      </c>
      <c r="C65" s="9">
        <v>0</v>
      </c>
      <c r="D65" s="9" t="str">
        <v>Não atende</v>
      </c>
      <c r="F65" s="9" t="b">
        <f t="shared" si="16"/>
        <v>0</v>
      </c>
      <c r="G65" s="9" t="b">
        <f t="shared" si="17"/>
        <v>0</v>
      </c>
      <c r="H65" s="9" t="b">
        <f t="shared" si="18"/>
        <v>0</v>
      </c>
      <c r="I65" s="9" t="str">
        <f t="shared" si="19"/>
        <v>Não atende</v>
      </c>
    </row>
    <row r="66" spans="1:9">
      <c r="A66" s="9">
        <v>0</v>
      </c>
      <c r="B66" s="9">
        <v>0</v>
      </c>
      <c r="C66" s="9">
        <v>0</v>
      </c>
      <c r="D66" s="9" t="str">
        <v>Não atende</v>
      </c>
      <c r="F66" s="9" t="b">
        <f t="shared" si="16"/>
        <v>0</v>
      </c>
      <c r="G66" s="9" t="b">
        <f t="shared" si="17"/>
        <v>0</v>
      </c>
      <c r="H66" s="9" t="b">
        <f t="shared" si="18"/>
        <v>0</v>
      </c>
      <c r="I66" s="9" t="str">
        <f t="shared" si="19"/>
        <v>Não atende</v>
      </c>
    </row>
    <row r="67" spans="1:9">
      <c r="A67" s="9">
        <v>0</v>
      </c>
      <c r="B67" s="9">
        <v>0</v>
      </c>
      <c r="C67" s="9">
        <v>0</v>
      </c>
      <c r="D67" s="9" t="str">
        <v>Não atende</v>
      </c>
      <c r="F67" s="9" t="b">
        <f t="shared" ref="F67:F130" si="20">IF(D67="Atende",A67)</f>
        <v>0</v>
      </c>
      <c r="G67" s="9" t="b">
        <f t="shared" ref="G67:G130" si="21">IF(D67="Atende",B67)</f>
        <v>0</v>
      </c>
      <c r="H67" s="9" t="b">
        <f t="shared" ref="H67:H130" si="22">IF(D67="Atende",C67)</f>
        <v>0</v>
      </c>
      <c r="I67" s="9" t="str">
        <f t="shared" ref="I67:I130" si="23">D67</f>
        <v>Não atende</v>
      </c>
    </row>
    <row r="68" spans="1:9">
      <c r="A68" s="9">
        <v>0</v>
      </c>
      <c r="B68" s="9">
        <v>0</v>
      </c>
      <c r="C68" s="9">
        <v>0</v>
      </c>
      <c r="D68" s="9" t="str">
        <v>Não atende</v>
      </c>
      <c r="F68" s="9" t="b">
        <f t="shared" si="20"/>
        <v>0</v>
      </c>
      <c r="G68" s="9" t="b">
        <f t="shared" si="21"/>
        <v>0</v>
      </c>
      <c r="H68" s="9" t="b">
        <f t="shared" si="22"/>
        <v>0</v>
      </c>
      <c r="I68" s="9" t="str">
        <f t="shared" si="23"/>
        <v>Não atende</v>
      </c>
    </row>
    <row r="69" spans="1:9">
      <c r="A69" s="9">
        <v>0</v>
      </c>
      <c r="B69" s="9">
        <v>0</v>
      </c>
      <c r="C69" s="9">
        <v>0</v>
      </c>
      <c r="D69" s="9" t="str">
        <v>Não atende</v>
      </c>
      <c r="F69" s="9" t="b">
        <f t="shared" si="20"/>
        <v>0</v>
      </c>
      <c r="G69" s="9" t="b">
        <f t="shared" si="21"/>
        <v>0</v>
      </c>
      <c r="H69" s="9" t="b">
        <f t="shared" si="22"/>
        <v>0</v>
      </c>
      <c r="I69" s="9" t="str">
        <f t="shared" si="23"/>
        <v>Não atende</v>
      </c>
    </row>
    <row r="70" spans="1:9">
      <c r="A70" s="9">
        <v>0</v>
      </c>
      <c r="B70" s="9">
        <v>0</v>
      </c>
      <c r="C70" s="9">
        <v>0</v>
      </c>
      <c r="D70" s="9" t="str">
        <v>Não atende</v>
      </c>
      <c r="F70" s="9" t="b">
        <f t="shared" si="20"/>
        <v>0</v>
      </c>
      <c r="G70" s="9" t="b">
        <f t="shared" si="21"/>
        <v>0</v>
      </c>
      <c r="H70" s="9" t="b">
        <f t="shared" si="22"/>
        <v>0</v>
      </c>
      <c r="I70" s="9" t="str">
        <f t="shared" si="23"/>
        <v>Não atende</v>
      </c>
    </row>
    <row r="71" spans="1:9">
      <c r="A71" s="9">
        <v>0</v>
      </c>
      <c r="B71" s="9">
        <v>0</v>
      </c>
      <c r="C71" s="9">
        <v>0</v>
      </c>
      <c r="D71" s="9" t="str">
        <v>Não atende</v>
      </c>
      <c r="F71" s="9" t="b">
        <f t="shared" si="20"/>
        <v>0</v>
      </c>
      <c r="G71" s="9" t="b">
        <f t="shared" si="21"/>
        <v>0</v>
      </c>
      <c r="H71" s="9" t="b">
        <f t="shared" si="22"/>
        <v>0</v>
      </c>
      <c r="I71" s="9" t="str">
        <f t="shared" si="23"/>
        <v>Não atende</v>
      </c>
    </row>
    <row r="72" spans="1:9">
      <c r="A72" s="9">
        <v>0</v>
      </c>
      <c r="B72" s="9">
        <v>0</v>
      </c>
      <c r="C72" s="9">
        <v>0</v>
      </c>
      <c r="D72" s="9" t="str">
        <v>Não atende</v>
      </c>
      <c r="F72" s="9" t="b">
        <f t="shared" si="20"/>
        <v>0</v>
      </c>
      <c r="G72" s="9" t="b">
        <f t="shared" si="21"/>
        <v>0</v>
      </c>
      <c r="H72" s="9" t="b">
        <f t="shared" si="22"/>
        <v>0</v>
      </c>
      <c r="I72" s="9" t="str">
        <f t="shared" si="23"/>
        <v>Não atende</v>
      </c>
    </row>
    <row r="73" spans="1:9">
      <c r="A73" s="9">
        <v>0</v>
      </c>
      <c r="B73" s="9">
        <v>0</v>
      </c>
      <c r="C73" s="9">
        <v>0</v>
      </c>
      <c r="D73" s="9" t="str">
        <v>Não atende</v>
      </c>
      <c r="F73" s="9" t="b">
        <f t="shared" si="20"/>
        <v>0</v>
      </c>
      <c r="G73" s="9" t="b">
        <f t="shared" si="21"/>
        <v>0</v>
      </c>
      <c r="H73" s="9" t="b">
        <f t="shared" si="22"/>
        <v>0</v>
      </c>
      <c r="I73" s="9" t="str">
        <f t="shared" si="23"/>
        <v>Não atende</v>
      </c>
    </row>
    <row r="74" spans="1:9">
      <c r="A74" s="9">
        <v>0</v>
      </c>
      <c r="B74" s="9">
        <v>0</v>
      </c>
      <c r="C74" s="9">
        <v>0</v>
      </c>
      <c r="D74" s="9" t="str">
        <v>Não atende</v>
      </c>
      <c r="F74" s="9" t="b">
        <f t="shared" si="20"/>
        <v>0</v>
      </c>
      <c r="G74" s="9" t="b">
        <f t="shared" si="21"/>
        <v>0</v>
      </c>
      <c r="H74" s="9" t="b">
        <f t="shared" si="22"/>
        <v>0</v>
      </c>
      <c r="I74" s="9" t="str">
        <f t="shared" si="23"/>
        <v>Não atende</v>
      </c>
    </row>
    <row r="75" spans="1:9">
      <c r="A75" s="9">
        <v>0</v>
      </c>
      <c r="B75" s="9">
        <v>0</v>
      </c>
      <c r="C75" s="9">
        <v>0</v>
      </c>
      <c r="D75" s="9" t="str">
        <v>Não atende</v>
      </c>
      <c r="F75" s="9" t="b">
        <f t="shared" si="20"/>
        <v>0</v>
      </c>
      <c r="G75" s="9" t="b">
        <f t="shared" si="21"/>
        <v>0</v>
      </c>
      <c r="H75" s="9" t="b">
        <f t="shared" si="22"/>
        <v>0</v>
      </c>
      <c r="I75" s="9" t="str">
        <f t="shared" si="23"/>
        <v>Não atende</v>
      </c>
    </row>
    <row r="76" spans="1:9">
      <c r="A76" s="9">
        <v>0</v>
      </c>
      <c r="B76" s="9">
        <v>0</v>
      </c>
      <c r="C76" s="9">
        <v>0</v>
      </c>
      <c r="D76" s="9" t="str">
        <v>Não atende</v>
      </c>
      <c r="F76" s="9" t="b">
        <f t="shared" si="20"/>
        <v>0</v>
      </c>
      <c r="G76" s="9" t="b">
        <f t="shared" si="21"/>
        <v>0</v>
      </c>
      <c r="H76" s="9" t="b">
        <f t="shared" si="22"/>
        <v>0</v>
      </c>
      <c r="I76" s="9" t="str">
        <f t="shared" si="23"/>
        <v>Não atende</v>
      </c>
    </row>
    <row r="77" spans="1:9">
      <c r="A77" s="9">
        <v>0</v>
      </c>
      <c r="B77" s="9">
        <v>0</v>
      </c>
      <c r="C77" s="9">
        <v>0</v>
      </c>
      <c r="D77" s="9" t="str">
        <v>Não atende</v>
      </c>
      <c r="F77" s="9" t="b">
        <f t="shared" si="20"/>
        <v>0</v>
      </c>
      <c r="G77" s="9" t="b">
        <f t="shared" si="21"/>
        <v>0</v>
      </c>
      <c r="H77" s="9" t="b">
        <f t="shared" si="22"/>
        <v>0</v>
      </c>
      <c r="I77" s="9" t="str">
        <f t="shared" si="23"/>
        <v>Não atende</v>
      </c>
    </row>
    <row r="78" spans="1:9">
      <c r="A78" s="9">
        <v>0</v>
      </c>
      <c r="B78" s="9">
        <v>0</v>
      </c>
      <c r="C78" s="9">
        <v>0</v>
      </c>
      <c r="D78" s="9" t="str">
        <v>Não atende</v>
      </c>
      <c r="F78" s="9" t="b">
        <f t="shared" si="20"/>
        <v>0</v>
      </c>
      <c r="G78" s="9" t="b">
        <f t="shared" si="21"/>
        <v>0</v>
      </c>
      <c r="H78" s="9" t="b">
        <f t="shared" si="22"/>
        <v>0</v>
      </c>
      <c r="I78" s="9" t="str">
        <f t="shared" si="23"/>
        <v>Não atende</v>
      </c>
    </row>
    <row r="79" spans="1:9">
      <c r="A79" s="9">
        <v>0</v>
      </c>
      <c r="B79" s="9">
        <v>0</v>
      </c>
      <c r="C79" s="9">
        <v>0</v>
      </c>
      <c r="D79" s="9" t="str">
        <v>Não atende</v>
      </c>
      <c r="F79" s="9" t="b">
        <f t="shared" si="20"/>
        <v>0</v>
      </c>
      <c r="G79" s="9" t="b">
        <f t="shared" si="21"/>
        <v>0</v>
      </c>
      <c r="H79" s="9" t="b">
        <f t="shared" si="22"/>
        <v>0</v>
      </c>
      <c r="I79" s="9" t="str">
        <f t="shared" si="23"/>
        <v>Não atende</v>
      </c>
    </row>
    <row r="80" spans="1:9">
      <c r="A80" s="9">
        <v>0</v>
      </c>
      <c r="B80" s="9">
        <v>0</v>
      </c>
      <c r="C80" s="9">
        <v>0</v>
      </c>
      <c r="D80" s="9" t="str">
        <v>Não atende</v>
      </c>
      <c r="F80" s="9" t="b">
        <f t="shared" si="20"/>
        <v>0</v>
      </c>
      <c r="G80" s="9" t="b">
        <f t="shared" si="21"/>
        <v>0</v>
      </c>
      <c r="H80" s="9" t="b">
        <f t="shared" si="22"/>
        <v>0</v>
      </c>
      <c r="I80" s="9" t="str">
        <f t="shared" si="23"/>
        <v>Não atende</v>
      </c>
    </row>
    <row r="81" spans="1:9">
      <c r="A81" s="9">
        <v>0</v>
      </c>
      <c r="B81" s="9">
        <v>0</v>
      </c>
      <c r="C81" s="9">
        <v>0</v>
      </c>
      <c r="D81" s="9" t="str">
        <v>Não atende</v>
      </c>
      <c r="F81" s="9" t="b">
        <f t="shared" si="20"/>
        <v>0</v>
      </c>
      <c r="G81" s="9" t="b">
        <f t="shared" si="21"/>
        <v>0</v>
      </c>
      <c r="H81" s="9" t="b">
        <f t="shared" si="22"/>
        <v>0</v>
      </c>
      <c r="I81" s="9" t="str">
        <f t="shared" si="23"/>
        <v>Não atende</v>
      </c>
    </row>
    <row r="82" spans="1:9">
      <c r="A82" s="9">
        <v>0</v>
      </c>
      <c r="B82" s="9">
        <v>0</v>
      </c>
      <c r="C82" s="9">
        <v>0</v>
      </c>
      <c r="D82" s="9" t="str">
        <v>Não atende</v>
      </c>
      <c r="F82" s="9" t="b">
        <f t="shared" si="20"/>
        <v>0</v>
      </c>
      <c r="G82" s="9" t="b">
        <f t="shared" si="21"/>
        <v>0</v>
      </c>
      <c r="H82" s="9" t="b">
        <f t="shared" si="22"/>
        <v>0</v>
      </c>
      <c r="I82" s="9" t="str">
        <f t="shared" si="23"/>
        <v>Não atende</v>
      </c>
    </row>
    <row r="83" spans="1:9">
      <c r="A83" s="9">
        <v>0</v>
      </c>
      <c r="B83" s="9">
        <v>0</v>
      </c>
      <c r="C83" s="9">
        <v>0</v>
      </c>
      <c r="D83" s="9" t="str">
        <v>Não atende</v>
      </c>
      <c r="F83" s="9" t="b">
        <f t="shared" si="20"/>
        <v>0</v>
      </c>
      <c r="G83" s="9" t="b">
        <f t="shared" si="21"/>
        <v>0</v>
      </c>
      <c r="H83" s="9" t="b">
        <f t="shared" si="22"/>
        <v>0</v>
      </c>
      <c r="I83" s="9" t="str">
        <f t="shared" si="23"/>
        <v>Não atende</v>
      </c>
    </row>
    <row r="84" spans="1:9">
      <c r="A84" s="9">
        <v>0</v>
      </c>
      <c r="B84" s="9">
        <v>0</v>
      </c>
      <c r="C84" s="9">
        <v>0</v>
      </c>
      <c r="D84" s="9" t="str">
        <v>Não atende</v>
      </c>
      <c r="F84" s="9" t="b">
        <f t="shared" si="20"/>
        <v>0</v>
      </c>
      <c r="G84" s="9" t="b">
        <f t="shared" si="21"/>
        <v>0</v>
      </c>
      <c r="H84" s="9" t="b">
        <f t="shared" si="22"/>
        <v>0</v>
      </c>
      <c r="I84" s="9" t="str">
        <f t="shared" si="23"/>
        <v>Não atende</v>
      </c>
    </row>
    <row r="85" spans="1:9">
      <c r="A85" s="9">
        <v>0</v>
      </c>
      <c r="B85" s="9">
        <v>0</v>
      </c>
      <c r="C85" s="9">
        <v>0</v>
      </c>
      <c r="D85" s="9" t="str">
        <v>Não atende</v>
      </c>
      <c r="F85" s="9" t="b">
        <f t="shared" si="20"/>
        <v>0</v>
      </c>
      <c r="G85" s="9" t="b">
        <f t="shared" si="21"/>
        <v>0</v>
      </c>
      <c r="H85" s="9" t="b">
        <f t="shared" si="22"/>
        <v>0</v>
      </c>
      <c r="I85" s="9" t="str">
        <f t="shared" si="23"/>
        <v>Não atende</v>
      </c>
    </row>
    <row r="86" spans="1:9">
      <c r="A86" s="9">
        <v>0</v>
      </c>
      <c r="B86" s="9">
        <v>0</v>
      </c>
      <c r="C86" s="9">
        <v>0</v>
      </c>
      <c r="D86" s="9" t="str">
        <v>Não atende</v>
      </c>
      <c r="F86" s="9" t="b">
        <f t="shared" si="20"/>
        <v>0</v>
      </c>
      <c r="G86" s="9" t="b">
        <f t="shared" si="21"/>
        <v>0</v>
      </c>
      <c r="H86" s="9" t="b">
        <f t="shared" si="22"/>
        <v>0</v>
      </c>
      <c r="I86" s="9" t="str">
        <f t="shared" si="23"/>
        <v>Não atende</v>
      </c>
    </row>
    <row r="87" spans="1:9">
      <c r="A87" s="9">
        <v>0</v>
      </c>
      <c r="B87" s="9">
        <v>0</v>
      </c>
      <c r="C87" s="9">
        <v>0</v>
      </c>
      <c r="D87" s="9" t="str">
        <v>Não atende</v>
      </c>
      <c r="F87" s="9" t="b">
        <f t="shared" si="20"/>
        <v>0</v>
      </c>
      <c r="G87" s="9" t="b">
        <f t="shared" si="21"/>
        <v>0</v>
      </c>
      <c r="H87" s="9" t="b">
        <f t="shared" si="22"/>
        <v>0</v>
      </c>
      <c r="I87" s="9" t="str">
        <f t="shared" si="23"/>
        <v>Não atende</v>
      </c>
    </row>
    <row r="88" spans="1:9">
      <c r="A88" s="9">
        <v>0</v>
      </c>
      <c r="B88" s="9">
        <v>0</v>
      </c>
      <c r="C88" s="9">
        <v>0</v>
      </c>
      <c r="D88" s="9" t="str">
        <v>Não atende</v>
      </c>
      <c r="F88" s="9" t="b">
        <f t="shared" si="20"/>
        <v>0</v>
      </c>
      <c r="G88" s="9" t="b">
        <f t="shared" si="21"/>
        <v>0</v>
      </c>
      <c r="H88" s="9" t="b">
        <f t="shared" si="22"/>
        <v>0</v>
      </c>
      <c r="I88" s="9" t="str">
        <f t="shared" si="23"/>
        <v>Não atende</v>
      </c>
    </row>
    <row r="89" spans="1:9">
      <c r="A89" s="9">
        <v>0</v>
      </c>
      <c r="B89" s="9">
        <v>0</v>
      </c>
      <c r="C89" s="9">
        <v>0</v>
      </c>
      <c r="D89" s="9" t="str">
        <v>Não atende</v>
      </c>
      <c r="F89" s="9" t="b">
        <f t="shared" si="20"/>
        <v>0</v>
      </c>
      <c r="G89" s="9" t="b">
        <f t="shared" si="21"/>
        <v>0</v>
      </c>
      <c r="H89" s="9" t="b">
        <f t="shared" si="22"/>
        <v>0</v>
      </c>
      <c r="I89" s="9" t="str">
        <f t="shared" si="23"/>
        <v>Não atende</v>
      </c>
    </row>
    <row r="90" spans="1:9">
      <c r="A90" s="9">
        <v>0</v>
      </c>
      <c r="B90" s="9">
        <v>0</v>
      </c>
      <c r="C90" s="9">
        <v>0</v>
      </c>
      <c r="D90" s="9" t="str">
        <v>Não atende</v>
      </c>
      <c r="F90" s="9" t="b">
        <f t="shared" si="20"/>
        <v>0</v>
      </c>
      <c r="G90" s="9" t="b">
        <f t="shared" si="21"/>
        <v>0</v>
      </c>
      <c r="H90" s="9" t="b">
        <f t="shared" si="22"/>
        <v>0</v>
      </c>
      <c r="I90" s="9" t="str">
        <f t="shared" si="23"/>
        <v>Não atende</v>
      </c>
    </row>
    <row r="91" spans="1:9">
      <c r="A91" s="9">
        <v>0</v>
      </c>
      <c r="B91" s="9">
        <v>0</v>
      </c>
      <c r="C91" s="9">
        <v>0</v>
      </c>
      <c r="D91" s="9" t="str">
        <v>Não atende</v>
      </c>
      <c r="F91" s="9" t="b">
        <f t="shared" si="20"/>
        <v>0</v>
      </c>
      <c r="G91" s="9" t="b">
        <f t="shared" si="21"/>
        <v>0</v>
      </c>
      <c r="H91" s="9" t="b">
        <f t="shared" si="22"/>
        <v>0</v>
      </c>
      <c r="I91" s="9" t="str">
        <f t="shared" si="23"/>
        <v>Não atende</v>
      </c>
    </row>
    <row r="92" spans="1:9">
      <c r="A92" s="9">
        <v>0</v>
      </c>
      <c r="B92" s="9">
        <v>0</v>
      </c>
      <c r="C92" s="9">
        <v>0</v>
      </c>
      <c r="D92" s="9" t="str">
        <v>Não atende</v>
      </c>
      <c r="F92" s="9" t="b">
        <f t="shared" si="20"/>
        <v>0</v>
      </c>
      <c r="G92" s="9" t="b">
        <f t="shared" si="21"/>
        <v>0</v>
      </c>
      <c r="H92" s="9" t="b">
        <f t="shared" si="22"/>
        <v>0</v>
      </c>
      <c r="I92" s="9" t="str">
        <f t="shared" si="23"/>
        <v>Não atende</v>
      </c>
    </row>
    <row r="93" spans="1:9">
      <c r="A93" s="9">
        <v>0</v>
      </c>
      <c r="B93" s="9">
        <v>0</v>
      </c>
      <c r="C93" s="9">
        <v>0</v>
      </c>
      <c r="D93" s="9" t="str">
        <v>Não atende</v>
      </c>
      <c r="F93" s="9" t="b">
        <f t="shared" si="20"/>
        <v>0</v>
      </c>
      <c r="G93" s="9" t="b">
        <f t="shared" si="21"/>
        <v>0</v>
      </c>
      <c r="H93" s="9" t="b">
        <f t="shared" si="22"/>
        <v>0</v>
      </c>
      <c r="I93" s="9" t="str">
        <f t="shared" si="23"/>
        <v>Não atende</v>
      </c>
    </row>
    <row r="94" spans="1:9">
      <c r="A94" s="9">
        <v>0</v>
      </c>
      <c r="B94" s="9">
        <v>0</v>
      </c>
      <c r="C94" s="9">
        <v>0</v>
      </c>
      <c r="D94" s="9" t="str">
        <v>Não atende</v>
      </c>
      <c r="F94" s="9" t="b">
        <f t="shared" si="20"/>
        <v>0</v>
      </c>
      <c r="G94" s="9" t="b">
        <f t="shared" si="21"/>
        <v>0</v>
      </c>
      <c r="H94" s="9" t="b">
        <f t="shared" si="22"/>
        <v>0</v>
      </c>
      <c r="I94" s="9" t="str">
        <f t="shared" si="23"/>
        <v>Não atende</v>
      </c>
    </row>
    <row r="95" spans="1:9">
      <c r="A95" s="9">
        <v>0</v>
      </c>
      <c r="B95" s="9">
        <v>0</v>
      </c>
      <c r="C95" s="9">
        <v>0</v>
      </c>
      <c r="D95" s="9" t="str">
        <v>Não atende</v>
      </c>
      <c r="F95" s="9" t="b">
        <f t="shared" si="20"/>
        <v>0</v>
      </c>
      <c r="G95" s="9" t="b">
        <f t="shared" si="21"/>
        <v>0</v>
      </c>
      <c r="H95" s="9" t="b">
        <f t="shared" si="22"/>
        <v>0</v>
      </c>
      <c r="I95" s="9" t="str">
        <f t="shared" si="23"/>
        <v>Não atende</v>
      </c>
    </row>
    <row r="96" spans="1:9">
      <c r="A96" s="9">
        <v>0</v>
      </c>
      <c r="B96" s="9">
        <v>0</v>
      </c>
      <c r="C96" s="9">
        <v>0</v>
      </c>
      <c r="D96" s="9" t="str">
        <v>Não atende</v>
      </c>
      <c r="F96" s="9" t="b">
        <f t="shared" si="20"/>
        <v>0</v>
      </c>
      <c r="G96" s="9" t="b">
        <f t="shared" si="21"/>
        <v>0</v>
      </c>
      <c r="H96" s="9" t="b">
        <f t="shared" si="22"/>
        <v>0</v>
      </c>
      <c r="I96" s="9" t="str">
        <f t="shared" si="23"/>
        <v>Não atende</v>
      </c>
    </row>
    <row r="97" spans="1:9">
      <c r="A97" s="9">
        <v>0</v>
      </c>
      <c r="B97" s="9">
        <v>0</v>
      </c>
      <c r="C97" s="9">
        <v>0</v>
      </c>
      <c r="D97" s="9" t="str">
        <v>Não atende</v>
      </c>
      <c r="F97" s="9" t="b">
        <f t="shared" si="20"/>
        <v>0</v>
      </c>
      <c r="G97" s="9" t="b">
        <f t="shared" si="21"/>
        <v>0</v>
      </c>
      <c r="H97" s="9" t="b">
        <f t="shared" si="22"/>
        <v>0</v>
      </c>
      <c r="I97" s="9" t="str">
        <f t="shared" si="23"/>
        <v>Não atende</v>
      </c>
    </row>
    <row r="98" spans="1:9">
      <c r="A98" s="9">
        <v>0</v>
      </c>
      <c r="B98" s="9">
        <v>0</v>
      </c>
      <c r="C98" s="9">
        <v>0</v>
      </c>
      <c r="D98" s="9" t="str">
        <v>Não atende</v>
      </c>
      <c r="F98" s="9" t="b">
        <f t="shared" si="20"/>
        <v>0</v>
      </c>
      <c r="G98" s="9" t="b">
        <f t="shared" si="21"/>
        <v>0</v>
      </c>
      <c r="H98" s="9" t="b">
        <f t="shared" si="22"/>
        <v>0</v>
      </c>
      <c r="I98" s="9" t="str">
        <f t="shared" si="23"/>
        <v>Não atende</v>
      </c>
    </row>
    <row r="99" spans="1:9">
      <c r="A99" s="9">
        <v>0</v>
      </c>
      <c r="B99" s="9">
        <v>0</v>
      </c>
      <c r="C99" s="9">
        <v>0</v>
      </c>
      <c r="D99" s="9" t="str">
        <v>Não atende</v>
      </c>
      <c r="F99" s="9" t="b">
        <f t="shared" si="20"/>
        <v>0</v>
      </c>
      <c r="G99" s="9" t="b">
        <f t="shared" si="21"/>
        <v>0</v>
      </c>
      <c r="H99" s="9" t="b">
        <f t="shared" si="22"/>
        <v>0</v>
      </c>
      <c r="I99" s="9" t="str">
        <f t="shared" si="23"/>
        <v>Não atende</v>
      </c>
    </row>
    <row r="100" spans="1:9">
      <c r="A100" s="9">
        <v>0</v>
      </c>
      <c r="B100" s="9">
        <v>0</v>
      </c>
      <c r="C100" s="9" t="str">
        <v/>
      </c>
      <c r="D100" s="9" t="str">
        <v>Não atende</v>
      </c>
      <c r="F100" s="9" t="b">
        <f t="shared" si="20"/>
        <v>0</v>
      </c>
      <c r="G100" s="9" t="b">
        <f t="shared" si="21"/>
        <v>0</v>
      </c>
      <c r="H100" s="9" t="b">
        <f t="shared" si="22"/>
        <v>0</v>
      </c>
      <c r="I100" s="9" t="str">
        <f t="shared" si="23"/>
        <v>Não atende</v>
      </c>
    </row>
    <row r="101" spans="1:9">
      <c r="A101" s="9">
        <v>0</v>
      </c>
      <c r="B101" s="9">
        <v>0</v>
      </c>
      <c r="C101" s="9">
        <v>0</v>
      </c>
      <c r="D101" s="9" t="str">
        <v>Não atende</v>
      </c>
      <c r="F101" s="9" t="b">
        <f t="shared" si="20"/>
        <v>0</v>
      </c>
      <c r="G101" s="9" t="b">
        <f t="shared" si="21"/>
        <v>0</v>
      </c>
      <c r="H101" s="9" t="b">
        <f t="shared" si="22"/>
        <v>0</v>
      </c>
      <c r="I101" s="9" t="str">
        <f t="shared" si="23"/>
        <v>Não atende</v>
      </c>
    </row>
    <row r="102" spans="1:9">
      <c r="A102" s="9">
        <v>0</v>
      </c>
      <c r="B102" s="9">
        <v>0</v>
      </c>
      <c r="C102" s="9">
        <v>0</v>
      </c>
      <c r="D102" s="9" t="str">
        <v>Não atende</v>
      </c>
      <c r="F102" s="9" t="b">
        <f t="shared" si="20"/>
        <v>0</v>
      </c>
      <c r="G102" s="9" t="b">
        <f t="shared" si="21"/>
        <v>0</v>
      </c>
      <c r="H102" s="9" t="b">
        <f t="shared" si="22"/>
        <v>0</v>
      </c>
      <c r="I102" s="9" t="str">
        <f t="shared" si="23"/>
        <v>Não atende</v>
      </c>
    </row>
    <row r="103" spans="1:9">
      <c r="A103" s="9">
        <v>0</v>
      </c>
      <c r="B103" s="9">
        <v>0</v>
      </c>
      <c r="C103" s="9">
        <v>0</v>
      </c>
      <c r="D103" s="9" t="str">
        <v>Não atende</v>
      </c>
      <c r="F103" s="9" t="b">
        <f t="shared" si="20"/>
        <v>0</v>
      </c>
      <c r="G103" s="9" t="b">
        <f t="shared" si="21"/>
        <v>0</v>
      </c>
      <c r="H103" s="9" t="b">
        <f t="shared" si="22"/>
        <v>0</v>
      </c>
      <c r="I103" s="9" t="str">
        <f t="shared" si="23"/>
        <v>Não atende</v>
      </c>
    </row>
    <row r="104" spans="1:9">
      <c r="A104" s="9">
        <v>0</v>
      </c>
      <c r="B104" s="9">
        <v>0</v>
      </c>
      <c r="C104" s="9">
        <v>0</v>
      </c>
      <c r="D104" s="9" t="str">
        <v>Não atende</v>
      </c>
      <c r="F104" s="9" t="b">
        <f t="shared" si="20"/>
        <v>0</v>
      </c>
      <c r="G104" s="9" t="b">
        <f t="shared" si="21"/>
        <v>0</v>
      </c>
      <c r="H104" s="9" t="b">
        <f t="shared" si="22"/>
        <v>0</v>
      </c>
      <c r="I104" s="9" t="str">
        <f t="shared" si="23"/>
        <v>Não atende</v>
      </c>
    </row>
    <row r="105" spans="1:9">
      <c r="A105" s="9">
        <v>0</v>
      </c>
      <c r="B105" s="9">
        <v>0</v>
      </c>
      <c r="C105" s="9">
        <v>0</v>
      </c>
      <c r="D105" s="9" t="str">
        <v>Não atende</v>
      </c>
      <c r="F105" s="9" t="b">
        <f t="shared" si="20"/>
        <v>0</v>
      </c>
      <c r="G105" s="9" t="b">
        <f t="shared" si="21"/>
        <v>0</v>
      </c>
      <c r="H105" s="9" t="b">
        <f t="shared" si="22"/>
        <v>0</v>
      </c>
      <c r="I105" s="9" t="str">
        <f t="shared" si="23"/>
        <v>Não atende</v>
      </c>
    </row>
    <row r="106" spans="1:9">
      <c r="A106" s="9">
        <v>0</v>
      </c>
      <c r="B106" s="9">
        <v>0</v>
      </c>
      <c r="C106" s="9">
        <v>0</v>
      </c>
      <c r="D106" s="9" t="str">
        <v>Não atende</v>
      </c>
      <c r="F106" s="9" t="b">
        <f t="shared" si="20"/>
        <v>0</v>
      </c>
      <c r="G106" s="9" t="b">
        <f t="shared" si="21"/>
        <v>0</v>
      </c>
      <c r="H106" s="9" t="b">
        <f t="shared" si="22"/>
        <v>0</v>
      </c>
      <c r="I106" s="9" t="str">
        <f t="shared" si="23"/>
        <v>Não atende</v>
      </c>
    </row>
    <row r="107" spans="1:9">
      <c r="A107" s="9">
        <v>0</v>
      </c>
      <c r="B107" s="9">
        <v>0</v>
      </c>
      <c r="C107" s="9">
        <v>0</v>
      </c>
      <c r="D107" s="9" t="str">
        <v>Não atende</v>
      </c>
      <c r="F107" s="9" t="b">
        <f t="shared" si="20"/>
        <v>0</v>
      </c>
      <c r="G107" s="9" t="b">
        <f t="shared" si="21"/>
        <v>0</v>
      </c>
      <c r="H107" s="9" t="b">
        <f t="shared" si="22"/>
        <v>0</v>
      </c>
      <c r="I107" s="9" t="str">
        <f t="shared" si="23"/>
        <v>Não atende</v>
      </c>
    </row>
    <row r="108" spans="1:9">
      <c r="A108" s="9">
        <v>0</v>
      </c>
      <c r="B108" s="9">
        <v>0</v>
      </c>
      <c r="C108" s="9">
        <v>0</v>
      </c>
      <c r="D108" s="9" t="str">
        <v>Não atende</v>
      </c>
      <c r="F108" s="9" t="b">
        <f t="shared" si="20"/>
        <v>0</v>
      </c>
      <c r="G108" s="9" t="b">
        <f t="shared" si="21"/>
        <v>0</v>
      </c>
      <c r="H108" s="9" t="b">
        <f t="shared" si="22"/>
        <v>0</v>
      </c>
      <c r="I108" s="9" t="str">
        <f t="shared" si="23"/>
        <v>Não atende</v>
      </c>
    </row>
    <row r="109" spans="1:9">
      <c r="A109" s="9">
        <v>0</v>
      </c>
      <c r="B109" s="9">
        <v>0</v>
      </c>
      <c r="C109" s="9">
        <v>0</v>
      </c>
      <c r="D109" s="9" t="str">
        <v>Não atende</v>
      </c>
      <c r="F109" s="9" t="b">
        <f t="shared" si="20"/>
        <v>0</v>
      </c>
      <c r="G109" s="9" t="b">
        <f t="shared" si="21"/>
        <v>0</v>
      </c>
      <c r="H109" s="9" t="b">
        <f t="shared" si="22"/>
        <v>0</v>
      </c>
      <c r="I109" s="9" t="str">
        <f t="shared" si="23"/>
        <v>Não atende</v>
      </c>
    </row>
    <row r="110" spans="1:9">
      <c r="A110" s="9">
        <v>0</v>
      </c>
      <c r="B110" s="9">
        <v>0</v>
      </c>
      <c r="C110" s="9">
        <v>0</v>
      </c>
      <c r="D110" s="9" t="str">
        <v>Não atende</v>
      </c>
      <c r="F110" s="9" t="b">
        <f t="shared" si="20"/>
        <v>0</v>
      </c>
      <c r="G110" s="9" t="b">
        <f t="shared" si="21"/>
        <v>0</v>
      </c>
      <c r="H110" s="9" t="b">
        <f t="shared" si="22"/>
        <v>0</v>
      </c>
      <c r="I110" s="9" t="str">
        <f t="shared" si="23"/>
        <v>Não atende</v>
      </c>
    </row>
    <row r="111" spans="1:9">
      <c r="A111" s="9">
        <v>0</v>
      </c>
      <c r="B111" s="9">
        <v>0</v>
      </c>
      <c r="C111" s="9">
        <v>0</v>
      </c>
      <c r="D111" s="9" t="str">
        <v>Não atende</v>
      </c>
      <c r="F111" s="9" t="b">
        <f t="shared" si="20"/>
        <v>0</v>
      </c>
      <c r="G111" s="9" t="b">
        <f t="shared" si="21"/>
        <v>0</v>
      </c>
      <c r="H111" s="9" t="b">
        <f t="shared" si="22"/>
        <v>0</v>
      </c>
      <c r="I111" s="9" t="str">
        <f t="shared" si="23"/>
        <v>Não atende</v>
      </c>
    </row>
    <row r="112" spans="1:9">
      <c r="A112" s="9">
        <v>0</v>
      </c>
      <c r="B112" s="9">
        <v>0</v>
      </c>
      <c r="C112" s="9">
        <v>0</v>
      </c>
      <c r="D112" s="9" t="str">
        <v>Não atende</v>
      </c>
      <c r="F112" s="9" t="b">
        <f t="shared" si="20"/>
        <v>0</v>
      </c>
      <c r="G112" s="9" t="b">
        <f t="shared" si="21"/>
        <v>0</v>
      </c>
      <c r="H112" s="9" t="b">
        <f t="shared" si="22"/>
        <v>0</v>
      </c>
      <c r="I112" s="9" t="str">
        <f t="shared" si="23"/>
        <v>Não atende</v>
      </c>
    </row>
    <row r="113" spans="1:9">
      <c r="A113" s="9">
        <v>0</v>
      </c>
      <c r="B113" s="9">
        <v>0</v>
      </c>
      <c r="C113" s="9">
        <v>0</v>
      </c>
      <c r="D113" s="9" t="str">
        <v>Não atende</v>
      </c>
      <c r="F113" s="9" t="b">
        <f t="shared" si="20"/>
        <v>0</v>
      </c>
      <c r="G113" s="9" t="b">
        <f t="shared" si="21"/>
        <v>0</v>
      </c>
      <c r="H113" s="9" t="b">
        <f t="shared" si="22"/>
        <v>0</v>
      </c>
      <c r="I113" s="9" t="str">
        <f t="shared" si="23"/>
        <v>Não atende</v>
      </c>
    </row>
    <row r="114" spans="1:9">
      <c r="A114" s="9">
        <v>0</v>
      </c>
      <c r="B114" s="9">
        <v>0</v>
      </c>
      <c r="C114" s="9">
        <v>0</v>
      </c>
      <c r="D114" s="9" t="str">
        <v>Não atende</v>
      </c>
      <c r="F114" s="9" t="b">
        <f t="shared" si="20"/>
        <v>0</v>
      </c>
      <c r="G114" s="9" t="b">
        <f t="shared" si="21"/>
        <v>0</v>
      </c>
      <c r="H114" s="9" t="b">
        <f t="shared" si="22"/>
        <v>0</v>
      </c>
      <c r="I114" s="9" t="str">
        <f t="shared" si="23"/>
        <v>Não atende</v>
      </c>
    </row>
    <row r="115" spans="1:9">
      <c r="A115" s="9">
        <v>0</v>
      </c>
      <c r="B115" s="9">
        <v>0</v>
      </c>
      <c r="C115" s="9">
        <v>0</v>
      </c>
      <c r="D115" s="9" t="str">
        <v>Não atende</v>
      </c>
      <c r="F115" s="9" t="b">
        <f t="shared" si="20"/>
        <v>0</v>
      </c>
      <c r="G115" s="9" t="b">
        <f t="shared" si="21"/>
        <v>0</v>
      </c>
      <c r="H115" s="9" t="b">
        <f t="shared" si="22"/>
        <v>0</v>
      </c>
      <c r="I115" s="9" t="str">
        <f t="shared" si="23"/>
        <v>Não atende</v>
      </c>
    </row>
    <row r="116" spans="1:9">
      <c r="A116" s="9">
        <v>0</v>
      </c>
      <c r="B116" s="9">
        <v>0</v>
      </c>
      <c r="C116" s="9">
        <v>0</v>
      </c>
      <c r="D116" s="9" t="str">
        <v>Não atende</v>
      </c>
      <c r="F116" s="9" t="b">
        <f t="shared" si="20"/>
        <v>0</v>
      </c>
      <c r="G116" s="9" t="b">
        <f t="shared" si="21"/>
        <v>0</v>
      </c>
      <c r="H116" s="9" t="b">
        <f t="shared" si="22"/>
        <v>0</v>
      </c>
      <c r="I116" s="9" t="str">
        <f t="shared" si="23"/>
        <v>Não atende</v>
      </c>
    </row>
    <row r="117" spans="1:9">
      <c r="A117" s="9">
        <v>0</v>
      </c>
      <c r="B117" s="9">
        <v>0</v>
      </c>
      <c r="C117" s="9">
        <v>0</v>
      </c>
      <c r="D117" s="9" t="str">
        <v>Não atende</v>
      </c>
      <c r="F117" s="9" t="b">
        <f t="shared" si="20"/>
        <v>0</v>
      </c>
      <c r="G117" s="9" t="b">
        <f t="shared" si="21"/>
        <v>0</v>
      </c>
      <c r="H117" s="9" t="b">
        <f t="shared" si="22"/>
        <v>0</v>
      </c>
      <c r="I117" s="9" t="str">
        <f t="shared" si="23"/>
        <v>Não atende</v>
      </c>
    </row>
    <row r="118" spans="1:9">
      <c r="A118" s="9">
        <v>0</v>
      </c>
      <c r="B118" s="9">
        <v>0</v>
      </c>
      <c r="C118" s="9">
        <v>0</v>
      </c>
      <c r="D118" s="9" t="str">
        <v>Não atende</v>
      </c>
      <c r="F118" s="9" t="b">
        <f t="shared" si="20"/>
        <v>0</v>
      </c>
      <c r="G118" s="9" t="b">
        <f t="shared" si="21"/>
        <v>0</v>
      </c>
      <c r="H118" s="9" t="b">
        <f t="shared" si="22"/>
        <v>0</v>
      </c>
      <c r="I118" s="9" t="str">
        <f t="shared" si="23"/>
        <v>Não atende</v>
      </c>
    </row>
    <row r="119" spans="1:9">
      <c r="A119" s="9">
        <v>0</v>
      </c>
      <c r="B119" s="9">
        <v>0</v>
      </c>
      <c r="C119" s="9">
        <v>0</v>
      </c>
      <c r="D119" s="9" t="str">
        <v>Não atende</v>
      </c>
      <c r="F119" s="9" t="b">
        <f t="shared" si="20"/>
        <v>0</v>
      </c>
      <c r="G119" s="9" t="b">
        <f t="shared" si="21"/>
        <v>0</v>
      </c>
      <c r="H119" s="9" t="b">
        <f t="shared" si="22"/>
        <v>0</v>
      </c>
      <c r="I119" s="9" t="str">
        <f t="shared" si="23"/>
        <v>Não atende</v>
      </c>
    </row>
    <row r="120" spans="1:9">
      <c r="A120" s="9">
        <v>0</v>
      </c>
      <c r="B120" s="9">
        <v>0</v>
      </c>
      <c r="C120" s="9">
        <v>0</v>
      </c>
      <c r="D120" s="9" t="str">
        <v>Não atende</v>
      </c>
      <c r="F120" s="9" t="b">
        <f t="shared" si="20"/>
        <v>0</v>
      </c>
      <c r="G120" s="9" t="b">
        <f t="shared" si="21"/>
        <v>0</v>
      </c>
      <c r="H120" s="9" t="b">
        <f t="shared" si="22"/>
        <v>0</v>
      </c>
      <c r="I120" s="9" t="str">
        <f t="shared" si="23"/>
        <v>Não atende</v>
      </c>
    </row>
    <row r="121" spans="1:9">
      <c r="A121" s="9">
        <v>0</v>
      </c>
      <c r="B121" s="9">
        <v>0</v>
      </c>
      <c r="C121" s="9">
        <v>0</v>
      </c>
      <c r="D121" s="9" t="str">
        <v>Não atende</v>
      </c>
      <c r="F121" s="9" t="b">
        <f t="shared" si="20"/>
        <v>0</v>
      </c>
      <c r="G121" s="9" t="b">
        <f t="shared" si="21"/>
        <v>0</v>
      </c>
      <c r="H121" s="9" t="b">
        <f t="shared" si="22"/>
        <v>0</v>
      </c>
      <c r="I121" s="9" t="str">
        <f t="shared" si="23"/>
        <v>Não atende</v>
      </c>
    </row>
    <row r="122" spans="1:9">
      <c r="A122" s="9">
        <v>0</v>
      </c>
      <c r="B122" s="9">
        <v>0</v>
      </c>
      <c r="C122" s="9">
        <v>0</v>
      </c>
      <c r="D122" s="9" t="str">
        <v>Não atende</v>
      </c>
      <c r="F122" s="9" t="b">
        <f t="shared" si="20"/>
        <v>0</v>
      </c>
      <c r="G122" s="9" t="b">
        <f t="shared" si="21"/>
        <v>0</v>
      </c>
      <c r="H122" s="9" t="b">
        <f t="shared" si="22"/>
        <v>0</v>
      </c>
      <c r="I122" s="9" t="str">
        <f t="shared" si="23"/>
        <v>Não atende</v>
      </c>
    </row>
    <row r="123" spans="1:9">
      <c r="A123" s="9">
        <v>0</v>
      </c>
      <c r="B123" s="9">
        <v>0</v>
      </c>
      <c r="C123" s="9">
        <v>0</v>
      </c>
      <c r="D123" s="9" t="str">
        <v>Não atende</v>
      </c>
      <c r="F123" s="9" t="b">
        <f t="shared" si="20"/>
        <v>0</v>
      </c>
      <c r="G123" s="9" t="b">
        <f t="shared" si="21"/>
        <v>0</v>
      </c>
      <c r="H123" s="9" t="b">
        <f t="shared" si="22"/>
        <v>0</v>
      </c>
      <c r="I123" s="9" t="str">
        <f t="shared" si="23"/>
        <v>Não atende</v>
      </c>
    </row>
    <row r="124" spans="1:9">
      <c r="A124" s="9">
        <v>0</v>
      </c>
      <c r="B124" s="9">
        <v>0</v>
      </c>
      <c r="C124" s="9">
        <v>0</v>
      </c>
      <c r="D124" s="9" t="str">
        <v>Não atende</v>
      </c>
      <c r="F124" s="9" t="b">
        <f t="shared" si="20"/>
        <v>0</v>
      </c>
      <c r="G124" s="9" t="b">
        <f t="shared" si="21"/>
        <v>0</v>
      </c>
      <c r="H124" s="9" t="b">
        <f t="shared" si="22"/>
        <v>0</v>
      </c>
      <c r="I124" s="9" t="str">
        <f t="shared" si="23"/>
        <v>Não atende</v>
      </c>
    </row>
    <row r="125" spans="1:9">
      <c r="A125" s="9">
        <v>0</v>
      </c>
      <c r="B125" s="9">
        <v>0</v>
      </c>
      <c r="C125" s="9">
        <v>0</v>
      </c>
      <c r="D125" s="9" t="str">
        <v>Não atende</v>
      </c>
      <c r="F125" s="9" t="b">
        <f t="shared" si="20"/>
        <v>0</v>
      </c>
      <c r="G125" s="9" t="b">
        <f t="shared" si="21"/>
        <v>0</v>
      </c>
      <c r="H125" s="9" t="b">
        <f t="shared" si="22"/>
        <v>0</v>
      </c>
      <c r="I125" s="9" t="str">
        <f t="shared" si="23"/>
        <v>Não atende</v>
      </c>
    </row>
    <row r="126" spans="1:9">
      <c r="A126" s="9">
        <v>0</v>
      </c>
      <c r="B126" s="9">
        <v>0</v>
      </c>
      <c r="C126" s="9">
        <v>0</v>
      </c>
      <c r="D126" s="9" t="str">
        <v>Não atende</v>
      </c>
      <c r="F126" s="9" t="b">
        <f t="shared" si="20"/>
        <v>0</v>
      </c>
      <c r="G126" s="9" t="b">
        <f t="shared" si="21"/>
        <v>0</v>
      </c>
      <c r="H126" s="9" t="b">
        <f t="shared" si="22"/>
        <v>0</v>
      </c>
      <c r="I126" s="9" t="str">
        <f t="shared" si="23"/>
        <v>Não atende</v>
      </c>
    </row>
    <row r="127" spans="1:9">
      <c r="A127" s="9">
        <v>0</v>
      </c>
      <c r="B127" s="9">
        <v>0</v>
      </c>
      <c r="C127" s="9">
        <v>0</v>
      </c>
      <c r="D127" s="9" t="str">
        <v>Não atende</v>
      </c>
      <c r="F127" s="9" t="b">
        <f t="shared" si="20"/>
        <v>0</v>
      </c>
      <c r="G127" s="9" t="b">
        <f t="shared" si="21"/>
        <v>0</v>
      </c>
      <c r="H127" s="9" t="b">
        <f t="shared" si="22"/>
        <v>0</v>
      </c>
      <c r="I127" s="9" t="str">
        <f t="shared" si="23"/>
        <v>Não atende</v>
      </c>
    </row>
    <row r="128" spans="1:9">
      <c r="A128" s="9">
        <v>0</v>
      </c>
      <c r="B128" s="9">
        <v>0</v>
      </c>
      <c r="C128" s="9">
        <v>0</v>
      </c>
      <c r="D128" s="9" t="str">
        <v>Não atende</v>
      </c>
      <c r="F128" s="9" t="b">
        <f t="shared" si="20"/>
        <v>0</v>
      </c>
      <c r="G128" s="9" t="b">
        <f t="shared" si="21"/>
        <v>0</v>
      </c>
      <c r="H128" s="9" t="b">
        <f t="shared" si="22"/>
        <v>0</v>
      </c>
      <c r="I128" s="9" t="str">
        <f t="shared" si="23"/>
        <v>Não atende</v>
      </c>
    </row>
    <row r="129" spans="1:9">
      <c r="A129" s="9">
        <v>0</v>
      </c>
      <c r="B129" s="9">
        <v>0</v>
      </c>
      <c r="C129" s="9">
        <v>0</v>
      </c>
      <c r="D129" s="9" t="str">
        <v>Não atende</v>
      </c>
      <c r="F129" s="9" t="b">
        <f t="shared" si="20"/>
        <v>0</v>
      </c>
      <c r="G129" s="9" t="b">
        <f t="shared" si="21"/>
        <v>0</v>
      </c>
      <c r="H129" s="9" t="b">
        <f t="shared" si="22"/>
        <v>0</v>
      </c>
      <c r="I129" s="9" t="str">
        <f t="shared" si="23"/>
        <v>Não atende</v>
      </c>
    </row>
    <row r="130" spans="1:9">
      <c r="A130" s="9">
        <v>0</v>
      </c>
      <c r="B130" s="9">
        <v>0</v>
      </c>
      <c r="C130" s="9">
        <v>0</v>
      </c>
      <c r="D130" s="9" t="str">
        <v>Não atende</v>
      </c>
      <c r="F130" s="9" t="b">
        <f t="shared" si="20"/>
        <v>0</v>
      </c>
      <c r="G130" s="9" t="b">
        <f t="shared" si="21"/>
        <v>0</v>
      </c>
      <c r="H130" s="9" t="b">
        <f t="shared" si="22"/>
        <v>0</v>
      </c>
      <c r="I130" s="9" t="str">
        <f t="shared" si="23"/>
        <v>Não atende</v>
      </c>
    </row>
    <row r="131" spans="1:9">
      <c r="A131" s="9">
        <v>0</v>
      </c>
      <c r="B131" s="9">
        <v>0</v>
      </c>
      <c r="C131" s="9">
        <v>0</v>
      </c>
      <c r="D131" s="9" t="str">
        <v>Não atende</v>
      </c>
      <c r="F131" s="9" t="b">
        <f t="shared" ref="F131:F194" si="24">IF(D131="Atende",A131)</f>
        <v>0</v>
      </c>
      <c r="G131" s="9" t="b">
        <f t="shared" ref="G131:G194" si="25">IF(D131="Atende",B131)</f>
        <v>0</v>
      </c>
      <c r="H131" s="9" t="b">
        <f t="shared" ref="H131:H194" si="26">IF(D131="Atende",C131)</f>
        <v>0</v>
      </c>
      <c r="I131" s="9" t="str">
        <f t="shared" ref="I131:I194" si="27">D131</f>
        <v>Não atende</v>
      </c>
    </row>
    <row r="132" spans="1:9">
      <c r="A132" s="9">
        <v>0</v>
      </c>
      <c r="B132" s="9">
        <v>0</v>
      </c>
      <c r="C132" s="9">
        <v>0</v>
      </c>
      <c r="D132" s="9" t="str">
        <v>Não atende</v>
      </c>
      <c r="F132" s="9" t="b">
        <f t="shared" si="24"/>
        <v>0</v>
      </c>
      <c r="G132" s="9" t="b">
        <f t="shared" si="25"/>
        <v>0</v>
      </c>
      <c r="H132" s="9" t="b">
        <f t="shared" si="26"/>
        <v>0</v>
      </c>
      <c r="I132" s="9" t="str">
        <f t="shared" si="27"/>
        <v>Não atende</v>
      </c>
    </row>
    <row r="133" spans="1:9">
      <c r="A133" s="9">
        <v>0</v>
      </c>
      <c r="B133" s="9">
        <v>0</v>
      </c>
      <c r="C133" s="9">
        <v>0</v>
      </c>
      <c r="D133" s="9" t="str">
        <v>Não atende</v>
      </c>
      <c r="F133" s="9" t="b">
        <f t="shared" si="24"/>
        <v>0</v>
      </c>
      <c r="G133" s="9" t="b">
        <f t="shared" si="25"/>
        <v>0</v>
      </c>
      <c r="H133" s="9" t="b">
        <f t="shared" si="26"/>
        <v>0</v>
      </c>
      <c r="I133" s="9" t="str">
        <f t="shared" si="27"/>
        <v>Não atende</v>
      </c>
    </row>
    <row r="134" spans="1:9">
      <c r="A134" s="9">
        <v>0</v>
      </c>
      <c r="B134" s="9">
        <v>0</v>
      </c>
      <c r="C134" s="9">
        <v>0</v>
      </c>
      <c r="D134" s="9" t="str">
        <v>Não atende</v>
      </c>
      <c r="F134" s="9" t="b">
        <f t="shared" si="24"/>
        <v>0</v>
      </c>
      <c r="G134" s="9" t="b">
        <f t="shared" si="25"/>
        <v>0</v>
      </c>
      <c r="H134" s="9" t="b">
        <f t="shared" si="26"/>
        <v>0</v>
      </c>
      <c r="I134" s="9" t="str">
        <f t="shared" si="27"/>
        <v>Não atende</v>
      </c>
    </row>
    <row r="135" spans="1:9">
      <c r="A135" s="9">
        <v>0</v>
      </c>
      <c r="B135" s="9">
        <v>0</v>
      </c>
      <c r="C135" s="9">
        <v>0</v>
      </c>
      <c r="D135" s="9" t="str">
        <v>Não atende</v>
      </c>
      <c r="F135" s="9" t="b">
        <f t="shared" si="24"/>
        <v>0</v>
      </c>
      <c r="G135" s="9" t="b">
        <f t="shared" si="25"/>
        <v>0</v>
      </c>
      <c r="H135" s="9" t="b">
        <f t="shared" si="26"/>
        <v>0</v>
      </c>
      <c r="I135" s="9" t="str">
        <f t="shared" si="27"/>
        <v>Não atende</v>
      </c>
    </row>
    <row r="136" spans="1:9">
      <c r="A136" s="9">
        <v>0</v>
      </c>
      <c r="B136" s="9">
        <v>0</v>
      </c>
      <c r="C136" s="9">
        <v>0</v>
      </c>
      <c r="D136" s="9" t="str">
        <v>Não atende</v>
      </c>
      <c r="F136" s="9" t="b">
        <f t="shared" si="24"/>
        <v>0</v>
      </c>
      <c r="G136" s="9" t="b">
        <f t="shared" si="25"/>
        <v>0</v>
      </c>
      <c r="H136" s="9" t="b">
        <f t="shared" si="26"/>
        <v>0</v>
      </c>
      <c r="I136" s="9" t="str">
        <f t="shared" si="27"/>
        <v>Não atende</v>
      </c>
    </row>
    <row r="137" spans="1:9">
      <c r="A137" s="9">
        <v>0</v>
      </c>
      <c r="B137" s="9">
        <v>0</v>
      </c>
      <c r="C137" s="9">
        <v>0</v>
      </c>
      <c r="D137" s="9" t="str">
        <v>Não atende</v>
      </c>
      <c r="F137" s="9" t="b">
        <f t="shared" si="24"/>
        <v>0</v>
      </c>
      <c r="G137" s="9" t="b">
        <f t="shared" si="25"/>
        <v>0</v>
      </c>
      <c r="H137" s="9" t="b">
        <f t="shared" si="26"/>
        <v>0</v>
      </c>
      <c r="I137" s="9" t="str">
        <f t="shared" si="27"/>
        <v>Não atende</v>
      </c>
    </row>
    <row r="138" spans="1:9">
      <c r="A138" s="9">
        <v>0</v>
      </c>
      <c r="B138" s="9">
        <v>0</v>
      </c>
      <c r="C138" s="9">
        <v>0</v>
      </c>
      <c r="D138" s="9" t="str">
        <v>Não atende</v>
      </c>
      <c r="F138" s="9" t="b">
        <f t="shared" si="24"/>
        <v>0</v>
      </c>
      <c r="G138" s="9" t="b">
        <f t="shared" si="25"/>
        <v>0</v>
      </c>
      <c r="H138" s="9" t="b">
        <f t="shared" si="26"/>
        <v>0</v>
      </c>
      <c r="I138" s="9" t="str">
        <f t="shared" si="27"/>
        <v>Não atende</v>
      </c>
    </row>
    <row r="139" spans="1:9">
      <c r="A139" s="9">
        <v>0</v>
      </c>
      <c r="B139" s="9">
        <v>0</v>
      </c>
      <c r="C139" s="9">
        <v>0</v>
      </c>
      <c r="D139" s="9" t="str">
        <v>Não atende</v>
      </c>
      <c r="F139" s="9" t="b">
        <f t="shared" si="24"/>
        <v>0</v>
      </c>
      <c r="G139" s="9" t="b">
        <f t="shared" si="25"/>
        <v>0</v>
      </c>
      <c r="H139" s="9" t="b">
        <f t="shared" si="26"/>
        <v>0</v>
      </c>
      <c r="I139" s="9" t="str">
        <f t="shared" si="27"/>
        <v>Não atende</v>
      </c>
    </row>
    <row r="140" spans="1:9">
      <c r="A140" s="9">
        <v>0</v>
      </c>
      <c r="B140" s="9">
        <v>0</v>
      </c>
      <c r="C140" s="9">
        <v>0</v>
      </c>
      <c r="D140" s="9" t="str">
        <v>Não atende</v>
      </c>
      <c r="F140" s="9" t="b">
        <f t="shared" si="24"/>
        <v>0</v>
      </c>
      <c r="G140" s="9" t="b">
        <f t="shared" si="25"/>
        <v>0</v>
      </c>
      <c r="H140" s="9" t="b">
        <f t="shared" si="26"/>
        <v>0</v>
      </c>
      <c r="I140" s="9" t="str">
        <f t="shared" si="27"/>
        <v>Não atende</v>
      </c>
    </row>
    <row r="141" spans="1:9">
      <c r="A141" s="9">
        <v>0</v>
      </c>
      <c r="B141" s="9">
        <v>0</v>
      </c>
      <c r="C141" s="9">
        <v>0</v>
      </c>
      <c r="D141" s="9" t="str">
        <v>Não atende</v>
      </c>
      <c r="F141" s="9" t="b">
        <f t="shared" si="24"/>
        <v>0</v>
      </c>
      <c r="G141" s="9" t="b">
        <f t="shared" si="25"/>
        <v>0</v>
      </c>
      <c r="H141" s="9" t="b">
        <f t="shared" si="26"/>
        <v>0</v>
      </c>
      <c r="I141" s="9" t="str">
        <f t="shared" si="27"/>
        <v>Não atende</v>
      </c>
    </row>
    <row r="142" spans="1:9">
      <c r="A142" s="9">
        <v>0</v>
      </c>
      <c r="B142" s="9">
        <v>0</v>
      </c>
      <c r="C142" s="9">
        <v>0</v>
      </c>
      <c r="D142" s="9" t="str">
        <v>Não atende</v>
      </c>
      <c r="F142" s="9" t="b">
        <f t="shared" si="24"/>
        <v>0</v>
      </c>
      <c r="G142" s="9" t="b">
        <f t="shared" si="25"/>
        <v>0</v>
      </c>
      <c r="H142" s="9" t="b">
        <f t="shared" si="26"/>
        <v>0</v>
      </c>
      <c r="I142" s="9" t="str">
        <f t="shared" si="27"/>
        <v>Não atende</v>
      </c>
    </row>
    <row r="143" spans="1:9">
      <c r="A143" s="9">
        <v>0</v>
      </c>
      <c r="B143" s="9">
        <v>0</v>
      </c>
      <c r="C143" s="9">
        <v>0</v>
      </c>
      <c r="D143" s="9" t="str">
        <v>Não atende</v>
      </c>
      <c r="F143" s="9" t="b">
        <f t="shared" si="24"/>
        <v>0</v>
      </c>
      <c r="G143" s="9" t="b">
        <f t="shared" si="25"/>
        <v>0</v>
      </c>
      <c r="H143" s="9" t="b">
        <f t="shared" si="26"/>
        <v>0</v>
      </c>
      <c r="I143" s="9" t="str">
        <f t="shared" si="27"/>
        <v>Não atende</v>
      </c>
    </row>
    <row r="144" spans="1:9">
      <c r="A144" s="9">
        <v>0</v>
      </c>
      <c r="B144" s="9">
        <v>0</v>
      </c>
      <c r="C144" s="9">
        <v>0</v>
      </c>
      <c r="D144" s="9" t="str">
        <v>Não atende</v>
      </c>
      <c r="F144" s="9" t="b">
        <f t="shared" si="24"/>
        <v>0</v>
      </c>
      <c r="G144" s="9" t="b">
        <f t="shared" si="25"/>
        <v>0</v>
      </c>
      <c r="H144" s="9" t="b">
        <f t="shared" si="26"/>
        <v>0</v>
      </c>
      <c r="I144" s="9" t="str">
        <f t="shared" si="27"/>
        <v>Não atende</v>
      </c>
    </row>
    <row r="145" spans="1:9">
      <c r="A145" s="9">
        <v>0</v>
      </c>
      <c r="B145" s="9">
        <v>0</v>
      </c>
      <c r="C145" s="9">
        <v>0</v>
      </c>
      <c r="D145" s="9" t="str">
        <v>Não atende</v>
      </c>
      <c r="F145" s="9" t="b">
        <f t="shared" si="24"/>
        <v>0</v>
      </c>
      <c r="G145" s="9" t="b">
        <f t="shared" si="25"/>
        <v>0</v>
      </c>
      <c r="H145" s="9" t="b">
        <f t="shared" si="26"/>
        <v>0</v>
      </c>
      <c r="I145" s="9" t="str">
        <f t="shared" si="27"/>
        <v>Não atende</v>
      </c>
    </row>
    <row r="146" spans="1:9">
      <c r="A146" s="9">
        <v>0</v>
      </c>
      <c r="B146" s="9">
        <v>0</v>
      </c>
      <c r="C146" s="9">
        <v>0</v>
      </c>
      <c r="D146" s="9" t="str">
        <v>Não atende</v>
      </c>
      <c r="F146" s="9" t="b">
        <f t="shared" si="24"/>
        <v>0</v>
      </c>
      <c r="G146" s="9" t="b">
        <f t="shared" si="25"/>
        <v>0</v>
      </c>
      <c r="H146" s="9" t="b">
        <f t="shared" si="26"/>
        <v>0</v>
      </c>
      <c r="I146" s="9" t="str">
        <f t="shared" si="27"/>
        <v>Não atende</v>
      </c>
    </row>
    <row r="147" spans="1:9">
      <c r="A147" s="9">
        <v>0</v>
      </c>
      <c r="B147" s="9">
        <v>0</v>
      </c>
      <c r="C147" s="9">
        <v>0</v>
      </c>
      <c r="D147" s="9" t="str">
        <v>Não atende</v>
      </c>
      <c r="F147" s="9" t="b">
        <f t="shared" si="24"/>
        <v>0</v>
      </c>
      <c r="G147" s="9" t="b">
        <f t="shared" si="25"/>
        <v>0</v>
      </c>
      <c r="H147" s="9" t="b">
        <f t="shared" si="26"/>
        <v>0</v>
      </c>
      <c r="I147" s="9" t="str">
        <f t="shared" si="27"/>
        <v>Não atende</v>
      </c>
    </row>
    <row r="148" spans="1:9">
      <c r="A148" s="9">
        <v>0</v>
      </c>
      <c r="B148" s="9">
        <v>0</v>
      </c>
      <c r="C148" s="9">
        <v>0</v>
      </c>
      <c r="D148" s="9" t="str">
        <v>Não atende</v>
      </c>
      <c r="F148" s="9" t="b">
        <f t="shared" si="24"/>
        <v>0</v>
      </c>
      <c r="G148" s="9" t="b">
        <f t="shared" si="25"/>
        <v>0</v>
      </c>
      <c r="H148" s="9" t="b">
        <f t="shared" si="26"/>
        <v>0</v>
      </c>
      <c r="I148" s="9" t="str">
        <f t="shared" si="27"/>
        <v>Não atende</v>
      </c>
    </row>
    <row r="149" spans="1:9">
      <c r="A149" s="9">
        <v>0</v>
      </c>
      <c r="B149" s="9">
        <v>0</v>
      </c>
      <c r="C149" s="9">
        <v>0</v>
      </c>
      <c r="D149" s="9" t="str">
        <v>Não atende</v>
      </c>
      <c r="F149" s="9" t="b">
        <f t="shared" si="24"/>
        <v>0</v>
      </c>
      <c r="G149" s="9" t="b">
        <f t="shared" si="25"/>
        <v>0</v>
      </c>
      <c r="H149" s="9" t="b">
        <f t="shared" si="26"/>
        <v>0</v>
      </c>
      <c r="I149" s="9" t="str">
        <f t="shared" si="27"/>
        <v>Não atende</v>
      </c>
    </row>
    <row r="150" spans="1:9">
      <c r="A150" s="9">
        <v>0</v>
      </c>
      <c r="B150" s="9">
        <v>0</v>
      </c>
      <c r="C150" s="9">
        <v>0</v>
      </c>
      <c r="D150" s="9" t="str">
        <v>Não atende</v>
      </c>
      <c r="F150" s="9" t="b">
        <f t="shared" si="24"/>
        <v>0</v>
      </c>
      <c r="G150" s="9" t="b">
        <f t="shared" si="25"/>
        <v>0</v>
      </c>
      <c r="H150" s="9" t="b">
        <f t="shared" si="26"/>
        <v>0</v>
      </c>
      <c r="I150" s="9" t="str">
        <f t="shared" si="27"/>
        <v>Não atende</v>
      </c>
    </row>
    <row r="151" spans="1:9">
      <c r="A151" s="9">
        <v>0</v>
      </c>
      <c r="B151" s="9">
        <v>0</v>
      </c>
      <c r="C151" s="9">
        <v>0</v>
      </c>
      <c r="D151" s="9" t="str">
        <v>Não atende</v>
      </c>
      <c r="F151" s="9" t="b">
        <f t="shared" si="24"/>
        <v>0</v>
      </c>
      <c r="G151" s="9" t="b">
        <f t="shared" si="25"/>
        <v>0</v>
      </c>
      <c r="H151" s="9" t="b">
        <f t="shared" si="26"/>
        <v>0</v>
      </c>
      <c r="I151" s="9" t="str">
        <f t="shared" si="27"/>
        <v>Não atende</v>
      </c>
    </row>
    <row r="152" spans="1:9">
      <c r="A152" s="9">
        <v>0</v>
      </c>
      <c r="B152" s="9">
        <v>0</v>
      </c>
      <c r="C152" s="9">
        <v>0</v>
      </c>
      <c r="D152" s="9" t="str">
        <v>Não atende</v>
      </c>
      <c r="F152" s="9" t="b">
        <f t="shared" si="24"/>
        <v>0</v>
      </c>
      <c r="G152" s="9" t="b">
        <f t="shared" si="25"/>
        <v>0</v>
      </c>
      <c r="H152" s="9" t="b">
        <f t="shared" si="26"/>
        <v>0</v>
      </c>
      <c r="I152" s="9" t="str">
        <f t="shared" si="27"/>
        <v>Não atende</v>
      </c>
    </row>
    <row r="153" spans="1:9">
      <c r="A153" s="9">
        <v>0</v>
      </c>
      <c r="B153" s="9">
        <v>0</v>
      </c>
      <c r="C153" s="9">
        <v>0</v>
      </c>
      <c r="D153" s="9" t="str">
        <v>Não atende</v>
      </c>
      <c r="F153" s="9" t="b">
        <f t="shared" si="24"/>
        <v>0</v>
      </c>
      <c r="G153" s="9" t="b">
        <f t="shared" si="25"/>
        <v>0</v>
      </c>
      <c r="H153" s="9" t="b">
        <f t="shared" si="26"/>
        <v>0</v>
      </c>
      <c r="I153" s="9" t="str">
        <f t="shared" si="27"/>
        <v>Não atende</v>
      </c>
    </row>
    <row r="154" spans="1:9">
      <c r="A154" s="9">
        <v>0</v>
      </c>
      <c r="B154" s="9">
        <v>0</v>
      </c>
      <c r="C154" s="9">
        <v>0</v>
      </c>
      <c r="D154" s="9" t="str">
        <v>Não atende</v>
      </c>
      <c r="F154" s="9" t="b">
        <f t="shared" si="24"/>
        <v>0</v>
      </c>
      <c r="G154" s="9" t="b">
        <f t="shared" si="25"/>
        <v>0</v>
      </c>
      <c r="H154" s="9" t="b">
        <f t="shared" si="26"/>
        <v>0</v>
      </c>
      <c r="I154" s="9" t="str">
        <f t="shared" si="27"/>
        <v>Não atende</v>
      </c>
    </row>
    <row r="155" spans="1:9">
      <c r="A155" s="9">
        <v>0</v>
      </c>
      <c r="B155" s="9">
        <v>0</v>
      </c>
      <c r="C155" s="9">
        <v>0</v>
      </c>
      <c r="D155" s="9" t="str">
        <v>Não atende</v>
      </c>
      <c r="F155" s="9" t="b">
        <f t="shared" si="24"/>
        <v>0</v>
      </c>
      <c r="G155" s="9" t="b">
        <f t="shared" si="25"/>
        <v>0</v>
      </c>
      <c r="H155" s="9" t="b">
        <f t="shared" si="26"/>
        <v>0</v>
      </c>
      <c r="I155" s="9" t="str">
        <f t="shared" si="27"/>
        <v>Não atende</v>
      </c>
    </row>
    <row r="156" spans="1:9">
      <c r="A156" s="9">
        <v>0</v>
      </c>
      <c r="B156" s="9">
        <v>0</v>
      </c>
      <c r="C156" s="9">
        <v>0</v>
      </c>
      <c r="D156" s="9" t="str">
        <v>Não atende</v>
      </c>
      <c r="F156" s="9" t="b">
        <f t="shared" si="24"/>
        <v>0</v>
      </c>
      <c r="G156" s="9" t="b">
        <f t="shared" si="25"/>
        <v>0</v>
      </c>
      <c r="H156" s="9" t="b">
        <f t="shared" si="26"/>
        <v>0</v>
      </c>
      <c r="I156" s="9" t="str">
        <f t="shared" si="27"/>
        <v>Não atende</v>
      </c>
    </row>
    <row r="157" spans="1:9">
      <c r="A157" s="9">
        <v>0</v>
      </c>
      <c r="B157" s="9">
        <v>0</v>
      </c>
      <c r="C157" s="9">
        <v>0</v>
      </c>
      <c r="D157" s="9" t="str">
        <v>Não atende</v>
      </c>
      <c r="F157" s="9" t="b">
        <f t="shared" si="24"/>
        <v>0</v>
      </c>
      <c r="G157" s="9" t="b">
        <f t="shared" si="25"/>
        <v>0</v>
      </c>
      <c r="H157" s="9" t="b">
        <f t="shared" si="26"/>
        <v>0</v>
      </c>
      <c r="I157" s="9" t="str">
        <f t="shared" si="27"/>
        <v>Não atende</v>
      </c>
    </row>
    <row r="158" spans="1:9">
      <c r="A158" s="9">
        <v>0</v>
      </c>
      <c r="B158" s="9">
        <v>0</v>
      </c>
      <c r="C158" s="9">
        <v>0</v>
      </c>
      <c r="D158" s="9" t="str">
        <v>Não atende</v>
      </c>
      <c r="F158" s="9" t="b">
        <f t="shared" si="24"/>
        <v>0</v>
      </c>
      <c r="G158" s="9" t="b">
        <f t="shared" si="25"/>
        <v>0</v>
      </c>
      <c r="H158" s="9" t="b">
        <f t="shared" si="26"/>
        <v>0</v>
      </c>
      <c r="I158" s="9" t="str">
        <f t="shared" si="27"/>
        <v>Não atende</v>
      </c>
    </row>
    <row r="159" spans="1:9">
      <c r="A159" s="9">
        <v>0</v>
      </c>
      <c r="B159" s="9">
        <v>0</v>
      </c>
      <c r="C159" s="9">
        <v>0</v>
      </c>
      <c r="D159" s="9" t="str">
        <v>Não atende</v>
      </c>
      <c r="F159" s="9" t="b">
        <f t="shared" si="24"/>
        <v>0</v>
      </c>
      <c r="G159" s="9" t="b">
        <f t="shared" si="25"/>
        <v>0</v>
      </c>
      <c r="H159" s="9" t="b">
        <f t="shared" si="26"/>
        <v>0</v>
      </c>
      <c r="I159" s="9" t="str">
        <f t="shared" si="27"/>
        <v>Não atende</v>
      </c>
    </row>
    <row r="160" spans="1:9">
      <c r="A160" s="9">
        <v>0</v>
      </c>
      <c r="B160" s="9">
        <v>0</v>
      </c>
      <c r="C160" s="9">
        <v>0</v>
      </c>
      <c r="D160" s="9" t="str">
        <v>Não atende</v>
      </c>
      <c r="F160" s="9" t="b">
        <f t="shared" si="24"/>
        <v>0</v>
      </c>
      <c r="G160" s="9" t="b">
        <f t="shared" si="25"/>
        <v>0</v>
      </c>
      <c r="H160" s="9" t="b">
        <f t="shared" si="26"/>
        <v>0</v>
      </c>
      <c r="I160" s="9" t="str">
        <f t="shared" si="27"/>
        <v>Não atende</v>
      </c>
    </row>
    <row r="161" spans="1:9">
      <c r="A161" s="9">
        <v>0</v>
      </c>
      <c r="B161" s="9">
        <v>0</v>
      </c>
      <c r="C161" s="9">
        <v>0</v>
      </c>
      <c r="D161" s="9" t="str">
        <v>Não atende</v>
      </c>
      <c r="F161" s="9" t="b">
        <f t="shared" si="24"/>
        <v>0</v>
      </c>
      <c r="G161" s="9" t="b">
        <f t="shared" si="25"/>
        <v>0</v>
      </c>
      <c r="H161" s="9" t="b">
        <f t="shared" si="26"/>
        <v>0</v>
      </c>
      <c r="I161" s="9" t="str">
        <f t="shared" si="27"/>
        <v>Não atende</v>
      </c>
    </row>
    <row r="162" spans="1:9">
      <c r="A162" s="9">
        <v>0</v>
      </c>
      <c r="B162" s="9">
        <v>0</v>
      </c>
      <c r="C162" s="9">
        <v>0</v>
      </c>
      <c r="D162" s="9" t="str">
        <v>Não atende</v>
      </c>
      <c r="F162" s="9" t="b">
        <f t="shared" si="24"/>
        <v>0</v>
      </c>
      <c r="G162" s="9" t="b">
        <f t="shared" si="25"/>
        <v>0</v>
      </c>
      <c r="H162" s="9" t="b">
        <f t="shared" si="26"/>
        <v>0</v>
      </c>
      <c r="I162" s="9" t="str">
        <f t="shared" si="27"/>
        <v>Não atende</v>
      </c>
    </row>
    <row r="163" spans="1:9">
      <c r="A163" s="9">
        <v>0</v>
      </c>
      <c r="B163" s="9">
        <v>0</v>
      </c>
      <c r="C163" s="9">
        <v>0</v>
      </c>
      <c r="D163" s="9" t="str">
        <v>Não atende</v>
      </c>
      <c r="F163" s="9" t="b">
        <f t="shared" si="24"/>
        <v>0</v>
      </c>
      <c r="G163" s="9" t="b">
        <f t="shared" si="25"/>
        <v>0</v>
      </c>
      <c r="H163" s="9" t="b">
        <f t="shared" si="26"/>
        <v>0</v>
      </c>
      <c r="I163" s="9" t="str">
        <f t="shared" si="27"/>
        <v>Não atende</v>
      </c>
    </row>
    <row r="164" spans="1:9">
      <c r="A164" s="9">
        <v>0</v>
      </c>
      <c r="B164" s="9">
        <v>0</v>
      </c>
      <c r="C164" s="9">
        <v>0</v>
      </c>
      <c r="D164" s="9" t="str">
        <v>Não atende</v>
      </c>
      <c r="F164" s="9" t="b">
        <f t="shared" si="24"/>
        <v>0</v>
      </c>
      <c r="G164" s="9" t="b">
        <f t="shared" si="25"/>
        <v>0</v>
      </c>
      <c r="H164" s="9" t="b">
        <f t="shared" si="26"/>
        <v>0</v>
      </c>
      <c r="I164" s="9" t="str">
        <f t="shared" si="27"/>
        <v>Não atende</v>
      </c>
    </row>
    <row r="165" spans="1:9">
      <c r="A165" s="9">
        <v>0</v>
      </c>
      <c r="B165" s="9">
        <v>0</v>
      </c>
      <c r="C165" s="9">
        <v>0</v>
      </c>
      <c r="D165" s="9" t="str">
        <v>Não atende</v>
      </c>
      <c r="F165" s="9" t="b">
        <f t="shared" si="24"/>
        <v>0</v>
      </c>
      <c r="G165" s="9" t="b">
        <f t="shared" si="25"/>
        <v>0</v>
      </c>
      <c r="H165" s="9" t="b">
        <f t="shared" si="26"/>
        <v>0</v>
      </c>
      <c r="I165" s="9" t="str">
        <f t="shared" si="27"/>
        <v>Não atende</v>
      </c>
    </row>
    <row r="166" spans="1:9">
      <c r="A166" s="9">
        <v>0</v>
      </c>
      <c r="B166" s="9">
        <v>0</v>
      </c>
      <c r="C166" s="9">
        <v>0</v>
      </c>
      <c r="D166" s="9" t="str">
        <v>Não atende</v>
      </c>
      <c r="F166" s="9" t="b">
        <f t="shared" si="24"/>
        <v>0</v>
      </c>
      <c r="G166" s="9" t="b">
        <f t="shared" si="25"/>
        <v>0</v>
      </c>
      <c r="H166" s="9" t="b">
        <f t="shared" si="26"/>
        <v>0</v>
      </c>
      <c r="I166" s="9" t="str">
        <f t="shared" si="27"/>
        <v>Não atende</v>
      </c>
    </row>
    <row r="167" spans="1:9">
      <c r="A167" s="9">
        <v>0</v>
      </c>
      <c r="B167" s="9">
        <v>0</v>
      </c>
      <c r="C167" s="9">
        <v>0</v>
      </c>
      <c r="D167" s="9" t="str">
        <v>Não atende</v>
      </c>
      <c r="F167" s="9" t="b">
        <f t="shared" si="24"/>
        <v>0</v>
      </c>
      <c r="G167" s="9" t="b">
        <f t="shared" si="25"/>
        <v>0</v>
      </c>
      <c r="H167" s="9" t="b">
        <f t="shared" si="26"/>
        <v>0</v>
      </c>
      <c r="I167" s="9" t="str">
        <f t="shared" si="27"/>
        <v>Não atende</v>
      </c>
    </row>
    <row r="168" spans="1:9">
      <c r="A168" s="9">
        <v>0</v>
      </c>
      <c r="B168" s="9">
        <v>0</v>
      </c>
      <c r="C168" s="9">
        <v>0</v>
      </c>
      <c r="D168" s="9" t="str">
        <v>Não atende</v>
      </c>
      <c r="F168" s="9" t="b">
        <f t="shared" si="24"/>
        <v>0</v>
      </c>
      <c r="G168" s="9" t="b">
        <f t="shared" si="25"/>
        <v>0</v>
      </c>
      <c r="H168" s="9" t="b">
        <f t="shared" si="26"/>
        <v>0</v>
      </c>
      <c r="I168" s="9" t="str">
        <f t="shared" si="27"/>
        <v>Não atende</v>
      </c>
    </row>
    <row r="169" spans="1:9">
      <c r="A169" s="9">
        <v>0</v>
      </c>
      <c r="B169" s="9">
        <v>0</v>
      </c>
      <c r="C169" s="9">
        <v>0</v>
      </c>
      <c r="D169" s="9" t="str">
        <v>Não atende</v>
      </c>
      <c r="F169" s="9" t="b">
        <f t="shared" si="24"/>
        <v>0</v>
      </c>
      <c r="G169" s="9" t="b">
        <f t="shared" si="25"/>
        <v>0</v>
      </c>
      <c r="H169" s="9" t="b">
        <f t="shared" si="26"/>
        <v>0</v>
      </c>
      <c r="I169" s="9" t="str">
        <f t="shared" si="27"/>
        <v>Não atende</v>
      </c>
    </row>
    <row r="170" spans="1:9">
      <c r="A170" s="9">
        <v>0</v>
      </c>
      <c r="B170" s="9">
        <v>0</v>
      </c>
      <c r="C170" s="9">
        <v>0</v>
      </c>
      <c r="D170" s="9" t="str">
        <v>Não atende</v>
      </c>
      <c r="F170" s="9" t="b">
        <f t="shared" si="24"/>
        <v>0</v>
      </c>
      <c r="G170" s="9" t="b">
        <f t="shared" si="25"/>
        <v>0</v>
      </c>
      <c r="H170" s="9" t="b">
        <f t="shared" si="26"/>
        <v>0</v>
      </c>
      <c r="I170" s="9" t="str">
        <f t="shared" si="27"/>
        <v>Não atende</v>
      </c>
    </row>
    <row r="171" spans="1:9">
      <c r="A171" s="9">
        <v>0</v>
      </c>
      <c r="B171" s="9">
        <v>0</v>
      </c>
      <c r="C171" s="9">
        <v>0</v>
      </c>
      <c r="D171" s="9" t="str">
        <v>Não atende</v>
      </c>
      <c r="F171" s="9" t="b">
        <f t="shared" si="24"/>
        <v>0</v>
      </c>
      <c r="G171" s="9" t="b">
        <f t="shared" si="25"/>
        <v>0</v>
      </c>
      <c r="H171" s="9" t="b">
        <f t="shared" si="26"/>
        <v>0</v>
      </c>
      <c r="I171" s="9" t="str">
        <f t="shared" si="27"/>
        <v>Não atende</v>
      </c>
    </row>
    <row r="172" spans="1:9">
      <c r="A172" s="9">
        <v>0</v>
      </c>
      <c r="B172" s="9">
        <v>0</v>
      </c>
      <c r="C172" s="9">
        <v>0</v>
      </c>
      <c r="D172" s="9" t="str">
        <v>Não atende</v>
      </c>
      <c r="F172" s="9" t="b">
        <f t="shared" si="24"/>
        <v>0</v>
      </c>
      <c r="G172" s="9" t="b">
        <f t="shared" si="25"/>
        <v>0</v>
      </c>
      <c r="H172" s="9" t="b">
        <f t="shared" si="26"/>
        <v>0</v>
      </c>
      <c r="I172" s="9" t="str">
        <f t="shared" si="27"/>
        <v>Não atende</v>
      </c>
    </row>
    <row r="173" spans="1:9">
      <c r="A173" s="9">
        <v>0</v>
      </c>
      <c r="B173" s="9">
        <v>0</v>
      </c>
      <c r="C173" s="9">
        <v>0</v>
      </c>
      <c r="D173" s="9" t="str">
        <v>Não atende</v>
      </c>
      <c r="F173" s="9" t="b">
        <f t="shared" si="24"/>
        <v>0</v>
      </c>
      <c r="G173" s="9" t="b">
        <f t="shared" si="25"/>
        <v>0</v>
      </c>
      <c r="H173" s="9" t="b">
        <f t="shared" si="26"/>
        <v>0</v>
      </c>
      <c r="I173" s="9" t="str">
        <f t="shared" si="27"/>
        <v>Não atende</v>
      </c>
    </row>
    <row r="174" spans="1:9">
      <c r="A174" s="9">
        <v>0</v>
      </c>
      <c r="B174" s="9">
        <v>0</v>
      </c>
      <c r="C174" s="9">
        <v>0</v>
      </c>
      <c r="D174" s="9" t="str">
        <v>Não atende</v>
      </c>
      <c r="F174" s="9" t="b">
        <f t="shared" si="24"/>
        <v>0</v>
      </c>
      <c r="G174" s="9" t="b">
        <f t="shared" si="25"/>
        <v>0</v>
      </c>
      <c r="H174" s="9" t="b">
        <f t="shared" si="26"/>
        <v>0</v>
      </c>
      <c r="I174" s="9" t="str">
        <f t="shared" si="27"/>
        <v>Não atende</v>
      </c>
    </row>
    <row r="175" spans="1:9">
      <c r="A175" s="9">
        <v>0</v>
      </c>
      <c r="B175" s="9">
        <v>0</v>
      </c>
      <c r="C175" s="9">
        <v>0</v>
      </c>
      <c r="D175" s="9" t="str">
        <v>Não atende</v>
      </c>
      <c r="F175" s="9" t="b">
        <f t="shared" si="24"/>
        <v>0</v>
      </c>
      <c r="G175" s="9" t="b">
        <f t="shared" si="25"/>
        <v>0</v>
      </c>
      <c r="H175" s="9" t="b">
        <f t="shared" si="26"/>
        <v>0</v>
      </c>
      <c r="I175" s="9" t="str">
        <f t="shared" si="27"/>
        <v>Não atende</v>
      </c>
    </row>
    <row r="176" spans="1:9">
      <c r="A176" s="9">
        <v>0</v>
      </c>
      <c r="B176" s="9">
        <v>0</v>
      </c>
      <c r="C176" s="9">
        <v>0</v>
      </c>
      <c r="D176" s="9" t="str">
        <v>Não atende</v>
      </c>
      <c r="F176" s="9" t="b">
        <f t="shared" si="24"/>
        <v>0</v>
      </c>
      <c r="G176" s="9" t="b">
        <f t="shared" si="25"/>
        <v>0</v>
      </c>
      <c r="H176" s="9" t="b">
        <f t="shared" si="26"/>
        <v>0</v>
      </c>
      <c r="I176" s="9" t="str">
        <f t="shared" si="27"/>
        <v>Não atende</v>
      </c>
    </row>
    <row r="177" spans="1:9">
      <c r="A177" s="9">
        <v>0</v>
      </c>
      <c r="B177" s="9">
        <v>0</v>
      </c>
      <c r="C177" s="9">
        <v>0</v>
      </c>
      <c r="D177" s="9" t="str">
        <v>Não atende</v>
      </c>
      <c r="F177" s="9" t="b">
        <f t="shared" si="24"/>
        <v>0</v>
      </c>
      <c r="G177" s="9" t="b">
        <f t="shared" si="25"/>
        <v>0</v>
      </c>
      <c r="H177" s="9" t="b">
        <f t="shared" si="26"/>
        <v>0</v>
      </c>
      <c r="I177" s="9" t="str">
        <f t="shared" si="27"/>
        <v>Não atende</v>
      </c>
    </row>
    <row r="178" spans="1:9">
      <c r="A178" s="9">
        <v>0</v>
      </c>
      <c r="B178" s="9">
        <v>0</v>
      </c>
      <c r="C178" s="9">
        <v>0</v>
      </c>
      <c r="D178" s="9" t="str">
        <v>Não atende</v>
      </c>
      <c r="F178" s="9" t="b">
        <f t="shared" si="24"/>
        <v>0</v>
      </c>
      <c r="G178" s="9" t="b">
        <f t="shared" si="25"/>
        <v>0</v>
      </c>
      <c r="H178" s="9" t="b">
        <f t="shared" si="26"/>
        <v>0</v>
      </c>
      <c r="I178" s="9" t="str">
        <f t="shared" si="27"/>
        <v>Não atende</v>
      </c>
    </row>
    <row r="179" spans="1:9">
      <c r="A179" s="9">
        <v>0</v>
      </c>
      <c r="B179" s="9">
        <v>0</v>
      </c>
      <c r="C179" s="9" t="str">
        <v/>
      </c>
      <c r="D179" s="9" t="str">
        <v>Não atende</v>
      </c>
      <c r="F179" s="9" t="b">
        <f t="shared" si="24"/>
        <v>0</v>
      </c>
      <c r="G179" s="9" t="b">
        <f t="shared" si="25"/>
        <v>0</v>
      </c>
      <c r="H179" s="9" t="b">
        <f t="shared" si="26"/>
        <v>0</v>
      </c>
      <c r="I179" s="9" t="str">
        <f t="shared" si="27"/>
        <v>Não atende</v>
      </c>
    </row>
    <row r="180" spans="1:9">
      <c r="A180" s="9">
        <v>0</v>
      </c>
      <c r="B180" s="9">
        <v>0</v>
      </c>
      <c r="C180" s="9" t="str">
        <v/>
      </c>
      <c r="D180" s="9" t="str">
        <v>Não atende</v>
      </c>
      <c r="F180" s="9" t="b">
        <f t="shared" si="24"/>
        <v>0</v>
      </c>
      <c r="G180" s="9" t="b">
        <f t="shared" si="25"/>
        <v>0</v>
      </c>
      <c r="H180" s="9" t="b">
        <f t="shared" si="26"/>
        <v>0</v>
      </c>
      <c r="I180" s="9" t="str">
        <f t="shared" si="27"/>
        <v>Não atende</v>
      </c>
    </row>
    <row r="181" spans="1:9">
      <c r="A181" s="9">
        <v>0</v>
      </c>
      <c r="B181" s="9">
        <v>0</v>
      </c>
      <c r="C181" s="9" t="str">
        <v/>
      </c>
      <c r="D181" s="9" t="str">
        <v>Não atende</v>
      </c>
      <c r="F181" s="9" t="b">
        <f t="shared" si="24"/>
        <v>0</v>
      </c>
      <c r="G181" s="9" t="b">
        <f t="shared" si="25"/>
        <v>0</v>
      </c>
      <c r="H181" s="9" t="b">
        <f t="shared" si="26"/>
        <v>0</v>
      </c>
      <c r="I181" s="9" t="str">
        <f t="shared" si="27"/>
        <v>Não atende</v>
      </c>
    </row>
    <row r="182" spans="1:9">
      <c r="A182" s="9">
        <v>0</v>
      </c>
      <c r="B182" s="9">
        <v>0</v>
      </c>
      <c r="C182" s="9">
        <v>0</v>
      </c>
      <c r="D182" s="9" t="str">
        <v>Não atende</v>
      </c>
      <c r="F182" s="9" t="b">
        <f t="shared" si="24"/>
        <v>0</v>
      </c>
      <c r="G182" s="9" t="b">
        <f t="shared" si="25"/>
        <v>0</v>
      </c>
      <c r="H182" s="9" t="b">
        <f t="shared" si="26"/>
        <v>0</v>
      </c>
      <c r="I182" s="9" t="str">
        <f t="shared" si="27"/>
        <v>Não atende</v>
      </c>
    </row>
    <row r="183" spans="1:9">
      <c r="A183" s="9">
        <v>0</v>
      </c>
      <c r="B183" s="9">
        <v>0</v>
      </c>
      <c r="C183" s="9">
        <v>0</v>
      </c>
      <c r="D183" s="9" t="str">
        <v>Não atende</v>
      </c>
      <c r="F183" s="9" t="b">
        <f t="shared" si="24"/>
        <v>0</v>
      </c>
      <c r="G183" s="9" t="b">
        <f t="shared" si="25"/>
        <v>0</v>
      </c>
      <c r="H183" s="9" t="b">
        <f t="shared" si="26"/>
        <v>0</v>
      </c>
      <c r="I183" s="9" t="str">
        <f t="shared" si="27"/>
        <v>Não atende</v>
      </c>
    </row>
    <row r="184" spans="1:9">
      <c r="A184" s="9">
        <v>0</v>
      </c>
      <c r="B184" s="9">
        <v>0</v>
      </c>
      <c r="C184" s="9">
        <v>0</v>
      </c>
      <c r="D184" s="9" t="str">
        <v>Não atende</v>
      </c>
      <c r="F184" s="9" t="b">
        <f t="shared" si="24"/>
        <v>0</v>
      </c>
      <c r="G184" s="9" t="b">
        <f t="shared" si="25"/>
        <v>0</v>
      </c>
      <c r="H184" s="9" t="b">
        <f t="shared" si="26"/>
        <v>0</v>
      </c>
      <c r="I184" s="9" t="str">
        <f t="shared" si="27"/>
        <v>Não atende</v>
      </c>
    </row>
    <row r="185" spans="1:9">
      <c r="A185" s="9">
        <v>0</v>
      </c>
      <c r="B185" s="9">
        <v>0</v>
      </c>
      <c r="C185" s="9">
        <v>0</v>
      </c>
      <c r="D185" s="9" t="str">
        <v>Não atende</v>
      </c>
      <c r="F185" s="9" t="b">
        <f t="shared" si="24"/>
        <v>0</v>
      </c>
      <c r="G185" s="9" t="b">
        <f t="shared" si="25"/>
        <v>0</v>
      </c>
      <c r="H185" s="9" t="b">
        <f t="shared" si="26"/>
        <v>0</v>
      </c>
      <c r="I185" s="9" t="str">
        <f t="shared" si="27"/>
        <v>Não atende</v>
      </c>
    </row>
    <row r="186" spans="1:9">
      <c r="A186" s="9">
        <v>0</v>
      </c>
      <c r="B186" s="9">
        <v>0</v>
      </c>
      <c r="C186" s="9">
        <v>0</v>
      </c>
      <c r="D186" s="9" t="str">
        <v>Não atende</v>
      </c>
      <c r="F186" s="9" t="b">
        <f t="shared" si="24"/>
        <v>0</v>
      </c>
      <c r="G186" s="9" t="b">
        <f t="shared" si="25"/>
        <v>0</v>
      </c>
      <c r="H186" s="9" t="b">
        <f t="shared" si="26"/>
        <v>0</v>
      </c>
      <c r="I186" s="9" t="str">
        <f t="shared" si="27"/>
        <v>Não atende</v>
      </c>
    </row>
    <row r="187" spans="1:9">
      <c r="A187" s="9">
        <v>0</v>
      </c>
      <c r="B187" s="9">
        <v>0</v>
      </c>
      <c r="C187" s="9">
        <v>0</v>
      </c>
      <c r="D187" s="9" t="str">
        <v>Não atende</v>
      </c>
      <c r="F187" s="9" t="b">
        <f t="shared" si="24"/>
        <v>0</v>
      </c>
      <c r="G187" s="9" t="b">
        <f t="shared" si="25"/>
        <v>0</v>
      </c>
      <c r="H187" s="9" t="b">
        <f t="shared" si="26"/>
        <v>0</v>
      </c>
      <c r="I187" s="9" t="str">
        <f t="shared" si="27"/>
        <v>Não atende</v>
      </c>
    </row>
    <row r="188" spans="1:9">
      <c r="A188" s="9">
        <v>0</v>
      </c>
      <c r="B188" s="9">
        <v>0</v>
      </c>
      <c r="C188" s="9">
        <v>0</v>
      </c>
      <c r="D188" s="9" t="str">
        <v>Não atende</v>
      </c>
      <c r="F188" s="9" t="b">
        <f t="shared" si="24"/>
        <v>0</v>
      </c>
      <c r="G188" s="9" t="b">
        <f t="shared" si="25"/>
        <v>0</v>
      </c>
      <c r="H188" s="9" t="b">
        <f t="shared" si="26"/>
        <v>0</v>
      </c>
      <c r="I188" s="9" t="str">
        <f t="shared" si="27"/>
        <v>Não atende</v>
      </c>
    </row>
    <row r="189" spans="1:9">
      <c r="A189" s="9">
        <v>0</v>
      </c>
      <c r="B189" s="9">
        <v>0</v>
      </c>
      <c r="C189" s="9">
        <v>0</v>
      </c>
      <c r="D189" s="9" t="str">
        <v>Não atende</v>
      </c>
      <c r="F189" s="9" t="b">
        <f t="shared" si="24"/>
        <v>0</v>
      </c>
      <c r="G189" s="9" t="b">
        <f t="shared" si="25"/>
        <v>0</v>
      </c>
      <c r="H189" s="9" t="b">
        <f t="shared" si="26"/>
        <v>0</v>
      </c>
      <c r="I189" s="9" t="str">
        <f t="shared" si="27"/>
        <v>Não atende</v>
      </c>
    </row>
    <row r="190" spans="1:9">
      <c r="A190" s="9">
        <v>0</v>
      </c>
      <c r="B190" s="9">
        <v>0</v>
      </c>
      <c r="C190" s="9">
        <v>0</v>
      </c>
      <c r="D190" s="9" t="str">
        <v>Não atende</v>
      </c>
      <c r="F190" s="9" t="b">
        <f t="shared" si="24"/>
        <v>0</v>
      </c>
      <c r="G190" s="9" t="b">
        <f t="shared" si="25"/>
        <v>0</v>
      </c>
      <c r="H190" s="9" t="b">
        <f t="shared" si="26"/>
        <v>0</v>
      </c>
      <c r="I190" s="9" t="str">
        <f t="shared" si="27"/>
        <v>Não atende</v>
      </c>
    </row>
    <row r="191" spans="1:9">
      <c r="A191" s="9">
        <v>0</v>
      </c>
      <c r="B191" s="9">
        <v>0</v>
      </c>
      <c r="C191" s="9">
        <v>0</v>
      </c>
      <c r="D191" s="9" t="str">
        <v>Não atende</v>
      </c>
      <c r="F191" s="9" t="b">
        <f t="shared" si="24"/>
        <v>0</v>
      </c>
      <c r="G191" s="9" t="b">
        <f t="shared" si="25"/>
        <v>0</v>
      </c>
      <c r="H191" s="9" t="b">
        <f t="shared" si="26"/>
        <v>0</v>
      </c>
      <c r="I191" s="9" t="str">
        <f t="shared" si="27"/>
        <v>Não atende</v>
      </c>
    </row>
    <row r="192" spans="1:9">
      <c r="A192" s="9">
        <v>0</v>
      </c>
      <c r="B192" s="9">
        <v>0</v>
      </c>
      <c r="C192" s="9">
        <v>0</v>
      </c>
      <c r="D192" s="9" t="str">
        <v>Não atende</v>
      </c>
      <c r="F192" s="9" t="b">
        <f t="shared" si="24"/>
        <v>0</v>
      </c>
      <c r="G192" s="9" t="b">
        <f t="shared" si="25"/>
        <v>0</v>
      </c>
      <c r="H192" s="9" t="b">
        <f t="shared" si="26"/>
        <v>0</v>
      </c>
      <c r="I192" s="9" t="str">
        <f t="shared" si="27"/>
        <v>Não atende</v>
      </c>
    </row>
    <row r="193" spans="1:9">
      <c r="A193" s="9">
        <v>0</v>
      </c>
      <c r="B193" s="9">
        <v>0</v>
      </c>
      <c r="C193" s="9">
        <v>0</v>
      </c>
      <c r="D193" s="9" t="str">
        <v>Não atende</v>
      </c>
      <c r="F193" s="9" t="b">
        <f t="shared" si="24"/>
        <v>0</v>
      </c>
      <c r="G193" s="9" t="b">
        <f t="shared" si="25"/>
        <v>0</v>
      </c>
      <c r="H193" s="9" t="b">
        <f t="shared" si="26"/>
        <v>0</v>
      </c>
      <c r="I193" s="9" t="str">
        <f t="shared" si="27"/>
        <v>Não atende</v>
      </c>
    </row>
    <row r="194" spans="1:9">
      <c r="A194" s="9">
        <v>0</v>
      </c>
      <c r="B194" s="9">
        <v>0</v>
      </c>
      <c r="C194" s="9">
        <v>0</v>
      </c>
      <c r="D194" s="9" t="str">
        <v>Não atende</v>
      </c>
      <c r="F194" s="9" t="b">
        <f t="shared" si="24"/>
        <v>0</v>
      </c>
      <c r="G194" s="9" t="b">
        <f t="shared" si="25"/>
        <v>0</v>
      </c>
      <c r="H194" s="9" t="b">
        <f t="shared" si="26"/>
        <v>0</v>
      </c>
      <c r="I194" s="9" t="str">
        <f t="shared" si="27"/>
        <v>Não atende</v>
      </c>
    </row>
    <row r="195" spans="1:9">
      <c r="A195" s="9">
        <v>0</v>
      </c>
      <c r="B195" s="9">
        <v>0</v>
      </c>
      <c r="C195" s="9" t="str">
        <v/>
      </c>
      <c r="D195" s="9" t="str">
        <v>Não atende</v>
      </c>
      <c r="F195" s="9" t="b">
        <f t="shared" ref="F195:F258" si="28">IF(D195="Atende",A195)</f>
        <v>0</v>
      </c>
      <c r="G195" s="9" t="b">
        <f t="shared" ref="G195:G258" si="29">IF(D195="Atende",B195)</f>
        <v>0</v>
      </c>
      <c r="H195" s="9" t="b">
        <f t="shared" ref="H195:H258" si="30">IF(D195="Atende",C195)</f>
        <v>0</v>
      </c>
      <c r="I195" s="9" t="str">
        <f t="shared" ref="I195:I258" si="31">D195</f>
        <v>Não atende</v>
      </c>
    </row>
    <row r="196" spans="1:9">
      <c r="A196" s="9" t="str">
        <v>Tabaco</v>
      </c>
      <c r="B196" s="9" t="str">
        <v>GGTAB</v>
      </c>
      <c r="C196" s="9" t="str">
        <v>16.4 - Cadeia produtiva de produtos fumígenos</v>
      </c>
      <c r="D196" s="9" t="str">
        <v>Atende</v>
      </c>
      <c r="F196" s="9" t="str">
        <f t="shared" si="28"/>
        <v>Tabaco</v>
      </c>
      <c r="G196" s="9" t="str">
        <f t="shared" si="29"/>
        <v>GGTAB</v>
      </c>
      <c r="H196" s="9" t="str">
        <f t="shared" si="30"/>
        <v>16.4 - Cadeia produtiva de produtos fumígenos</v>
      </c>
      <c r="I196" s="9" t="str">
        <f t="shared" si="31"/>
        <v>Atende</v>
      </c>
    </row>
    <row r="197" spans="1:9">
      <c r="A197" s="9" t="str">
        <v>Tabaco</v>
      </c>
      <c r="B197" s="9">
        <v>0</v>
      </c>
      <c r="C197" s="9">
        <v>0</v>
      </c>
      <c r="D197" s="9" t="str">
        <v>Não atende</v>
      </c>
      <c r="F197" s="9" t="b">
        <f t="shared" si="28"/>
        <v>0</v>
      </c>
      <c r="G197" s="9" t="b">
        <f t="shared" si="29"/>
        <v>0</v>
      </c>
      <c r="H197" s="9" t="b">
        <f t="shared" si="30"/>
        <v>0</v>
      </c>
      <c r="I197" s="9" t="str">
        <f t="shared" si="31"/>
        <v>Não atende</v>
      </c>
    </row>
    <row r="198" spans="1:9">
      <c r="A198" s="9">
        <v>0</v>
      </c>
      <c r="B198" s="9">
        <v>0</v>
      </c>
      <c r="C198" s="9">
        <v>0</v>
      </c>
      <c r="D198" s="9" t="str">
        <v>Não atende</v>
      </c>
      <c r="F198" s="9" t="b">
        <f t="shared" si="28"/>
        <v>0</v>
      </c>
      <c r="G198" s="9" t="b">
        <f t="shared" si="29"/>
        <v>0</v>
      </c>
      <c r="H198" s="9" t="b">
        <f t="shared" si="30"/>
        <v>0</v>
      </c>
      <c r="I198" s="9" t="str">
        <f t="shared" si="31"/>
        <v>Não atende</v>
      </c>
    </row>
    <row r="199" spans="1:9">
      <c r="A199" s="9">
        <v>0</v>
      </c>
      <c r="B199" s="9">
        <v>0</v>
      </c>
      <c r="C199" s="9">
        <v>0</v>
      </c>
      <c r="D199" s="9" t="str">
        <v>Não atende</v>
      </c>
      <c r="F199" s="9" t="b">
        <f t="shared" si="28"/>
        <v>0</v>
      </c>
      <c r="G199" s="9" t="b">
        <f t="shared" si="29"/>
        <v>0</v>
      </c>
      <c r="H199" s="9" t="b">
        <f t="shared" si="30"/>
        <v>0</v>
      </c>
      <c r="I199" s="9" t="str">
        <f t="shared" si="31"/>
        <v>Não atende</v>
      </c>
    </row>
    <row r="200" spans="1:9">
      <c r="A200" s="9">
        <v>0</v>
      </c>
      <c r="B200" s="9">
        <v>0</v>
      </c>
      <c r="C200" s="9">
        <v>0</v>
      </c>
      <c r="D200" s="9" t="str">
        <v>Não atende</v>
      </c>
      <c r="F200" s="9" t="b">
        <f t="shared" si="28"/>
        <v>0</v>
      </c>
      <c r="G200" s="9" t="b">
        <f t="shared" si="29"/>
        <v>0</v>
      </c>
      <c r="H200" s="9" t="b">
        <f t="shared" si="30"/>
        <v>0</v>
      </c>
      <c r="I200" s="9" t="str">
        <f t="shared" si="31"/>
        <v>Não atende</v>
      </c>
    </row>
    <row r="201" spans="1:9">
      <c r="A201" s="9">
        <v>0</v>
      </c>
      <c r="B201" s="9">
        <v>0</v>
      </c>
      <c r="C201" s="9">
        <v>0</v>
      </c>
      <c r="D201" s="9" t="str">
        <v>Não atende</v>
      </c>
      <c r="F201" s="9" t="b">
        <f t="shared" si="28"/>
        <v>0</v>
      </c>
      <c r="G201" s="9" t="b">
        <f t="shared" si="29"/>
        <v>0</v>
      </c>
      <c r="H201" s="9" t="b">
        <f t="shared" si="30"/>
        <v>0</v>
      </c>
      <c r="I201" s="9" t="str">
        <f t="shared" si="31"/>
        <v>Não atende</v>
      </c>
    </row>
    <row r="202" spans="1:9">
      <c r="A202" s="9">
        <v>0</v>
      </c>
      <c r="B202" s="9">
        <v>0</v>
      </c>
      <c r="C202" s="9">
        <v>0</v>
      </c>
      <c r="D202" s="9" t="str">
        <v>Não atende</v>
      </c>
      <c r="F202" s="9" t="b">
        <f t="shared" si="28"/>
        <v>0</v>
      </c>
      <c r="G202" s="9" t="b">
        <f t="shared" si="29"/>
        <v>0</v>
      </c>
      <c r="H202" s="9" t="b">
        <f t="shared" si="30"/>
        <v>0</v>
      </c>
      <c r="I202" s="9" t="str">
        <f t="shared" si="31"/>
        <v>Não atende</v>
      </c>
    </row>
    <row r="203" spans="1:9">
      <c r="A203" s="9">
        <v>0</v>
      </c>
      <c r="B203" s="9">
        <v>0</v>
      </c>
      <c r="C203" s="9">
        <v>0</v>
      </c>
      <c r="D203" s="9" t="str">
        <v>Não atende</v>
      </c>
      <c r="F203" s="9" t="b">
        <f t="shared" si="28"/>
        <v>0</v>
      </c>
      <c r="G203" s="9" t="b">
        <f t="shared" si="29"/>
        <v>0</v>
      </c>
      <c r="H203" s="9" t="b">
        <f t="shared" si="30"/>
        <v>0</v>
      </c>
      <c r="I203" s="9" t="str">
        <f t="shared" si="31"/>
        <v>Não atende</v>
      </c>
    </row>
    <row r="204" spans="1:9">
      <c r="A204" s="9">
        <v>0</v>
      </c>
      <c r="B204" s="9">
        <v>0</v>
      </c>
      <c r="C204" s="9">
        <v>0</v>
      </c>
      <c r="D204" s="9" t="str">
        <v>Não atende</v>
      </c>
      <c r="F204" s="9" t="b">
        <f t="shared" si="28"/>
        <v>0</v>
      </c>
      <c r="G204" s="9" t="b">
        <f t="shared" si="29"/>
        <v>0</v>
      </c>
      <c r="H204" s="9" t="b">
        <f t="shared" si="30"/>
        <v>0</v>
      </c>
      <c r="I204" s="9" t="str">
        <f t="shared" si="31"/>
        <v>Não atende</v>
      </c>
    </row>
    <row r="205" spans="1:9">
      <c r="A205" s="9">
        <v>0</v>
      </c>
      <c r="B205" s="9">
        <v>0</v>
      </c>
      <c r="C205" s="9">
        <v>0</v>
      </c>
      <c r="D205" s="9" t="str">
        <v>Não atende</v>
      </c>
      <c r="F205" s="9" t="b">
        <f t="shared" si="28"/>
        <v>0</v>
      </c>
      <c r="G205" s="9" t="b">
        <f t="shared" si="29"/>
        <v>0</v>
      </c>
      <c r="H205" s="9" t="b">
        <f t="shared" si="30"/>
        <v>0</v>
      </c>
      <c r="I205" s="9" t="str">
        <f t="shared" si="31"/>
        <v>Não atende</v>
      </c>
    </row>
    <row r="206" spans="1:9">
      <c r="A206" s="9">
        <v>0</v>
      </c>
      <c r="B206" s="9">
        <v>0</v>
      </c>
      <c r="C206" s="9">
        <v>0</v>
      </c>
      <c r="D206" s="9" t="str">
        <v>Não atende</v>
      </c>
      <c r="F206" s="9" t="b">
        <f t="shared" si="28"/>
        <v>0</v>
      </c>
      <c r="G206" s="9" t="b">
        <f t="shared" si="29"/>
        <v>0</v>
      </c>
      <c r="H206" s="9" t="b">
        <f t="shared" si="30"/>
        <v>0</v>
      </c>
      <c r="I206" s="9" t="str">
        <f t="shared" si="31"/>
        <v>Não atende</v>
      </c>
    </row>
    <row r="207" spans="1:9">
      <c r="A207" s="9">
        <v>0</v>
      </c>
      <c r="B207" s="9">
        <v>0</v>
      </c>
      <c r="C207" s="9">
        <v>0</v>
      </c>
      <c r="D207" s="9" t="str">
        <v>Não atende</v>
      </c>
      <c r="F207" s="9" t="b">
        <f t="shared" si="28"/>
        <v>0</v>
      </c>
      <c r="G207" s="9" t="b">
        <f t="shared" si="29"/>
        <v>0</v>
      </c>
      <c r="H207" s="9" t="b">
        <f t="shared" si="30"/>
        <v>0</v>
      </c>
      <c r="I207" s="9" t="str">
        <f t="shared" si="31"/>
        <v>Não atende</v>
      </c>
    </row>
    <row r="208" spans="1:9">
      <c r="A208" s="9">
        <v>0</v>
      </c>
      <c r="B208" s="9">
        <v>0</v>
      </c>
      <c r="C208" s="9">
        <v>0</v>
      </c>
      <c r="D208" s="9" t="str">
        <v>Não atende</v>
      </c>
      <c r="F208" s="9" t="b">
        <f t="shared" si="28"/>
        <v>0</v>
      </c>
      <c r="G208" s="9" t="b">
        <f t="shared" si="29"/>
        <v>0</v>
      </c>
      <c r="H208" s="9" t="b">
        <f t="shared" si="30"/>
        <v>0</v>
      </c>
      <c r="I208" s="9" t="str">
        <f t="shared" si="31"/>
        <v>Não atende</v>
      </c>
    </row>
    <row r="209" spans="1:9">
      <c r="A209" s="9">
        <v>0</v>
      </c>
      <c r="B209" s="9">
        <v>0</v>
      </c>
      <c r="C209" s="9">
        <v>0</v>
      </c>
      <c r="D209" s="9" t="str">
        <v>Não atende</v>
      </c>
      <c r="F209" s="9" t="b">
        <f t="shared" si="28"/>
        <v>0</v>
      </c>
      <c r="G209" s="9" t="b">
        <f t="shared" si="29"/>
        <v>0</v>
      </c>
      <c r="H209" s="9" t="b">
        <f t="shared" si="30"/>
        <v>0</v>
      </c>
      <c r="I209" s="9" t="str">
        <f t="shared" si="31"/>
        <v>Não atende</v>
      </c>
    </row>
    <row r="210" spans="1:9">
      <c r="A210" s="9">
        <v>0</v>
      </c>
      <c r="B210" s="9">
        <v>0</v>
      </c>
      <c r="C210" s="9">
        <v>0</v>
      </c>
      <c r="D210" s="9" t="str">
        <v>Não atende</v>
      </c>
      <c r="F210" s="9" t="b">
        <f t="shared" si="28"/>
        <v>0</v>
      </c>
      <c r="G210" s="9" t="b">
        <f t="shared" si="29"/>
        <v>0</v>
      </c>
      <c r="H210" s="9" t="b">
        <f t="shared" si="30"/>
        <v>0</v>
      </c>
      <c r="I210" s="9" t="str">
        <f t="shared" si="31"/>
        <v>Não atende</v>
      </c>
    </row>
    <row r="211" spans="1:9">
      <c r="A211" s="9">
        <v>0</v>
      </c>
      <c r="B211" s="9">
        <v>0</v>
      </c>
      <c r="C211" s="9">
        <v>0</v>
      </c>
      <c r="D211" s="9" t="str">
        <v>Não atende</v>
      </c>
      <c r="F211" s="9" t="b">
        <f t="shared" si="28"/>
        <v>0</v>
      </c>
      <c r="G211" s="9" t="b">
        <f t="shared" si="29"/>
        <v>0</v>
      </c>
      <c r="H211" s="9" t="b">
        <f t="shared" si="30"/>
        <v>0</v>
      </c>
      <c r="I211" s="9" t="str">
        <f t="shared" si="31"/>
        <v>Não atende</v>
      </c>
    </row>
    <row r="212" spans="1:9">
      <c r="A212" s="9">
        <v>0</v>
      </c>
      <c r="B212" s="9">
        <v>0</v>
      </c>
      <c r="C212" s="9">
        <v>0</v>
      </c>
      <c r="D212" s="9" t="str">
        <v>Não atende</v>
      </c>
      <c r="F212" s="9" t="b">
        <f t="shared" si="28"/>
        <v>0</v>
      </c>
      <c r="G212" s="9" t="b">
        <f t="shared" si="29"/>
        <v>0</v>
      </c>
      <c r="H212" s="9" t="b">
        <f t="shared" si="30"/>
        <v>0</v>
      </c>
      <c r="I212" s="9" t="str">
        <f t="shared" si="31"/>
        <v>Não atende</v>
      </c>
    </row>
    <row r="213" spans="1:9">
      <c r="A213" s="9">
        <v>0</v>
      </c>
      <c r="B213" s="9">
        <v>0</v>
      </c>
      <c r="C213" s="9">
        <v>0</v>
      </c>
      <c r="D213" s="9" t="str">
        <v>Não atende</v>
      </c>
      <c r="F213" s="9" t="b">
        <f t="shared" si="28"/>
        <v>0</v>
      </c>
      <c r="G213" s="9" t="b">
        <f t="shared" si="29"/>
        <v>0</v>
      </c>
      <c r="H213" s="9" t="b">
        <f t="shared" si="30"/>
        <v>0</v>
      </c>
      <c r="I213" s="9" t="str">
        <f t="shared" si="31"/>
        <v>Não atende</v>
      </c>
    </row>
    <row r="214" spans="1:9">
      <c r="A214" s="9">
        <v>0</v>
      </c>
      <c r="B214" s="9">
        <v>0</v>
      </c>
      <c r="C214" s="9">
        <v>0</v>
      </c>
      <c r="D214" s="9" t="str">
        <v>Não atende</v>
      </c>
      <c r="F214" s="9" t="b">
        <f t="shared" si="28"/>
        <v>0</v>
      </c>
      <c r="G214" s="9" t="b">
        <f t="shared" si="29"/>
        <v>0</v>
      </c>
      <c r="H214" s="9" t="b">
        <f t="shared" si="30"/>
        <v>0</v>
      </c>
      <c r="I214" s="9" t="str">
        <f t="shared" si="31"/>
        <v>Não atende</v>
      </c>
    </row>
    <row r="215" spans="1:9">
      <c r="A215" s="9">
        <v>0</v>
      </c>
      <c r="B215" s="9">
        <v>0</v>
      </c>
      <c r="C215" s="9">
        <v>0</v>
      </c>
      <c r="D215" s="9" t="str">
        <v>Não atende</v>
      </c>
      <c r="F215" s="9" t="b">
        <f t="shared" si="28"/>
        <v>0</v>
      </c>
      <c r="G215" s="9" t="b">
        <f t="shared" si="29"/>
        <v>0</v>
      </c>
      <c r="H215" s="9" t="b">
        <f t="shared" si="30"/>
        <v>0</v>
      </c>
      <c r="I215" s="9" t="str">
        <f t="shared" si="31"/>
        <v>Não atende</v>
      </c>
    </row>
    <row r="216" spans="1:9">
      <c r="A216" s="9">
        <v>0</v>
      </c>
      <c r="B216" s="9">
        <v>0</v>
      </c>
      <c r="C216" s="9">
        <v>0</v>
      </c>
      <c r="D216" s="9" t="str">
        <v>Não atende</v>
      </c>
      <c r="F216" s="9" t="b">
        <f t="shared" si="28"/>
        <v>0</v>
      </c>
      <c r="G216" s="9" t="b">
        <f t="shared" si="29"/>
        <v>0</v>
      </c>
      <c r="H216" s="9" t="b">
        <f t="shared" si="30"/>
        <v>0</v>
      </c>
      <c r="I216" s="9" t="str">
        <f t="shared" si="31"/>
        <v>Não atende</v>
      </c>
    </row>
    <row r="217" spans="1:9">
      <c r="A217" s="9">
        <v>0</v>
      </c>
      <c r="B217" s="9">
        <v>0</v>
      </c>
      <c r="C217" s="9">
        <v>0</v>
      </c>
      <c r="D217" s="9" t="str">
        <v>Não atende</v>
      </c>
      <c r="F217" s="9" t="b">
        <f t="shared" si="28"/>
        <v>0</v>
      </c>
      <c r="G217" s="9" t="b">
        <f t="shared" si="29"/>
        <v>0</v>
      </c>
      <c r="H217" s="9" t="b">
        <f t="shared" si="30"/>
        <v>0</v>
      </c>
      <c r="I217" s="9" t="str">
        <f t="shared" si="31"/>
        <v>Não atende</v>
      </c>
    </row>
    <row r="218" spans="1:9">
      <c r="A218" s="9">
        <v>0</v>
      </c>
      <c r="B218" s="9">
        <v>0</v>
      </c>
      <c r="C218" s="9">
        <v>0</v>
      </c>
      <c r="D218" s="9" t="str">
        <v>Não atende</v>
      </c>
      <c r="F218" s="9" t="b">
        <f t="shared" si="28"/>
        <v>0</v>
      </c>
      <c r="G218" s="9" t="b">
        <f t="shared" si="29"/>
        <v>0</v>
      </c>
      <c r="H218" s="9" t="b">
        <f t="shared" si="30"/>
        <v>0</v>
      </c>
      <c r="I218" s="9" t="str">
        <f t="shared" si="31"/>
        <v>Não atende</v>
      </c>
    </row>
    <row r="219" spans="1:9">
      <c r="A219" s="9">
        <v>0</v>
      </c>
      <c r="B219" s="9">
        <v>0</v>
      </c>
      <c r="C219" s="9">
        <v>0</v>
      </c>
      <c r="D219" s="9" t="str">
        <v>Não atende</v>
      </c>
      <c r="F219" s="9" t="b">
        <f t="shared" si="28"/>
        <v>0</v>
      </c>
      <c r="G219" s="9" t="b">
        <f t="shared" si="29"/>
        <v>0</v>
      </c>
      <c r="H219" s="9" t="b">
        <f t="shared" si="30"/>
        <v>0</v>
      </c>
      <c r="I219" s="9" t="str">
        <f t="shared" si="31"/>
        <v>Não atende</v>
      </c>
    </row>
    <row r="220" spans="1:9">
      <c r="A220" s="9">
        <v>0</v>
      </c>
      <c r="B220" s="9">
        <v>0</v>
      </c>
      <c r="C220" s="9">
        <v>0</v>
      </c>
      <c r="D220" s="9" t="str">
        <v>Não atende</v>
      </c>
      <c r="F220" s="9" t="b">
        <f t="shared" si="28"/>
        <v>0</v>
      </c>
      <c r="G220" s="9" t="b">
        <f t="shared" si="29"/>
        <v>0</v>
      </c>
      <c r="H220" s="9" t="b">
        <f t="shared" si="30"/>
        <v>0</v>
      </c>
      <c r="I220" s="9" t="str">
        <f t="shared" si="31"/>
        <v>Não atende</v>
      </c>
    </row>
    <row r="221" spans="1:9">
      <c r="A221" s="9">
        <v>0</v>
      </c>
      <c r="B221" s="9">
        <v>0</v>
      </c>
      <c r="C221" s="9">
        <v>0</v>
      </c>
      <c r="D221" s="9" t="str">
        <v>Não atende</v>
      </c>
      <c r="F221" s="9" t="b">
        <f t="shared" si="28"/>
        <v>0</v>
      </c>
      <c r="G221" s="9" t="b">
        <f t="shared" si="29"/>
        <v>0</v>
      </c>
      <c r="H221" s="9" t="b">
        <f t="shared" si="30"/>
        <v>0</v>
      </c>
      <c r="I221" s="9" t="str">
        <f t="shared" si="31"/>
        <v>Não atende</v>
      </c>
    </row>
    <row r="222" spans="1:9">
      <c r="A222" s="9">
        <v>0</v>
      </c>
      <c r="B222" s="9">
        <v>0</v>
      </c>
      <c r="C222" s="9">
        <v>0</v>
      </c>
      <c r="D222" s="9" t="str">
        <v>Não atende</v>
      </c>
      <c r="F222" s="9" t="b">
        <f t="shared" si="28"/>
        <v>0</v>
      </c>
      <c r="G222" s="9" t="b">
        <f t="shared" si="29"/>
        <v>0</v>
      </c>
      <c r="H222" s="9" t="b">
        <f t="shared" si="30"/>
        <v>0</v>
      </c>
      <c r="I222" s="9" t="str">
        <f t="shared" si="31"/>
        <v>Não atende</v>
      </c>
    </row>
    <row r="223" spans="1:9">
      <c r="A223" s="9">
        <v>0</v>
      </c>
      <c r="B223" s="9">
        <v>0</v>
      </c>
      <c r="C223" s="9">
        <v>0</v>
      </c>
      <c r="D223" s="9" t="str">
        <v>Não atende</v>
      </c>
      <c r="F223" s="9" t="b">
        <f t="shared" si="28"/>
        <v>0</v>
      </c>
      <c r="G223" s="9" t="b">
        <f t="shared" si="29"/>
        <v>0</v>
      </c>
      <c r="H223" s="9" t="b">
        <f t="shared" si="30"/>
        <v>0</v>
      </c>
      <c r="I223" s="9" t="str">
        <f t="shared" si="31"/>
        <v>Não atende</v>
      </c>
    </row>
    <row r="224" spans="1:9">
      <c r="A224" s="9">
        <v>0</v>
      </c>
      <c r="B224" s="9">
        <v>0</v>
      </c>
      <c r="C224" s="9">
        <v>0</v>
      </c>
      <c r="D224" s="9" t="str">
        <v>Não atende</v>
      </c>
      <c r="F224" s="9" t="b">
        <f t="shared" si="28"/>
        <v>0</v>
      </c>
      <c r="G224" s="9" t="b">
        <f t="shared" si="29"/>
        <v>0</v>
      </c>
      <c r="H224" s="9" t="b">
        <f t="shared" si="30"/>
        <v>0</v>
      </c>
      <c r="I224" s="9" t="str">
        <f t="shared" si="31"/>
        <v>Não atende</v>
      </c>
    </row>
    <row r="225" spans="1:9">
      <c r="A225" s="9">
        <v>0</v>
      </c>
      <c r="B225" s="9">
        <v>0</v>
      </c>
      <c r="C225" s="9">
        <v>0</v>
      </c>
      <c r="D225" s="9" t="str">
        <v>Não atende</v>
      </c>
      <c r="F225" s="9" t="b">
        <f t="shared" si="28"/>
        <v>0</v>
      </c>
      <c r="G225" s="9" t="b">
        <f t="shared" si="29"/>
        <v>0</v>
      </c>
      <c r="H225" s="9" t="b">
        <f t="shared" si="30"/>
        <v>0</v>
      </c>
      <c r="I225" s="9" t="str">
        <f t="shared" si="31"/>
        <v>Não atende</v>
      </c>
    </row>
    <row r="226" spans="1:9">
      <c r="A226" s="9">
        <v>0</v>
      </c>
      <c r="B226" s="9">
        <v>0</v>
      </c>
      <c r="C226" s="9">
        <v>0</v>
      </c>
      <c r="D226" s="9" t="str">
        <v>Não atende</v>
      </c>
      <c r="F226" s="9" t="b">
        <f t="shared" si="28"/>
        <v>0</v>
      </c>
      <c r="G226" s="9" t="b">
        <f t="shared" si="29"/>
        <v>0</v>
      </c>
      <c r="H226" s="9" t="b">
        <f t="shared" si="30"/>
        <v>0</v>
      </c>
      <c r="I226" s="9" t="str">
        <f t="shared" si="31"/>
        <v>Não atende</v>
      </c>
    </row>
    <row r="227" spans="1:9">
      <c r="A227" s="9">
        <v>0</v>
      </c>
      <c r="B227" s="9">
        <v>0</v>
      </c>
      <c r="C227" s="9">
        <v>0</v>
      </c>
      <c r="D227" s="9" t="str">
        <v>Não atende</v>
      </c>
      <c r="F227" s="9" t="b">
        <f t="shared" si="28"/>
        <v>0</v>
      </c>
      <c r="G227" s="9" t="b">
        <f t="shared" si="29"/>
        <v>0</v>
      </c>
      <c r="H227" s="9" t="b">
        <f t="shared" si="30"/>
        <v>0</v>
      </c>
      <c r="I227" s="9" t="str">
        <f t="shared" si="31"/>
        <v>Não atende</v>
      </c>
    </row>
    <row r="228" spans="1:9">
      <c r="A228" s="9">
        <v>0</v>
      </c>
      <c r="B228" s="9">
        <v>0</v>
      </c>
      <c r="C228" s="9">
        <v>0</v>
      </c>
      <c r="D228" s="9" t="str">
        <v>Não atende</v>
      </c>
      <c r="F228" s="9" t="b">
        <f t="shared" si="28"/>
        <v>0</v>
      </c>
      <c r="G228" s="9" t="b">
        <f t="shared" si="29"/>
        <v>0</v>
      </c>
      <c r="H228" s="9" t="b">
        <f t="shared" si="30"/>
        <v>0</v>
      </c>
      <c r="I228" s="9" t="str">
        <f t="shared" si="31"/>
        <v>Não atende</v>
      </c>
    </row>
    <row r="229" spans="1:9">
      <c r="A229" s="9">
        <v>0</v>
      </c>
      <c r="B229" s="9">
        <v>0</v>
      </c>
      <c r="C229" s="9">
        <v>0</v>
      </c>
      <c r="D229" s="9" t="str">
        <v>Não atende</v>
      </c>
      <c r="F229" s="9" t="b">
        <f t="shared" si="28"/>
        <v>0</v>
      </c>
      <c r="G229" s="9" t="b">
        <f t="shared" si="29"/>
        <v>0</v>
      </c>
      <c r="H229" s="9" t="b">
        <f t="shared" si="30"/>
        <v>0</v>
      </c>
      <c r="I229" s="9" t="str">
        <f t="shared" si="31"/>
        <v>Não atende</v>
      </c>
    </row>
    <row r="230" spans="1:9">
      <c r="A230" s="9">
        <v>0</v>
      </c>
      <c r="B230" s="9">
        <v>0</v>
      </c>
      <c r="C230" s="9">
        <v>0</v>
      </c>
      <c r="D230" s="9" t="str">
        <v>Não atende</v>
      </c>
      <c r="F230" s="9" t="b">
        <f t="shared" si="28"/>
        <v>0</v>
      </c>
      <c r="G230" s="9" t="b">
        <f t="shared" si="29"/>
        <v>0</v>
      </c>
      <c r="H230" s="9" t="b">
        <f t="shared" si="30"/>
        <v>0</v>
      </c>
      <c r="I230" s="9" t="str">
        <f t="shared" si="31"/>
        <v>Não atende</v>
      </c>
    </row>
    <row r="231" spans="1:9">
      <c r="A231" s="9">
        <v>0</v>
      </c>
      <c r="B231" s="9">
        <v>0</v>
      </c>
      <c r="C231" s="9">
        <v>0</v>
      </c>
      <c r="D231" s="9" t="str">
        <v>Não atende</v>
      </c>
      <c r="F231" s="9" t="b">
        <f t="shared" si="28"/>
        <v>0</v>
      </c>
      <c r="G231" s="9" t="b">
        <f t="shared" si="29"/>
        <v>0</v>
      </c>
      <c r="H231" s="9" t="b">
        <f t="shared" si="30"/>
        <v>0</v>
      </c>
      <c r="I231" s="9" t="str">
        <f t="shared" si="31"/>
        <v>Não atende</v>
      </c>
    </row>
    <row r="232" spans="1:9">
      <c r="A232" s="9">
        <v>0</v>
      </c>
      <c r="B232" s="9">
        <v>0</v>
      </c>
      <c r="C232" s="9">
        <v>0</v>
      </c>
      <c r="D232" s="9" t="str">
        <v>Não atende</v>
      </c>
      <c r="F232" s="9" t="b">
        <f t="shared" si="28"/>
        <v>0</v>
      </c>
      <c r="G232" s="9" t="b">
        <f t="shared" si="29"/>
        <v>0</v>
      </c>
      <c r="H232" s="9" t="b">
        <f t="shared" si="30"/>
        <v>0</v>
      </c>
      <c r="I232" s="9" t="str">
        <f t="shared" si="31"/>
        <v>Não atende</v>
      </c>
    </row>
    <row r="233" spans="1:9">
      <c r="A233" s="9">
        <v>0</v>
      </c>
      <c r="B233" s="9">
        <v>0</v>
      </c>
      <c r="C233" s="9">
        <v>0</v>
      </c>
      <c r="D233" s="9" t="str">
        <v>Não atende</v>
      </c>
      <c r="F233" s="9" t="b">
        <f t="shared" si="28"/>
        <v>0</v>
      </c>
      <c r="G233" s="9" t="b">
        <f t="shared" si="29"/>
        <v>0</v>
      </c>
      <c r="H233" s="9" t="b">
        <f t="shared" si="30"/>
        <v>0</v>
      </c>
      <c r="I233" s="9" t="str">
        <f t="shared" si="31"/>
        <v>Não atende</v>
      </c>
    </row>
    <row r="234" spans="1:9">
      <c r="A234" s="9">
        <v>0</v>
      </c>
      <c r="B234" s="9">
        <v>0</v>
      </c>
      <c r="C234" s="9">
        <v>0</v>
      </c>
      <c r="D234" s="9" t="str">
        <v>Não atende</v>
      </c>
      <c r="F234" s="9" t="b">
        <f t="shared" si="28"/>
        <v>0</v>
      </c>
      <c r="G234" s="9" t="b">
        <f t="shared" si="29"/>
        <v>0</v>
      </c>
      <c r="H234" s="9" t="b">
        <f t="shared" si="30"/>
        <v>0</v>
      </c>
      <c r="I234" s="9" t="str">
        <f t="shared" si="31"/>
        <v>Não atende</v>
      </c>
    </row>
    <row r="235" spans="1:9">
      <c r="A235" s="9">
        <v>0</v>
      </c>
      <c r="B235" s="9">
        <v>0</v>
      </c>
      <c r="C235" s="9">
        <v>0</v>
      </c>
      <c r="D235" s="9" t="str">
        <v>Não atende</v>
      </c>
      <c r="F235" s="9" t="b">
        <f t="shared" si="28"/>
        <v>0</v>
      </c>
      <c r="G235" s="9" t="b">
        <f t="shared" si="29"/>
        <v>0</v>
      </c>
      <c r="H235" s="9" t="b">
        <f t="shared" si="30"/>
        <v>0</v>
      </c>
      <c r="I235" s="9" t="str">
        <f t="shared" si="31"/>
        <v>Não atende</v>
      </c>
    </row>
    <row r="236" spans="1:9">
      <c r="A236" s="9">
        <v>0</v>
      </c>
      <c r="B236" s="9">
        <v>0</v>
      </c>
      <c r="C236" s="9">
        <v>0</v>
      </c>
      <c r="D236" s="9" t="str">
        <v>Não atende</v>
      </c>
      <c r="F236" s="9" t="b">
        <f t="shared" si="28"/>
        <v>0</v>
      </c>
      <c r="G236" s="9" t="b">
        <f t="shared" si="29"/>
        <v>0</v>
      </c>
      <c r="H236" s="9" t="b">
        <f t="shared" si="30"/>
        <v>0</v>
      </c>
      <c r="I236" s="9" t="str">
        <f t="shared" si="31"/>
        <v>Não atende</v>
      </c>
    </row>
    <row r="237" spans="1:9">
      <c r="A237" s="9">
        <v>0</v>
      </c>
      <c r="B237" s="9">
        <v>0</v>
      </c>
      <c r="C237" s="9">
        <v>0</v>
      </c>
      <c r="D237" s="9" t="str">
        <v>Não atende</v>
      </c>
      <c r="F237" s="9" t="b">
        <f t="shared" si="28"/>
        <v>0</v>
      </c>
      <c r="G237" s="9" t="b">
        <f t="shared" si="29"/>
        <v>0</v>
      </c>
      <c r="H237" s="9" t="b">
        <f t="shared" si="30"/>
        <v>0</v>
      </c>
      <c r="I237" s="9" t="str">
        <f t="shared" si="31"/>
        <v>Não atende</v>
      </c>
    </row>
    <row r="238" spans="1:9">
      <c r="A238" s="9">
        <v>0</v>
      </c>
      <c r="B238" s="9">
        <v>0</v>
      </c>
      <c r="C238" s="9">
        <v>0</v>
      </c>
      <c r="D238" s="9" t="str">
        <v>Não atende</v>
      </c>
      <c r="F238" s="9" t="b">
        <f t="shared" si="28"/>
        <v>0</v>
      </c>
      <c r="G238" s="9" t="b">
        <f t="shared" si="29"/>
        <v>0</v>
      </c>
      <c r="H238" s="9" t="b">
        <f t="shared" si="30"/>
        <v>0</v>
      </c>
      <c r="I238" s="9" t="str">
        <f t="shared" si="31"/>
        <v>Não atende</v>
      </c>
    </row>
    <row r="239" spans="1:9">
      <c r="A239" s="9">
        <v>0</v>
      </c>
      <c r="B239" s="9">
        <v>0</v>
      </c>
      <c r="C239" s="9">
        <v>0</v>
      </c>
      <c r="D239" s="9" t="str">
        <v>Não atende</v>
      </c>
      <c r="F239" s="9" t="b">
        <f t="shared" si="28"/>
        <v>0</v>
      </c>
      <c r="G239" s="9" t="b">
        <f t="shared" si="29"/>
        <v>0</v>
      </c>
      <c r="H239" s="9" t="b">
        <f t="shared" si="30"/>
        <v>0</v>
      </c>
      <c r="I239" s="9" t="str">
        <f t="shared" si="31"/>
        <v>Não atende</v>
      </c>
    </row>
    <row r="240" spans="1:9">
      <c r="A240" s="9">
        <v>0</v>
      </c>
      <c r="B240" s="9">
        <v>0</v>
      </c>
      <c r="C240" s="9">
        <v>0</v>
      </c>
      <c r="D240" s="9" t="str">
        <v>Não atende</v>
      </c>
      <c r="F240" s="9" t="b">
        <f t="shared" si="28"/>
        <v>0</v>
      </c>
      <c r="G240" s="9" t="b">
        <f t="shared" si="29"/>
        <v>0</v>
      </c>
      <c r="H240" s="9" t="b">
        <f t="shared" si="30"/>
        <v>0</v>
      </c>
      <c r="I240" s="9" t="str">
        <f t="shared" si="31"/>
        <v>Não atende</v>
      </c>
    </row>
    <row r="241" spans="1:9">
      <c r="A241" s="9">
        <v>0</v>
      </c>
      <c r="B241" s="9">
        <v>0</v>
      </c>
      <c r="C241" s="9">
        <v>0</v>
      </c>
      <c r="D241" s="9" t="str">
        <v>Não atende</v>
      </c>
      <c r="F241" s="9" t="b">
        <f t="shared" si="28"/>
        <v>0</v>
      </c>
      <c r="G241" s="9" t="b">
        <f t="shared" si="29"/>
        <v>0</v>
      </c>
      <c r="H241" s="9" t="b">
        <f t="shared" si="30"/>
        <v>0</v>
      </c>
      <c r="I241" s="9" t="str">
        <f t="shared" si="31"/>
        <v>Não atende</v>
      </c>
    </row>
    <row r="242" spans="1:9">
      <c r="A242" s="9">
        <v>0</v>
      </c>
      <c r="B242" s="9">
        <v>0</v>
      </c>
      <c r="C242" s="9">
        <v>0</v>
      </c>
      <c r="D242" s="9" t="str">
        <v>Não atende</v>
      </c>
      <c r="F242" s="9" t="b">
        <f t="shared" si="28"/>
        <v>0</v>
      </c>
      <c r="G242" s="9" t="b">
        <f t="shared" si="29"/>
        <v>0</v>
      </c>
      <c r="H242" s="9" t="b">
        <f t="shared" si="30"/>
        <v>0</v>
      </c>
      <c r="I242" s="9" t="str">
        <f t="shared" si="31"/>
        <v>Não atende</v>
      </c>
    </row>
    <row r="243" spans="1:9">
      <c r="A243" s="9">
        <v>0</v>
      </c>
      <c r="B243" s="9">
        <v>0</v>
      </c>
      <c r="C243" s="9">
        <v>0</v>
      </c>
      <c r="D243" s="9" t="str">
        <v>Não atende</v>
      </c>
      <c r="F243" s="9" t="b">
        <f t="shared" si="28"/>
        <v>0</v>
      </c>
      <c r="G243" s="9" t="b">
        <f t="shared" si="29"/>
        <v>0</v>
      </c>
      <c r="H243" s="9" t="b">
        <f t="shared" si="30"/>
        <v>0</v>
      </c>
      <c r="I243" s="9" t="str">
        <f t="shared" si="31"/>
        <v>Não atende</v>
      </c>
    </row>
    <row r="244" spans="1:9">
      <c r="A244" s="9">
        <v>0</v>
      </c>
      <c r="B244" s="9">
        <v>0</v>
      </c>
      <c r="C244" s="9">
        <v>0</v>
      </c>
      <c r="D244" s="9" t="str">
        <v>Não atende</v>
      </c>
      <c r="F244" s="9" t="b">
        <f t="shared" si="28"/>
        <v>0</v>
      </c>
      <c r="G244" s="9" t="b">
        <f t="shared" si="29"/>
        <v>0</v>
      </c>
      <c r="H244" s="9" t="b">
        <f t="shared" si="30"/>
        <v>0</v>
      </c>
      <c r="I244" s="9" t="str">
        <f t="shared" si="31"/>
        <v>Não atende</v>
      </c>
    </row>
    <row r="245" spans="1:9">
      <c r="A245" s="9">
        <v>0</v>
      </c>
      <c r="B245" s="9">
        <v>0</v>
      </c>
      <c r="C245" s="9">
        <v>0</v>
      </c>
      <c r="D245" s="9" t="str">
        <v>Não atende</v>
      </c>
      <c r="F245" s="9" t="b">
        <f t="shared" si="28"/>
        <v>0</v>
      </c>
      <c r="G245" s="9" t="b">
        <f t="shared" si="29"/>
        <v>0</v>
      </c>
      <c r="H245" s="9" t="b">
        <f t="shared" si="30"/>
        <v>0</v>
      </c>
      <c r="I245" s="9" t="str">
        <f t="shared" si="31"/>
        <v>Não atende</v>
      </c>
    </row>
    <row r="246" spans="1:9">
      <c r="A246" s="9">
        <v>0</v>
      </c>
      <c r="B246" s="9">
        <v>0</v>
      </c>
      <c r="C246" s="9">
        <v>0</v>
      </c>
      <c r="D246" s="9" t="str">
        <v>Não atende</v>
      </c>
      <c r="F246" s="9" t="b">
        <f t="shared" si="28"/>
        <v>0</v>
      </c>
      <c r="G246" s="9" t="b">
        <f t="shared" si="29"/>
        <v>0</v>
      </c>
      <c r="H246" s="9" t="b">
        <f t="shared" si="30"/>
        <v>0</v>
      </c>
      <c r="I246" s="9" t="str">
        <f t="shared" si="31"/>
        <v>Não atende</v>
      </c>
    </row>
    <row r="247" spans="1:9">
      <c r="A247" s="9">
        <v>0</v>
      </c>
      <c r="B247" s="9">
        <v>0</v>
      </c>
      <c r="C247" s="9">
        <v>0</v>
      </c>
      <c r="D247" s="9" t="str">
        <v>Não atende</v>
      </c>
      <c r="F247" s="9" t="b">
        <f t="shared" si="28"/>
        <v>0</v>
      </c>
      <c r="G247" s="9" t="b">
        <f t="shared" si="29"/>
        <v>0</v>
      </c>
      <c r="H247" s="9" t="b">
        <f t="shared" si="30"/>
        <v>0</v>
      </c>
      <c r="I247" s="9" t="str">
        <f t="shared" si="31"/>
        <v>Não atende</v>
      </c>
    </row>
    <row r="248" spans="1:9">
      <c r="A248" s="9">
        <v>0</v>
      </c>
      <c r="B248" s="9">
        <v>0</v>
      </c>
      <c r="C248" s="9">
        <v>0</v>
      </c>
      <c r="D248" s="9" t="str">
        <v>Não atende</v>
      </c>
      <c r="F248" s="9" t="b">
        <f t="shared" si="28"/>
        <v>0</v>
      </c>
      <c r="G248" s="9" t="b">
        <f t="shared" si="29"/>
        <v>0</v>
      </c>
      <c r="H248" s="9" t="b">
        <f t="shared" si="30"/>
        <v>0</v>
      </c>
      <c r="I248" s="9" t="str">
        <f t="shared" si="31"/>
        <v>Não atende</v>
      </c>
    </row>
    <row r="249" spans="1:9">
      <c r="A249" s="9">
        <v>0</v>
      </c>
      <c r="B249" s="9">
        <v>0</v>
      </c>
      <c r="C249" s="9">
        <v>0</v>
      </c>
      <c r="D249" s="9" t="str">
        <v>Não atende</v>
      </c>
      <c r="F249" s="9" t="b">
        <f t="shared" si="28"/>
        <v>0</v>
      </c>
      <c r="G249" s="9" t="b">
        <f t="shared" si="29"/>
        <v>0</v>
      </c>
      <c r="H249" s="9" t="b">
        <f t="shared" si="30"/>
        <v>0</v>
      </c>
      <c r="I249" s="9" t="str">
        <f t="shared" si="31"/>
        <v>Não atende</v>
      </c>
    </row>
    <row r="250" spans="1:9">
      <c r="A250" s="9">
        <v>0</v>
      </c>
      <c r="B250" s="9">
        <v>0</v>
      </c>
      <c r="C250" s="9">
        <v>0</v>
      </c>
      <c r="D250" s="9" t="str">
        <v>Não atende</v>
      </c>
      <c r="F250" s="9" t="b">
        <f t="shared" si="28"/>
        <v>0</v>
      </c>
      <c r="G250" s="9" t="b">
        <f t="shared" si="29"/>
        <v>0</v>
      </c>
      <c r="H250" s="9" t="b">
        <f t="shared" si="30"/>
        <v>0</v>
      </c>
      <c r="I250" s="9" t="str">
        <f t="shared" si="31"/>
        <v>Não atende</v>
      </c>
    </row>
    <row r="251" spans="1:9">
      <c r="A251" s="9">
        <v>0</v>
      </c>
      <c r="B251" s="9">
        <v>0</v>
      </c>
      <c r="C251" s="9">
        <v>0</v>
      </c>
      <c r="D251" s="9" t="str">
        <v>Não atende</v>
      </c>
      <c r="F251" s="9" t="b">
        <f t="shared" si="28"/>
        <v>0</v>
      </c>
      <c r="G251" s="9" t="b">
        <f t="shared" si="29"/>
        <v>0</v>
      </c>
      <c r="H251" s="9" t="b">
        <f t="shared" si="30"/>
        <v>0</v>
      </c>
      <c r="I251" s="9" t="str">
        <f t="shared" si="31"/>
        <v>Não atende</v>
      </c>
    </row>
    <row r="252" spans="1:9">
      <c r="A252" s="9">
        <v>0</v>
      </c>
      <c r="B252" s="9">
        <v>0</v>
      </c>
      <c r="C252" s="9">
        <v>0</v>
      </c>
      <c r="D252" s="9" t="str">
        <v>Não atende</v>
      </c>
      <c r="F252" s="9" t="b">
        <f t="shared" si="28"/>
        <v>0</v>
      </c>
      <c r="G252" s="9" t="b">
        <f t="shared" si="29"/>
        <v>0</v>
      </c>
      <c r="H252" s="9" t="b">
        <f t="shared" si="30"/>
        <v>0</v>
      </c>
      <c r="I252" s="9" t="str">
        <f t="shared" si="31"/>
        <v>Não atende</v>
      </c>
    </row>
    <row r="253" spans="1:9">
      <c r="A253" s="9">
        <v>0</v>
      </c>
      <c r="B253" s="9">
        <v>0</v>
      </c>
      <c r="C253" s="9">
        <v>0</v>
      </c>
      <c r="D253" s="9" t="str">
        <v>Não atende</v>
      </c>
      <c r="F253" s="9" t="b">
        <f t="shared" si="28"/>
        <v>0</v>
      </c>
      <c r="G253" s="9" t="b">
        <f t="shared" si="29"/>
        <v>0</v>
      </c>
      <c r="H253" s="9" t="b">
        <f t="shared" si="30"/>
        <v>0</v>
      </c>
      <c r="I253" s="9" t="str">
        <f t="shared" si="31"/>
        <v>Não atende</v>
      </c>
    </row>
    <row r="254" spans="1:9">
      <c r="A254" s="9">
        <v>0</v>
      </c>
      <c r="B254" s="9">
        <v>0</v>
      </c>
      <c r="C254" s="9">
        <v>0</v>
      </c>
      <c r="D254" s="9" t="str">
        <v>Não atende</v>
      </c>
      <c r="F254" s="9" t="b">
        <f t="shared" si="28"/>
        <v>0</v>
      </c>
      <c r="G254" s="9" t="b">
        <f t="shared" si="29"/>
        <v>0</v>
      </c>
      <c r="H254" s="9" t="b">
        <f t="shared" si="30"/>
        <v>0</v>
      </c>
      <c r="I254" s="9" t="str">
        <f t="shared" si="31"/>
        <v>Não atende</v>
      </c>
    </row>
    <row r="255" spans="1:9">
      <c r="A255" s="9">
        <v>0</v>
      </c>
      <c r="B255" s="9">
        <v>0</v>
      </c>
      <c r="C255" s="9">
        <v>0</v>
      </c>
      <c r="D255" s="9" t="str">
        <v>Não atende</v>
      </c>
      <c r="F255" s="9" t="b">
        <f t="shared" si="28"/>
        <v>0</v>
      </c>
      <c r="G255" s="9" t="b">
        <f t="shared" si="29"/>
        <v>0</v>
      </c>
      <c r="H255" s="9" t="b">
        <f t="shared" si="30"/>
        <v>0</v>
      </c>
      <c r="I255" s="9" t="str">
        <f t="shared" si="31"/>
        <v>Não atende</v>
      </c>
    </row>
    <row r="256" spans="1:9">
      <c r="A256" s="9">
        <v>0</v>
      </c>
      <c r="B256" s="9">
        <v>0</v>
      </c>
      <c r="C256" s="9">
        <v>0</v>
      </c>
      <c r="D256" s="9" t="str">
        <v>Não atende</v>
      </c>
      <c r="F256" s="9" t="b">
        <f t="shared" si="28"/>
        <v>0</v>
      </c>
      <c r="G256" s="9" t="b">
        <f t="shared" si="29"/>
        <v>0</v>
      </c>
      <c r="H256" s="9" t="b">
        <f t="shared" si="30"/>
        <v>0</v>
      </c>
      <c r="I256" s="9" t="str">
        <f t="shared" si="31"/>
        <v>Não atende</v>
      </c>
    </row>
    <row r="257" spans="1:9">
      <c r="A257" s="9">
        <v>0</v>
      </c>
      <c r="B257" s="9">
        <v>0</v>
      </c>
      <c r="C257" s="9">
        <v>0</v>
      </c>
      <c r="D257" s="9" t="str">
        <v>Não atende</v>
      </c>
      <c r="F257" s="9" t="b">
        <f t="shared" si="28"/>
        <v>0</v>
      </c>
      <c r="G257" s="9" t="b">
        <f t="shared" si="29"/>
        <v>0</v>
      </c>
      <c r="H257" s="9" t="b">
        <f t="shared" si="30"/>
        <v>0</v>
      </c>
      <c r="I257" s="9" t="str">
        <f t="shared" si="31"/>
        <v>Não atende</v>
      </c>
    </row>
    <row r="258" spans="1:9">
      <c r="A258" s="9">
        <v>0</v>
      </c>
      <c r="B258" s="9">
        <v>0</v>
      </c>
      <c r="C258" s="9">
        <v>0</v>
      </c>
      <c r="D258" s="9" t="str">
        <v>Não atende</v>
      </c>
      <c r="F258" s="9" t="b">
        <f t="shared" si="28"/>
        <v>0</v>
      </c>
      <c r="G258" s="9" t="b">
        <f t="shared" si="29"/>
        <v>0</v>
      </c>
      <c r="H258" s="9" t="b">
        <f t="shared" si="30"/>
        <v>0</v>
      </c>
      <c r="I258" s="9" t="str">
        <f t="shared" si="31"/>
        <v>Não atende</v>
      </c>
    </row>
    <row r="259" spans="1:9">
      <c r="A259" s="9">
        <v>0</v>
      </c>
      <c r="B259" s="9">
        <v>0</v>
      </c>
      <c r="C259" s="9">
        <v>0</v>
      </c>
      <c r="D259" s="9" t="str">
        <v>Não atende</v>
      </c>
      <c r="F259" s="9" t="b">
        <f t="shared" ref="F259:F322" si="32">IF(D259="Atende",A259)</f>
        <v>0</v>
      </c>
      <c r="G259" s="9" t="b">
        <f t="shared" ref="G259:G322" si="33">IF(D259="Atende",B259)</f>
        <v>0</v>
      </c>
      <c r="H259" s="9" t="b">
        <f t="shared" ref="H259:H322" si="34">IF(D259="Atende",C259)</f>
        <v>0</v>
      </c>
      <c r="I259" s="9" t="str">
        <f t="shared" ref="I259:I322" si="35">D259</f>
        <v>Não atende</v>
      </c>
    </row>
    <row r="260" spans="1:9">
      <c r="A260" s="9">
        <v>0</v>
      </c>
      <c r="B260" s="9">
        <v>0</v>
      </c>
      <c r="C260" s="9">
        <v>0</v>
      </c>
      <c r="D260" s="9" t="str">
        <v>Não atende</v>
      </c>
      <c r="F260" s="9" t="b">
        <f t="shared" si="32"/>
        <v>0</v>
      </c>
      <c r="G260" s="9" t="b">
        <f t="shared" si="33"/>
        <v>0</v>
      </c>
      <c r="H260" s="9" t="b">
        <f t="shared" si="34"/>
        <v>0</v>
      </c>
      <c r="I260" s="9" t="str">
        <f t="shared" si="35"/>
        <v>Não atende</v>
      </c>
    </row>
    <row r="261" spans="1:9">
      <c r="A261" s="9">
        <v>0</v>
      </c>
      <c r="B261" s="9">
        <v>0</v>
      </c>
      <c r="C261" s="9">
        <v>0</v>
      </c>
      <c r="D261" s="9" t="str">
        <v>Não atende</v>
      </c>
      <c r="F261" s="9" t="b">
        <f t="shared" si="32"/>
        <v>0</v>
      </c>
      <c r="G261" s="9" t="b">
        <f t="shared" si="33"/>
        <v>0</v>
      </c>
      <c r="H261" s="9" t="b">
        <f t="shared" si="34"/>
        <v>0</v>
      </c>
      <c r="I261" s="9" t="str">
        <f t="shared" si="35"/>
        <v>Não atende</v>
      </c>
    </row>
    <row r="262" spans="1:9">
      <c r="A262" s="9">
        <v>0</v>
      </c>
      <c r="B262" s="9">
        <v>0</v>
      </c>
      <c r="C262" s="9">
        <v>0</v>
      </c>
      <c r="D262" s="9" t="str">
        <v>Não atende</v>
      </c>
      <c r="F262" s="9" t="b">
        <f t="shared" si="32"/>
        <v>0</v>
      </c>
      <c r="G262" s="9" t="b">
        <f t="shared" si="33"/>
        <v>0</v>
      </c>
      <c r="H262" s="9" t="b">
        <f t="shared" si="34"/>
        <v>0</v>
      </c>
      <c r="I262" s="9" t="str">
        <f t="shared" si="35"/>
        <v>Não atende</v>
      </c>
    </row>
    <row r="263" spans="1:9">
      <c r="A263" s="9">
        <v>0</v>
      </c>
      <c r="B263" s="9">
        <v>0</v>
      </c>
      <c r="C263" s="9">
        <v>0</v>
      </c>
      <c r="D263" s="9" t="str">
        <v>Não atende</v>
      </c>
      <c r="F263" s="9" t="b">
        <f t="shared" si="32"/>
        <v>0</v>
      </c>
      <c r="G263" s="9" t="b">
        <f t="shared" si="33"/>
        <v>0</v>
      </c>
      <c r="H263" s="9" t="b">
        <f t="shared" si="34"/>
        <v>0</v>
      </c>
      <c r="I263" s="9" t="str">
        <f t="shared" si="35"/>
        <v>Não atende</v>
      </c>
    </row>
    <row r="264" spans="1:9">
      <c r="A264" s="9">
        <v>0</v>
      </c>
      <c r="B264" s="9">
        <v>0</v>
      </c>
      <c r="C264" s="9">
        <v>0</v>
      </c>
      <c r="D264" s="9" t="str">
        <v>Não atende</v>
      </c>
      <c r="F264" s="9" t="b">
        <f t="shared" si="32"/>
        <v>0</v>
      </c>
      <c r="G264" s="9" t="b">
        <f t="shared" si="33"/>
        <v>0</v>
      </c>
      <c r="H264" s="9" t="b">
        <f t="shared" si="34"/>
        <v>0</v>
      </c>
      <c r="I264" s="9" t="str">
        <f t="shared" si="35"/>
        <v>Não atende</v>
      </c>
    </row>
    <row r="265" spans="1:9">
      <c r="A265" s="9">
        <v>0</v>
      </c>
      <c r="B265" s="9">
        <v>0</v>
      </c>
      <c r="C265" s="9">
        <v>0</v>
      </c>
      <c r="D265" s="9" t="str">
        <v>Não atende</v>
      </c>
      <c r="F265" s="9" t="b">
        <f t="shared" si="32"/>
        <v>0</v>
      </c>
      <c r="G265" s="9" t="b">
        <f t="shared" si="33"/>
        <v>0</v>
      </c>
      <c r="H265" s="9" t="b">
        <f t="shared" si="34"/>
        <v>0</v>
      </c>
      <c r="I265" s="9" t="str">
        <f t="shared" si="35"/>
        <v>Não atende</v>
      </c>
    </row>
    <row r="266" spans="1:9">
      <c r="A266" s="9">
        <v>0</v>
      </c>
      <c r="B266" s="9">
        <v>0</v>
      </c>
      <c r="C266" s="9">
        <v>0</v>
      </c>
      <c r="D266" s="9" t="str">
        <v>Não atende</v>
      </c>
      <c r="F266" s="9" t="b">
        <f t="shared" si="32"/>
        <v>0</v>
      </c>
      <c r="G266" s="9" t="b">
        <f t="shared" si="33"/>
        <v>0</v>
      </c>
      <c r="H266" s="9" t="b">
        <f t="shared" si="34"/>
        <v>0</v>
      </c>
      <c r="I266" s="9" t="str">
        <f t="shared" si="35"/>
        <v>Não atende</v>
      </c>
    </row>
    <row r="267" spans="1:9">
      <c r="A267" s="9">
        <v>0</v>
      </c>
      <c r="B267" s="9">
        <v>0</v>
      </c>
      <c r="C267" s="9">
        <v>0</v>
      </c>
      <c r="D267" s="9" t="str">
        <v>Não atende</v>
      </c>
      <c r="F267" s="9" t="b">
        <f t="shared" si="32"/>
        <v>0</v>
      </c>
      <c r="G267" s="9" t="b">
        <f t="shared" si="33"/>
        <v>0</v>
      </c>
      <c r="H267" s="9" t="b">
        <f t="shared" si="34"/>
        <v>0</v>
      </c>
      <c r="I267" s="9" t="str">
        <f t="shared" si="35"/>
        <v>Não atende</v>
      </c>
    </row>
    <row r="268" spans="1:9">
      <c r="A268" s="9">
        <v>0</v>
      </c>
      <c r="B268" s="9">
        <v>0</v>
      </c>
      <c r="C268" s="9">
        <v>0</v>
      </c>
      <c r="D268" s="9" t="str">
        <v>Não atende</v>
      </c>
      <c r="F268" s="9" t="b">
        <f t="shared" si="32"/>
        <v>0</v>
      </c>
      <c r="G268" s="9" t="b">
        <f t="shared" si="33"/>
        <v>0</v>
      </c>
      <c r="H268" s="9" t="b">
        <f t="shared" si="34"/>
        <v>0</v>
      </c>
      <c r="I268" s="9" t="str">
        <f t="shared" si="35"/>
        <v>Não atende</v>
      </c>
    </row>
    <row r="269" spans="1:9">
      <c r="A269" s="9">
        <v>0</v>
      </c>
      <c r="B269" s="9">
        <v>0</v>
      </c>
      <c r="C269" s="9">
        <v>0</v>
      </c>
      <c r="D269" s="9" t="str">
        <v>Não atende</v>
      </c>
      <c r="F269" s="9" t="b">
        <f t="shared" si="32"/>
        <v>0</v>
      </c>
      <c r="G269" s="9" t="b">
        <f t="shared" si="33"/>
        <v>0</v>
      </c>
      <c r="H269" s="9" t="b">
        <f t="shared" si="34"/>
        <v>0</v>
      </c>
      <c r="I269" s="9" t="str">
        <f t="shared" si="35"/>
        <v>Não atende</v>
      </c>
    </row>
    <row r="270" spans="1:9">
      <c r="A270" s="9">
        <v>0</v>
      </c>
      <c r="B270" s="9">
        <v>0</v>
      </c>
      <c r="C270" s="9">
        <v>0</v>
      </c>
      <c r="D270" s="9" t="str">
        <v>Não atende</v>
      </c>
      <c r="F270" s="9" t="b">
        <f t="shared" si="32"/>
        <v>0</v>
      </c>
      <c r="G270" s="9" t="b">
        <f t="shared" si="33"/>
        <v>0</v>
      </c>
      <c r="H270" s="9" t="b">
        <f t="shared" si="34"/>
        <v>0</v>
      </c>
      <c r="I270" s="9" t="str">
        <f t="shared" si="35"/>
        <v>Não atende</v>
      </c>
    </row>
    <row r="271" spans="1:9">
      <c r="A271" s="9">
        <v>0</v>
      </c>
      <c r="B271" s="9">
        <v>0</v>
      </c>
      <c r="C271" s="9">
        <v>0</v>
      </c>
      <c r="D271" s="9" t="str">
        <v>Não atende</v>
      </c>
      <c r="F271" s="9" t="b">
        <f t="shared" si="32"/>
        <v>0</v>
      </c>
      <c r="G271" s="9" t="b">
        <f t="shared" si="33"/>
        <v>0</v>
      </c>
      <c r="H271" s="9" t="b">
        <f t="shared" si="34"/>
        <v>0</v>
      </c>
      <c r="I271" s="9" t="str">
        <f t="shared" si="35"/>
        <v>Não atende</v>
      </c>
    </row>
    <row r="272" spans="1:9">
      <c r="A272" s="9">
        <v>0</v>
      </c>
      <c r="B272" s="9">
        <v>0</v>
      </c>
      <c r="C272" s="9">
        <v>0</v>
      </c>
      <c r="D272" s="9" t="str">
        <v>Não atende</v>
      </c>
      <c r="F272" s="9" t="b">
        <f t="shared" si="32"/>
        <v>0</v>
      </c>
      <c r="G272" s="9" t="b">
        <f t="shared" si="33"/>
        <v>0</v>
      </c>
      <c r="H272" s="9" t="b">
        <f t="shared" si="34"/>
        <v>0</v>
      </c>
      <c r="I272" s="9" t="str">
        <f t="shared" si="35"/>
        <v>Não atende</v>
      </c>
    </row>
    <row r="273" spans="1:9">
      <c r="A273" s="9">
        <v>0</v>
      </c>
      <c r="B273" s="9">
        <v>0</v>
      </c>
      <c r="C273" s="9">
        <v>0</v>
      </c>
      <c r="D273" s="9" t="str">
        <v>Não atende</v>
      </c>
      <c r="F273" s="9" t="b">
        <f t="shared" si="32"/>
        <v>0</v>
      </c>
      <c r="G273" s="9" t="b">
        <f t="shared" si="33"/>
        <v>0</v>
      </c>
      <c r="H273" s="9" t="b">
        <f t="shared" si="34"/>
        <v>0</v>
      </c>
      <c r="I273" s="9" t="str">
        <f t="shared" si="35"/>
        <v>Não atende</v>
      </c>
    </row>
    <row r="274" spans="1:9">
      <c r="A274" s="9">
        <v>0</v>
      </c>
      <c r="B274" s="9">
        <v>0</v>
      </c>
      <c r="C274" s="9">
        <v>0</v>
      </c>
      <c r="D274" s="9" t="str">
        <v>Não atende</v>
      </c>
      <c r="F274" s="9" t="b">
        <f t="shared" si="32"/>
        <v>0</v>
      </c>
      <c r="G274" s="9" t="b">
        <f t="shared" si="33"/>
        <v>0</v>
      </c>
      <c r="H274" s="9" t="b">
        <f t="shared" si="34"/>
        <v>0</v>
      </c>
      <c r="I274" s="9" t="str">
        <f t="shared" si="35"/>
        <v>Não atende</v>
      </c>
    </row>
    <row r="275" spans="1:9">
      <c r="A275" s="9">
        <v>0</v>
      </c>
      <c r="B275" s="9">
        <v>0</v>
      </c>
      <c r="C275" s="9">
        <v>0</v>
      </c>
      <c r="D275" s="9" t="str">
        <v>Não atende</v>
      </c>
      <c r="F275" s="9" t="b">
        <f t="shared" si="32"/>
        <v>0</v>
      </c>
      <c r="G275" s="9" t="b">
        <f t="shared" si="33"/>
        <v>0</v>
      </c>
      <c r="H275" s="9" t="b">
        <f t="shared" si="34"/>
        <v>0</v>
      </c>
      <c r="I275" s="9" t="str">
        <f t="shared" si="35"/>
        <v>Não atende</v>
      </c>
    </row>
    <row r="276" spans="1:9">
      <c r="A276" s="9">
        <v>0</v>
      </c>
      <c r="B276" s="9">
        <v>0</v>
      </c>
      <c r="C276" s="9">
        <v>0</v>
      </c>
      <c r="D276" s="9" t="str">
        <v>Não atende</v>
      </c>
      <c r="F276" s="9" t="b">
        <f t="shared" si="32"/>
        <v>0</v>
      </c>
      <c r="G276" s="9" t="b">
        <f t="shared" si="33"/>
        <v>0</v>
      </c>
      <c r="H276" s="9" t="b">
        <f t="shared" si="34"/>
        <v>0</v>
      </c>
      <c r="I276" s="9" t="str">
        <f t="shared" si="35"/>
        <v>Não atende</v>
      </c>
    </row>
    <row r="277" spans="1:9">
      <c r="A277" s="9">
        <v>0</v>
      </c>
      <c r="B277" s="9">
        <v>0</v>
      </c>
      <c r="C277" s="9">
        <v>0</v>
      </c>
      <c r="D277" s="9" t="str">
        <v>Não atende</v>
      </c>
      <c r="F277" s="9" t="b">
        <f t="shared" si="32"/>
        <v>0</v>
      </c>
      <c r="G277" s="9" t="b">
        <f t="shared" si="33"/>
        <v>0</v>
      </c>
      <c r="H277" s="9" t="b">
        <f t="shared" si="34"/>
        <v>0</v>
      </c>
      <c r="I277" s="9" t="str">
        <f t="shared" si="35"/>
        <v>Não atende</v>
      </c>
    </row>
    <row r="278" spans="1:9">
      <c r="A278" s="9">
        <v>0</v>
      </c>
      <c r="B278" s="9">
        <v>0</v>
      </c>
      <c r="C278" s="9">
        <v>0</v>
      </c>
      <c r="D278" s="9" t="str">
        <v>Não atende</v>
      </c>
      <c r="F278" s="9" t="b">
        <f t="shared" si="32"/>
        <v>0</v>
      </c>
      <c r="G278" s="9" t="b">
        <f t="shared" si="33"/>
        <v>0</v>
      </c>
      <c r="H278" s="9" t="b">
        <f t="shared" si="34"/>
        <v>0</v>
      </c>
      <c r="I278" s="9" t="str">
        <f t="shared" si="35"/>
        <v>Não atende</v>
      </c>
    </row>
    <row r="279" spans="1:9">
      <c r="A279" s="9">
        <v>0</v>
      </c>
      <c r="B279" s="9">
        <v>0</v>
      </c>
      <c r="C279" s="9">
        <v>0</v>
      </c>
      <c r="D279" s="9" t="str">
        <v>Não atende</v>
      </c>
      <c r="F279" s="9" t="b">
        <f t="shared" si="32"/>
        <v>0</v>
      </c>
      <c r="G279" s="9" t="b">
        <f t="shared" si="33"/>
        <v>0</v>
      </c>
      <c r="H279" s="9" t="b">
        <f t="shared" si="34"/>
        <v>0</v>
      </c>
      <c r="I279" s="9" t="str">
        <f t="shared" si="35"/>
        <v>Não atende</v>
      </c>
    </row>
    <row r="280" spans="1:9">
      <c r="A280" s="9">
        <v>0</v>
      </c>
      <c r="B280" s="9">
        <v>0</v>
      </c>
      <c r="C280" s="9">
        <v>0</v>
      </c>
      <c r="D280" s="9" t="str">
        <v>Não atende</v>
      </c>
      <c r="F280" s="9" t="b">
        <f t="shared" si="32"/>
        <v>0</v>
      </c>
      <c r="G280" s="9" t="b">
        <f t="shared" si="33"/>
        <v>0</v>
      </c>
      <c r="H280" s="9" t="b">
        <f t="shared" si="34"/>
        <v>0</v>
      </c>
      <c r="I280" s="9" t="str">
        <f t="shared" si="35"/>
        <v>Não atende</v>
      </c>
    </row>
    <row r="281" spans="1:9">
      <c r="A281" s="9">
        <v>0</v>
      </c>
      <c r="B281" s="9">
        <v>0</v>
      </c>
      <c r="C281" s="9">
        <v>0</v>
      </c>
      <c r="D281" s="9" t="str">
        <v>Não atende</v>
      </c>
      <c r="F281" s="9" t="b">
        <f t="shared" si="32"/>
        <v>0</v>
      </c>
      <c r="G281" s="9" t="b">
        <f t="shared" si="33"/>
        <v>0</v>
      </c>
      <c r="H281" s="9" t="b">
        <f t="shared" si="34"/>
        <v>0</v>
      </c>
      <c r="I281" s="9" t="str">
        <f t="shared" si="35"/>
        <v>Não atende</v>
      </c>
    </row>
    <row r="282" spans="1:9">
      <c r="A282" s="9">
        <v>0</v>
      </c>
      <c r="B282" s="9">
        <v>0</v>
      </c>
      <c r="C282" s="9">
        <v>0</v>
      </c>
      <c r="D282" s="9" t="str">
        <v>Não atende</v>
      </c>
      <c r="F282" s="9" t="b">
        <f t="shared" si="32"/>
        <v>0</v>
      </c>
      <c r="G282" s="9" t="b">
        <f t="shared" si="33"/>
        <v>0</v>
      </c>
      <c r="H282" s="9" t="b">
        <f t="shared" si="34"/>
        <v>0</v>
      </c>
      <c r="I282" s="9" t="str">
        <f t="shared" si="35"/>
        <v>Não atende</v>
      </c>
    </row>
    <row r="283" spans="1:9">
      <c r="A283" s="9">
        <v>0</v>
      </c>
      <c r="B283" s="9">
        <v>0</v>
      </c>
      <c r="C283" s="9">
        <v>0</v>
      </c>
      <c r="D283" s="9" t="str">
        <v>Não atende</v>
      </c>
      <c r="F283" s="9" t="b">
        <f t="shared" si="32"/>
        <v>0</v>
      </c>
      <c r="G283" s="9" t="b">
        <f t="shared" si="33"/>
        <v>0</v>
      </c>
      <c r="H283" s="9" t="b">
        <f t="shared" si="34"/>
        <v>0</v>
      </c>
      <c r="I283" s="9" t="str">
        <f t="shared" si="35"/>
        <v>Não atende</v>
      </c>
    </row>
    <row r="284" spans="1:9">
      <c r="A284" s="9">
        <v>0</v>
      </c>
      <c r="B284" s="9">
        <v>0</v>
      </c>
      <c r="C284" s="9">
        <v>0</v>
      </c>
      <c r="D284" s="9" t="str">
        <v>Não atende</v>
      </c>
      <c r="F284" s="9" t="b">
        <f t="shared" si="32"/>
        <v>0</v>
      </c>
      <c r="G284" s="9" t="b">
        <f t="shared" si="33"/>
        <v>0</v>
      </c>
      <c r="H284" s="9" t="b">
        <f t="shared" si="34"/>
        <v>0</v>
      </c>
      <c r="I284" s="9" t="str">
        <f t="shared" si="35"/>
        <v>Não atende</v>
      </c>
    </row>
    <row r="285" spans="1:9">
      <c r="A285" s="9">
        <v>0</v>
      </c>
      <c r="B285" s="9">
        <v>0</v>
      </c>
      <c r="C285" s="9">
        <v>0</v>
      </c>
      <c r="D285" s="9" t="str">
        <v>Não atende</v>
      </c>
      <c r="F285" s="9" t="b">
        <f t="shared" si="32"/>
        <v>0</v>
      </c>
      <c r="G285" s="9" t="b">
        <f t="shared" si="33"/>
        <v>0</v>
      </c>
      <c r="H285" s="9" t="b">
        <f t="shared" si="34"/>
        <v>0</v>
      </c>
      <c r="I285" s="9" t="str">
        <f t="shared" si="35"/>
        <v>Não atende</v>
      </c>
    </row>
    <row r="286" spans="1:9">
      <c r="A286" s="9">
        <v>0</v>
      </c>
      <c r="B286" s="9">
        <v>0</v>
      </c>
      <c r="C286" s="9">
        <v>0</v>
      </c>
      <c r="D286" s="9" t="str">
        <v>Não atende</v>
      </c>
      <c r="F286" s="9" t="b">
        <f t="shared" si="32"/>
        <v>0</v>
      </c>
      <c r="G286" s="9" t="b">
        <f t="shared" si="33"/>
        <v>0</v>
      </c>
      <c r="H286" s="9" t="b">
        <f t="shared" si="34"/>
        <v>0</v>
      </c>
      <c r="I286" s="9" t="str">
        <f t="shared" si="35"/>
        <v>Não atende</v>
      </c>
    </row>
    <row r="287" spans="1:9">
      <c r="A287" s="9">
        <v>0</v>
      </c>
      <c r="B287" s="9">
        <v>0</v>
      </c>
      <c r="C287" s="9">
        <v>0</v>
      </c>
      <c r="D287" s="9" t="str">
        <v>Não atende</v>
      </c>
      <c r="F287" s="9" t="b">
        <f t="shared" si="32"/>
        <v>0</v>
      </c>
      <c r="G287" s="9" t="b">
        <f t="shared" si="33"/>
        <v>0</v>
      </c>
      <c r="H287" s="9" t="b">
        <f t="shared" si="34"/>
        <v>0</v>
      </c>
      <c r="I287" s="9" t="str">
        <f t="shared" si="35"/>
        <v>Não atende</v>
      </c>
    </row>
    <row r="288" spans="1:9">
      <c r="A288" s="9">
        <v>0</v>
      </c>
      <c r="B288" s="9">
        <v>0</v>
      </c>
      <c r="C288" s="9">
        <v>0</v>
      </c>
      <c r="D288" s="9" t="str">
        <v>Não atende</v>
      </c>
      <c r="F288" s="9" t="b">
        <f t="shared" si="32"/>
        <v>0</v>
      </c>
      <c r="G288" s="9" t="b">
        <f t="shared" si="33"/>
        <v>0</v>
      </c>
      <c r="H288" s="9" t="b">
        <f t="shared" si="34"/>
        <v>0</v>
      </c>
      <c r="I288" s="9" t="str">
        <f t="shared" si="35"/>
        <v>Não atende</v>
      </c>
    </row>
    <row r="289" spans="1:9">
      <c r="A289" s="9">
        <v>0</v>
      </c>
      <c r="B289" s="9">
        <v>0</v>
      </c>
      <c r="C289" s="9">
        <v>0</v>
      </c>
      <c r="D289" s="9" t="str">
        <v>Não atende</v>
      </c>
      <c r="F289" s="9" t="b">
        <f t="shared" si="32"/>
        <v>0</v>
      </c>
      <c r="G289" s="9" t="b">
        <f t="shared" si="33"/>
        <v>0</v>
      </c>
      <c r="H289" s="9" t="b">
        <f t="shared" si="34"/>
        <v>0</v>
      </c>
      <c r="I289" s="9" t="str">
        <f t="shared" si="35"/>
        <v>Não atende</v>
      </c>
    </row>
    <row r="290" spans="1:9">
      <c r="A290" s="9">
        <v>0</v>
      </c>
      <c r="B290" s="9">
        <v>0</v>
      </c>
      <c r="C290" s="9">
        <v>0</v>
      </c>
      <c r="D290" s="9" t="str">
        <v>Não atende</v>
      </c>
      <c r="F290" s="9" t="b">
        <f t="shared" si="32"/>
        <v>0</v>
      </c>
      <c r="G290" s="9" t="b">
        <f t="shared" si="33"/>
        <v>0</v>
      </c>
      <c r="H290" s="9" t="b">
        <f t="shared" si="34"/>
        <v>0</v>
      </c>
      <c r="I290" s="9" t="str">
        <f t="shared" si="35"/>
        <v>Não atende</v>
      </c>
    </row>
    <row r="291" spans="1:9">
      <c r="A291" s="9">
        <v>0</v>
      </c>
      <c r="B291" s="9">
        <v>0</v>
      </c>
      <c r="C291" s="9">
        <v>0</v>
      </c>
      <c r="D291" s="9" t="str">
        <v>Não atende</v>
      </c>
      <c r="F291" s="9" t="b">
        <f t="shared" si="32"/>
        <v>0</v>
      </c>
      <c r="G291" s="9" t="b">
        <f t="shared" si="33"/>
        <v>0</v>
      </c>
      <c r="H291" s="9" t="b">
        <f t="shared" si="34"/>
        <v>0</v>
      </c>
      <c r="I291" s="9" t="str">
        <f t="shared" si="35"/>
        <v>Não atende</v>
      </c>
    </row>
    <row r="292" spans="1:9">
      <c r="A292" s="9">
        <v>0</v>
      </c>
      <c r="B292" s="9">
        <v>0</v>
      </c>
      <c r="C292" s="9">
        <v>0</v>
      </c>
      <c r="D292" s="9" t="str">
        <v>Não atende</v>
      </c>
      <c r="F292" s="9" t="b">
        <f t="shared" si="32"/>
        <v>0</v>
      </c>
      <c r="G292" s="9" t="b">
        <f t="shared" si="33"/>
        <v>0</v>
      </c>
      <c r="H292" s="9" t="b">
        <f t="shared" si="34"/>
        <v>0</v>
      </c>
      <c r="I292" s="9" t="str">
        <f t="shared" si="35"/>
        <v>Não atende</v>
      </c>
    </row>
    <row r="293" spans="1:9">
      <c r="B293" s="9">
        <v>0</v>
      </c>
      <c r="F293" s="9" t="b">
        <f t="shared" si="32"/>
        <v>0</v>
      </c>
      <c r="G293" s="9" t="b">
        <f t="shared" si="33"/>
        <v>0</v>
      </c>
      <c r="H293" s="9" t="b">
        <f t="shared" si="34"/>
        <v>0</v>
      </c>
      <c r="I293" s="9">
        <f t="shared" si="35"/>
        <v>0</v>
      </c>
    </row>
    <row r="294" spans="1:9">
      <c r="B294" s="9">
        <v>0</v>
      </c>
      <c r="F294" s="9" t="b">
        <f t="shared" si="32"/>
        <v>0</v>
      </c>
      <c r="G294" s="9" t="b">
        <f t="shared" si="33"/>
        <v>0</v>
      </c>
      <c r="H294" s="9" t="b">
        <f t="shared" si="34"/>
        <v>0</v>
      </c>
      <c r="I294" s="9">
        <f t="shared" si="35"/>
        <v>0</v>
      </c>
    </row>
    <row r="295" spans="1:9">
      <c r="B295" s="9">
        <v>0</v>
      </c>
      <c r="F295" s="9" t="b">
        <f t="shared" si="32"/>
        <v>0</v>
      </c>
      <c r="G295" s="9" t="b">
        <f t="shared" si="33"/>
        <v>0</v>
      </c>
      <c r="H295" s="9" t="b">
        <f t="shared" si="34"/>
        <v>0</v>
      </c>
      <c r="I295" s="9">
        <f t="shared" si="35"/>
        <v>0</v>
      </c>
    </row>
    <row r="296" spans="1:9">
      <c r="B296" s="9">
        <v>0</v>
      </c>
      <c r="F296" s="9" t="b">
        <f t="shared" si="32"/>
        <v>0</v>
      </c>
      <c r="G296" s="9" t="b">
        <f t="shared" si="33"/>
        <v>0</v>
      </c>
      <c r="H296" s="9" t="b">
        <f t="shared" si="34"/>
        <v>0</v>
      </c>
      <c r="I296" s="9">
        <f t="shared" si="35"/>
        <v>0</v>
      </c>
    </row>
    <row r="297" spans="1:9">
      <c r="B297" s="9">
        <v>0</v>
      </c>
      <c r="F297" s="9" t="b">
        <f t="shared" si="32"/>
        <v>0</v>
      </c>
      <c r="G297" s="9" t="b">
        <f t="shared" si="33"/>
        <v>0</v>
      </c>
      <c r="H297" s="9" t="b">
        <f t="shared" si="34"/>
        <v>0</v>
      </c>
      <c r="I297" s="9">
        <f t="shared" si="35"/>
        <v>0</v>
      </c>
    </row>
    <row r="298" spans="1:9">
      <c r="B298" s="9">
        <v>0</v>
      </c>
      <c r="F298" s="9" t="b">
        <f t="shared" si="32"/>
        <v>0</v>
      </c>
      <c r="G298" s="9" t="b">
        <f t="shared" si="33"/>
        <v>0</v>
      </c>
      <c r="H298" s="9" t="b">
        <f t="shared" si="34"/>
        <v>0</v>
      </c>
      <c r="I298" s="9">
        <f t="shared" si="35"/>
        <v>0</v>
      </c>
    </row>
    <row r="299" spans="1:9">
      <c r="B299" s="9">
        <v>0</v>
      </c>
      <c r="F299" s="9" t="b">
        <f t="shared" si="32"/>
        <v>0</v>
      </c>
      <c r="G299" s="9" t="b">
        <f t="shared" si="33"/>
        <v>0</v>
      </c>
      <c r="H299" s="9" t="b">
        <f t="shared" si="34"/>
        <v>0</v>
      </c>
      <c r="I299" s="9">
        <f t="shared" si="35"/>
        <v>0</v>
      </c>
    </row>
    <row r="300" spans="1:9">
      <c r="B300" s="9">
        <v>0</v>
      </c>
      <c r="F300" s="9" t="b">
        <f t="shared" si="32"/>
        <v>0</v>
      </c>
      <c r="G300" s="9" t="b">
        <f t="shared" si="33"/>
        <v>0</v>
      </c>
      <c r="H300" s="9" t="b">
        <f t="shared" si="34"/>
        <v>0</v>
      </c>
      <c r="I300" s="9">
        <f t="shared" si="35"/>
        <v>0</v>
      </c>
    </row>
    <row r="301" spans="1:9">
      <c r="B301" s="9">
        <v>0</v>
      </c>
      <c r="F301" s="9" t="b">
        <f t="shared" si="32"/>
        <v>0</v>
      </c>
      <c r="G301" s="9" t="b">
        <f t="shared" si="33"/>
        <v>0</v>
      </c>
      <c r="H301" s="9" t="b">
        <f t="shared" si="34"/>
        <v>0</v>
      </c>
      <c r="I301" s="9">
        <f t="shared" si="35"/>
        <v>0</v>
      </c>
    </row>
    <row r="302" spans="1:9">
      <c r="B302" s="9">
        <v>0</v>
      </c>
      <c r="F302" s="9" t="b">
        <f t="shared" si="32"/>
        <v>0</v>
      </c>
      <c r="G302" s="9" t="b">
        <f t="shared" si="33"/>
        <v>0</v>
      </c>
      <c r="H302" s="9" t="b">
        <f t="shared" si="34"/>
        <v>0</v>
      </c>
      <c r="I302" s="9">
        <f t="shared" si="35"/>
        <v>0</v>
      </c>
    </row>
    <row r="303" spans="1:9">
      <c r="B303" s="9">
        <v>0</v>
      </c>
      <c r="F303" s="9" t="b">
        <f t="shared" si="32"/>
        <v>0</v>
      </c>
      <c r="G303" s="9" t="b">
        <f t="shared" si="33"/>
        <v>0</v>
      </c>
      <c r="H303" s="9" t="b">
        <f t="shared" si="34"/>
        <v>0</v>
      </c>
      <c r="I303" s="9">
        <f t="shared" si="35"/>
        <v>0</v>
      </c>
    </row>
    <row r="304" spans="1:9">
      <c r="B304" s="9">
        <v>0</v>
      </c>
      <c r="F304" s="9" t="b">
        <f t="shared" si="32"/>
        <v>0</v>
      </c>
      <c r="G304" s="9" t="b">
        <f t="shared" si="33"/>
        <v>0</v>
      </c>
      <c r="H304" s="9" t="b">
        <f t="shared" si="34"/>
        <v>0</v>
      </c>
      <c r="I304" s="9">
        <f t="shared" si="35"/>
        <v>0</v>
      </c>
    </row>
    <row r="305" spans="2:9">
      <c r="B305" s="9">
        <v>0</v>
      </c>
      <c r="F305" s="9" t="b">
        <f t="shared" si="32"/>
        <v>0</v>
      </c>
      <c r="G305" s="9" t="b">
        <f t="shared" si="33"/>
        <v>0</v>
      </c>
      <c r="H305" s="9" t="b">
        <f t="shared" si="34"/>
        <v>0</v>
      </c>
      <c r="I305" s="9">
        <f t="shared" si="35"/>
        <v>0</v>
      </c>
    </row>
    <row r="306" spans="2:9">
      <c r="B306" s="9">
        <v>0</v>
      </c>
      <c r="F306" s="9" t="b">
        <f t="shared" si="32"/>
        <v>0</v>
      </c>
      <c r="G306" s="9" t="b">
        <f t="shared" si="33"/>
        <v>0</v>
      </c>
      <c r="H306" s="9" t="b">
        <f t="shared" si="34"/>
        <v>0</v>
      </c>
      <c r="I306" s="9">
        <f t="shared" si="35"/>
        <v>0</v>
      </c>
    </row>
    <row r="307" spans="2:9">
      <c r="B307" s="9">
        <v>0</v>
      </c>
      <c r="F307" s="9" t="b">
        <f t="shared" si="32"/>
        <v>0</v>
      </c>
      <c r="G307" s="9" t="b">
        <f t="shared" si="33"/>
        <v>0</v>
      </c>
      <c r="H307" s="9" t="b">
        <f t="shared" si="34"/>
        <v>0</v>
      </c>
      <c r="I307" s="9">
        <f t="shared" si="35"/>
        <v>0</v>
      </c>
    </row>
    <row r="308" spans="2:9">
      <c r="B308" s="9">
        <v>0</v>
      </c>
      <c r="F308" s="9" t="b">
        <f t="shared" si="32"/>
        <v>0</v>
      </c>
      <c r="G308" s="9" t="b">
        <f t="shared" si="33"/>
        <v>0</v>
      </c>
      <c r="H308" s="9" t="b">
        <f t="shared" si="34"/>
        <v>0</v>
      </c>
      <c r="I308" s="9">
        <f t="shared" si="35"/>
        <v>0</v>
      </c>
    </row>
    <row r="309" spans="2:9">
      <c r="B309" s="9">
        <v>0</v>
      </c>
      <c r="F309" s="9" t="b">
        <f t="shared" si="32"/>
        <v>0</v>
      </c>
      <c r="G309" s="9" t="b">
        <f t="shared" si="33"/>
        <v>0</v>
      </c>
      <c r="H309" s="9" t="b">
        <f t="shared" si="34"/>
        <v>0</v>
      </c>
      <c r="I309" s="9">
        <f t="shared" si="35"/>
        <v>0</v>
      </c>
    </row>
    <row r="310" spans="2:9">
      <c r="B310" s="9">
        <v>0</v>
      </c>
      <c r="F310" s="9" t="b">
        <f t="shared" si="32"/>
        <v>0</v>
      </c>
      <c r="G310" s="9" t="b">
        <f t="shared" si="33"/>
        <v>0</v>
      </c>
      <c r="H310" s="9" t="b">
        <f t="shared" si="34"/>
        <v>0</v>
      </c>
      <c r="I310" s="9">
        <f t="shared" si="35"/>
        <v>0</v>
      </c>
    </row>
    <row r="311" spans="2:9">
      <c r="B311" s="9">
        <v>0</v>
      </c>
      <c r="F311" s="9" t="b">
        <f t="shared" si="32"/>
        <v>0</v>
      </c>
      <c r="G311" s="9" t="b">
        <f t="shared" si="33"/>
        <v>0</v>
      </c>
      <c r="H311" s="9" t="b">
        <f t="shared" si="34"/>
        <v>0</v>
      </c>
      <c r="I311" s="9">
        <f t="shared" si="35"/>
        <v>0</v>
      </c>
    </row>
    <row r="312" spans="2:9">
      <c r="B312" s="9">
        <v>0</v>
      </c>
      <c r="F312" s="9" t="b">
        <f t="shared" si="32"/>
        <v>0</v>
      </c>
      <c r="G312" s="9" t="b">
        <f t="shared" si="33"/>
        <v>0</v>
      </c>
      <c r="H312" s="9" t="b">
        <f t="shared" si="34"/>
        <v>0</v>
      </c>
      <c r="I312" s="9">
        <f t="shared" si="35"/>
        <v>0</v>
      </c>
    </row>
    <row r="313" spans="2:9">
      <c r="B313" s="9">
        <v>0</v>
      </c>
      <c r="F313" s="9" t="b">
        <f t="shared" si="32"/>
        <v>0</v>
      </c>
      <c r="G313" s="9" t="b">
        <f t="shared" si="33"/>
        <v>0</v>
      </c>
      <c r="H313" s="9" t="b">
        <f t="shared" si="34"/>
        <v>0</v>
      </c>
      <c r="I313" s="9">
        <f t="shared" si="35"/>
        <v>0</v>
      </c>
    </row>
    <row r="314" spans="2:9">
      <c r="B314" s="9">
        <v>0</v>
      </c>
      <c r="F314" s="9" t="b">
        <f t="shared" si="32"/>
        <v>0</v>
      </c>
      <c r="G314" s="9" t="b">
        <f t="shared" si="33"/>
        <v>0</v>
      </c>
      <c r="H314" s="9" t="b">
        <f t="shared" si="34"/>
        <v>0</v>
      </c>
      <c r="I314" s="9">
        <f t="shared" si="35"/>
        <v>0</v>
      </c>
    </row>
    <row r="315" spans="2:9">
      <c r="B315" s="9">
        <v>0</v>
      </c>
      <c r="F315" s="9" t="b">
        <f t="shared" si="32"/>
        <v>0</v>
      </c>
      <c r="G315" s="9" t="b">
        <f t="shared" si="33"/>
        <v>0</v>
      </c>
      <c r="H315" s="9" t="b">
        <f t="shared" si="34"/>
        <v>0</v>
      </c>
      <c r="I315" s="9">
        <f t="shared" si="35"/>
        <v>0</v>
      </c>
    </row>
    <row r="316" spans="2:9">
      <c r="B316" s="9">
        <v>0</v>
      </c>
      <c r="F316" s="9" t="b">
        <f t="shared" si="32"/>
        <v>0</v>
      </c>
      <c r="G316" s="9" t="b">
        <f t="shared" si="33"/>
        <v>0</v>
      </c>
      <c r="H316" s="9" t="b">
        <f t="shared" si="34"/>
        <v>0</v>
      </c>
      <c r="I316" s="9">
        <f t="shared" si="35"/>
        <v>0</v>
      </c>
    </row>
    <row r="317" spans="2:9">
      <c r="B317" s="9">
        <v>0</v>
      </c>
      <c r="F317" s="9" t="b">
        <f t="shared" si="32"/>
        <v>0</v>
      </c>
      <c r="G317" s="9" t="b">
        <f t="shared" si="33"/>
        <v>0</v>
      </c>
      <c r="H317" s="9" t="b">
        <f t="shared" si="34"/>
        <v>0</v>
      </c>
      <c r="I317" s="9">
        <f t="shared" si="35"/>
        <v>0</v>
      </c>
    </row>
    <row r="318" spans="2:9">
      <c r="B318" s="9">
        <v>0</v>
      </c>
      <c r="F318" s="9" t="b">
        <f t="shared" si="32"/>
        <v>0</v>
      </c>
      <c r="G318" s="9" t="b">
        <f t="shared" si="33"/>
        <v>0</v>
      </c>
      <c r="H318" s="9" t="b">
        <f t="shared" si="34"/>
        <v>0</v>
      </c>
      <c r="I318" s="9">
        <f t="shared" si="35"/>
        <v>0</v>
      </c>
    </row>
    <row r="319" spans="2:9">
      <c r="B319" s="9">
        <v>0</v>
      </c>
      <c r="F319" s="9" t="b">
        <f t="shared" si="32"/>
        <v>0</v>
      </c>
      <c r="G319" s="9" t="b">
        <f t="shared" si="33"/>
        <v>0</v>
      </c>
      <c r="H319" s="9" t="b">
        <f t="shared" si="34"/>
        <v>0</v>
      </c>
      <c r="I319" s="9">
        <f t="shared" si="35"/>
        <v>0</v>
      </c>
    </row>
    <row r="320" spans="2:9">
      <c r="B320" s="9">
        <v>0</v>
      </c>
      <c r="F320" s="9" t="b">
        <f t="shared" si="32"/>
        <v>0</v>
      </c>
      <c r="G320" s="9" t="b">
        <f t="shared" si="33"/>
        <v>0</v>
      </c>
      <c r="H320" s="9" t="b">
        <f t="shared" si="34"/>
        <v>0</v>
      </c>
      <c r="I320" s="9">
        <f t="shared" si="35"/>
        <v>0</v>
      </c>
    </row>
    <row r="321" spans="2:9">
      <c r="B321" s="9">
        <v>0</v>
      </c>
      <c r="F321" s="9" t="b">
        <f t="shared" si="32"/>
        <v>0</v>
      </c>
      <c r="G321" s="9" t="b">
        <f t="shared" si="33"/>
        <v>0</v>
      </c>
      <c r="H321" s="9" t="b">
        <f t="shared" si="34"/>
        <v>0</v>
      </c>
      <c r="I321" s="9">
        <f t="shared" si="35"/>
        <v>0</v>
      </c>
    </row>
    <row r="322" spans="2:9">
      <c r="B322" s="9">
        <v>0</v>
      </c>
      <c r="F322" s="9" t="b">
        <f t="shared" si="32"/>
        <v>0</v>
      </c>
      <c r="G322" s="9" t="b">
        <f t="shared" si="33"/>
        <v>0</v>
      </c>
      <c r="H322" s="9" t="b">
        <f t="shared" si="34"/>
        <v>0</v>
      </c>
      <c r="I322" s="9">
        <f t="shared" si="35"/>
        <v>0</v>
      </c>
    </row>
    <row r="323" spans="2:9">
      <c r="B323" s="9">
        <v>0</v>
      </c>
      <c r="F323" s="9" t="b">
        <f t="shared" ref="F323:F363" si="36">IF(D323="Atende",A323)</f>
        <v>0</v>
      </c>
      <c r="G323" s="9" t="b">
        <f t="shared" ref="G323:G363" si="37">IF(D323="Atende",B323)</f>
        <v>0</v>
      </c>
      <c r="H323" s="9" t="b">
        <f t="shared" ref="H323:H363" si="38">IF(D323="Atende",C323)</f>
        <v>0</v>
      </c>
      <c r="I323" s="9">
        <f t="shared" ref="I323:I363" si="39">D323</f>
        <v>0</v>
      </c>
    </row>
    <row r="324" spans="2:9">
      <c r="B324" s="9">
        <v>0</v>
      </c>
      <c r="F324" s="9" t="b">
        <f t="shared" si="36"/>
        <v>0</v>
      </c>
      <c r="G324" s="9" t="b">
        <f t="shared" si="37"/>
        <v>0</v>
      </c>
      <c r="H324" s="9" t="b">
        <f t="shared" si="38"/>
        <v>0</v>
      </c>
      <c r="I324" s="9">
        <f t="shared" si="39"/>
        <v>0</v>
      </c>
    </row>
    <row r="325" spans="2:9">
      <c r="B325" s="9">
        <v>0</v>
      </c>
      <c r="F325" s="9" t="b">
        <f t="shared" si="36"/>
        <v>0</v>
      </c>
      <c r="G325" s="9" t="b">
        <f t="shared" si="37"/>
        <v>0</v>
      </c>
      <c r="H325" s="9" t="b">
        <f t="shared" si="38"/>
        <v>0</v>
      </c>
      <c r="I325" s="9">
        <f t="shared" si="39"/>
        <v>0</v>
      </c>
    </row>
    <row r="326" spans="2:9">
      <c r="B326" s="9">
        <v>0</v>
      </c>
      <c r="F326" s="9" t="b">
        <f t="shared" si="36"/>
        <v>0</v>
      </c>
      <c r="G326" s="9" t="b">
        <f t="shared" si="37"/>
        <v>0</v>
      </c>
      <c r="H326" s="9" t="b">
        <f t="shared" si="38"/>
        <v>0</v>
      </c>
      <c r="I326" s="9">
        <f t="shared" si="39"/>
        <v>0</v>
      </c>
    </row>
    <row r="327" spans="2:9">
      <c r="B327" s="9">
        <v>0</v>
      </c>
      <c r="F327" s="9" t="b">
        <f t="shared" si="36"/>
        <v>0</v>
      </c>
      <c r="G327" s="9" t="b">
        <f t="shared" si="37"/>
        <v>0</v>
      </c>
      <c r="H327" s="9" t="b">
        <f t="shared" si="38"/>
        <v>0</v>
      </c>
      <c r="I327" s="9">
        <f t="shared" si="39"/>
        <v>0</v>
      </c>
    </row>
    <row r="328" spans="2:9">
      <c r="B328" s="9">
        <v>0</v>
      </c>
      <c r="F328" s="9" t="b">
        <f t="shared" si="36"/>
        <v>0</v>
      </c>
      <c r="G328" s="9" t="b">
        <f t="shared" si="37"/>
        <v>0</v>
      </c>
      <c r="H328" s="9" t="b">
        <f t="shared" si="38"/>
        <v>0</v>
      </c>
      <c r="I328" s="9">
        <f t="shared" si="39"/>
        <v>0</v>
      </c>
    </row>
    <row r="329" spans="2:9">
      <c r="B329" s="9">
        <v>0</v>
      </c>
      <c r="F329" s="9" t="b">
        <f t="shared" si="36"/>
        <v>0</v>
      </c>
      <c r="G329" s="9" t="b">
        <f t="shared" si="37"/>
        <v>0</v>
      </c>
      <c r="H329" s="9" t="b">
        <f t="shared" si="38"/>
        <v>0</v>
      </c>
      <c r="I329" s="9">
        <f t="shared" si="39"/>
        <v>0</v>
      </c>
    </row>
    <row r="330" spans="2:9">
      <c r="F330" s="9" t="b">
        <f t="shared" si="36"/>
        <v>0</v>
      </c>
      <c r="G330" s="9" t="b">
        <f t="shared" si="37"/>
        <v>0</v>
      </c>
      <c r="H330" s="9" t="b">
        <f t="shared" si="38"/>
        <v>0</v>
      </c>
      <c r="I330" s="9">
        <f t="shared" si="39"/>
        <v>0</v>
      </c>
    </row>
    <row r="331" spans="2:9">
      <c r="F331" s="9" t="b">
        <f t="shared" si="36"/>
        <v>0</v>
      </c>
      <c r="G331" s="9" t="b">
        <f t="shared" si="37"/>
        <v>0</v>
      </c>
      <c r="H331" s="9" t="b">
        <f t="shared" si="38"/>
        <v>0</v>
      </c>
      <c r="I331" s="9">
        <f t="shared" si="39"/>
        <v>0</v>
      </c>
    </row>
    <row r="332" spans="2:9">
      <c r="F332" s="9" t="b">
        <f t="shared" si="36"/>
        <v>0</v>
      </c>
      <c r="G332" s="9" t="b">
        <f t="shared" si="37"/>
        <v>0</v>
      </c>
      <c r="H332" s="9" t="b">
        <f t="shared" si="38"/>
        <v>0</v>
      </c>
      <c r="I332" s="9">
        <f t="shared" si="39"/>
        <v>0</v>
      </c>
    </row>
    <row r="333" spans="2:9">
      <c r="F333" s="9" t="b">
        <f t="shared" si="36"/>
        <v>0</v>
      </c>
      <c r="G333" s="9" t="b">
        <f t="shared" si="37"/>
        <v>0</v>
      </c>
      <c r="H333" s="9" t="b">
        <f t="shared" si="38"/>
        <v>0</v>
      </c>
      <c r="I333" s="9">
        <f t="shared" si="39"/>
        <v>0</v>
      </c>
    </row>
    <row r="334" spans="2:9">
      <c r="F334" s="9" t="b">
        <f t="shared" si="36"/>
        <v>0</v>
      </c>
      <c r="G334" s="9" t="b">
        <f t="shared" si="37"/>
        <v>0</v>
      </c>
      <c r="H334" s="9" t="b">
        <f t="shared" si="38"/>
        <v>0</v>
      </c>
      <c r="I334" s="9">
        <f t="shared" si="39"/>
        <v>0</v>
      </c>
    </row>
    <row r="335" spans="2:9">
      <c r="F335" s="9" t="b">
        <f t="shared" si="36"/>
        <v>0</v>
      </c>
      <c r="G335" s="9" t="b">
        <f t="shared" si="37"/>
        <v>0</v>
      </c>
      <c r="H335" s="9" t="b">
        <f t="shared" si="38"/>
        <v>0</v>
      </c>
      <c r="I335" s="9">
        <f t="shared" si="39"/>
        <v>0</v>
      </c>
    </row>
    <row r="336" spans="2:9">
      <c r="F336" s="9" t="b">
        <f t="shared" si="36"/>
        <v>0</v>
      </c>
      <c r="G336" s="9" t="b">
        <f t="shared" si="37"/>
        <v>0</v>
      </c>
      <c r="H336" s="9" t="b">
        <f t="shared" si="38"/>
        <v>0</v>
      </c>
      <c r="I336" s="9">
        <f t="shared" si="39"/>
        <v>0</v>
      </c>
    </row>
    <row r="337" spans="6:9">
      <c r="F337" s="9" t="b">
        <f t="shared" si="36"/>
        <v>0</v>
      </c>
      <c r="G337" s="9" t="b">
        <f t="shared" si="37"/>
        <v>0</v>
      </c>
      <c r="H337" s="9" t="b">
        <f t="shared" si="38"/>
        <v>0</v>
      </c>
      <c r="I337" s="9">
        <f t="shared" si="39"/>
        <v>0</v>
      </c>
    </row>
    <row r="338" spans="6:9">
      <c r="F338" s="9" t="b">
        <f t="shared" si="36"/>
        <v>0</v>
      </c>
      <c r="G338" s="9" t="b">
        <f t="shared" si="37"/>
        <v>0</v>
      </c>
      <c r="H338" s="9" t="b">
        <f t="shared" si="38"/>
        <v>0</v>
      </c>
      <c r="I338" s="9">
        <f t="shared" si="39"/>
        <v>0</v>
      </c>
    </row>
    <row r="339" spans="6:9">
      <c r="F339" s="9" t="b">
        <f t="shared" si="36"/>
        <v>0</v>
      </c>
      <c r="G339" s="9" t="b">
        <f t="shared" si="37"/>
        <v>0</v>
      </c>
      <c r="H339" s="9" t="b">
        <f t="shared" si="38"/>
        <v>0</v>
      </c>
      <c r="I339" s="9">
        <f t="shared" si="39"/>
        <v>0</v>
      </c>
    </row>
    <row r="340" spans="6:9">
      <c r="F340" s="9" t="b">
        <f t="shared" si="36"/>
        <v>0</v>
      </c>
      <c r="G340" s="9" t="b">
        <f t="shared" si="37"/>
        <v>0</v>
      </c>
      <c r="H340" s="9" t="b">
        <f t="shared" si="38"/>
        <v>0</v>
      </c>
      <c r="I340" s="9">
        <f t="shared" si="39"/>
        <v>0</v>
      </c>
    </row>
    <row r="341" spans="6:9">
      <c r="F341" s="9" t="b">
        <f t="shared" si="36"/>
        <v>0</v>
      </c>
      <c r="G341" s="9" t="b">
        <f t="shared" si="37"/>
        <v>0</v>
      </c>
      <c r="H341" s="9" t="b">
        <f t="shared" si="38"/>
        <v>0</v>
      </c>
      <c r="I341" s="9">
        <f t="shared" si="39"/>
        <v>0</v>
      </c>
    </row>
    <row r="342" spans="6:9">
      <c r="F342" s="9" t="b">
        <f t="shared" si="36"/>
        <v>0</v>
      </c>
      <c r="G342" s="9" t="b">
        <f t="shared" si="37"/>
        <v>0</v>
      </c>
      <c r="H342" s="9" t="b">
        <f t="shared" si="38"/>
        <v>0</v>
      </c>
      <c r="I342" s="9">
        <f t="shared" si="39"/>
        <v>0</v>
      </c>
    </row>
    <row r="343" spans="6:9">
      <c r="F343" s="9" t="b">
        <f t="shared" si="36"/>
        <v>0</v>
      </c>
      <c r="G343" s="9" t="b">
        <f t="shared" si="37"/>
        <v>0</v>
      </c>
      <c r="H343" s="9" t="b">
        <f t="shared" si="38"/>
        <v>0</v>
      </c>
      <c r="I343" s="9">
        <f t="shared" si="39"/>
        <v>0</v>
      </c>
    </row>
    <row r="344" spans="6:9">
      <c r="F344" s="9" t="b">
        <f t="shared" si="36"/>
        <v>0</v>
      </c>
      <c r="G344" s="9" t="b">
        <f t="shared" si="37"/>
        <v>0</v>
      </c>
      <c r="H344" s="9" t="b">
        <f t="shared" si="38"/>
        <v>0</v>
      </c>
      <c r="I344" s="9">
        <f t="shared" si="39"/>
        <v>0</v>
      </c>
    </row>
    <row r="345" spans="6:9">
      <c r="F345" s="9" t="b">
        <f t="shared" si="36"/>
        <v>0</v>
      </c>
      <c r="G345" s="9" t="b">
        <f t="shared" si="37"/>
        <v>0</v>
      </c>
      <c r="H345" s="9" t="b">
        <f t="shared" si="38"/>
        <v>0</v>
      </c>
      <c r="I345" s="9">
        <f t="shared" si="39"/>
        <v>0</v>
      </c>
    </row>
    <row r="346" spans="6:9">
      <c r="F346" s="9" t="b">
        <f t="shared" si="36"/>
        <v>0</v>
      </c>
      <c r="G346" s="9" t="b">
        <f t="shared" si="37"/>
        <v>0</v>
      </c>
      <c r="H346" s="9" t="b">
        <f t="shared" si="38"/>
        <v>0</v>
      </c>
      <c r="I346" s="9">
        <f t="shared" si="39"/>
        <v>0</v>
      </c>
    </row>
    <row r="347" spans="6:9">
      <c r="F347" s="9" t="b">
        <f t="shared" si="36"/>
        <v>0</v>
      </c>
      <c r="G347" s="9" t="b">
        <f t="shared" si="37"/>
        <v>0</v>
      </c>
      <c r="H347" s="9" t="b">
        <f t="shared" si="38"/>
        <v>0</v>
      </c>
      <c r="I347" s="9">
        <f t="shared" si="39"/>
        <v>0</v>
      </c>
    </row>
    <row r="348" spans="6:9">
      <c r="F348" s="9" t="b">
        <f t="shared" si="36"/>
        <v>0</v>
      </c>
      <c r="G348" s="9" t="b">
        <f t="shared" si="37"/>
        <v>0</v>
      </c>
      <c r="H348" s="9" t="b">
        <f t="shared" si="38"/>
        <v>0</v>
      </c>
      <c r="I348" s="9">
        <f t="shared" si="39"/>
        <v>0</v>
      </c>
    </row>
    <row r="349" spans="6:9">
      <c r="F349" s="9" t="b">
        <f t="shared" si="36"/>
        <v>0</v>
      </c>
      <c r="G349" s="9" t="b">
        <f t="shared" si="37"/>
        <v>0</v>
      </c>
      <c r="H349" s="9" t="b">
        <f t="shared" si="38"/>
        <v>0</v>
      </c>
      <c r="I349" s="9">
        <f t="shared" si="39"/>
        <v>0</v>
      </c>
    </row>
    <row r="350" spans="6:9">
      <c r="F350" s="9" t="b">
        <f t="shared" si="36"/>
        <v>0</v>
      </c>
      <c r="G350" s="9" t="b">
        <f t="shared" si="37"/>
        <v>0</v>
      </c>
      <c r="H350" s="9" t="b">
        <f t="shared" si="38"/>
        <v>0</v>
      </c>
      <c r="I350" s="9">
        <f t="shared" si="39"/>
        <v>0</v>
      </c>
    </row>
    <row r="351" spans="6:9">
      <c r="F351" s="9" t="b">
        <f t="shared" si="36"/>
        <v>0</v>
      </c>
      <c r="G351" s="9" t="b">
        <f t="shared" si="37"/>
        <v>0</v>
      </c>
      <c r="H351" s="9" t="b">
        <f t="shared" si="38"/>
        <v>0</v>
      </c>
      <c r="I351" s="9">
        <f t="shared" si="39"/>
        <v>0</v>
      </c>
    </row>
    <row r="352" spans="6:9">
      <c r="F352" s="9" t="b">
        <f t="shared" si="36"/>
        <v>0</v>
      </c>
      <c r="G352" s="9" t="b">
        <f t="shared" si="37"/>
        <v>0</v>
      </c>
      <c r="H352" s="9" t="b">
        <f t="shared" si="38"/>
        <v>0</v>
      </c>
      <c r="I352" s="9">
        <f t="shared" si="39"/>
        <v>0</v>
      </c>
    </row>
    <row r="353" spans="6:9">
      <c r="F353" s="9" t="b">
        <f t="shared" si="36"/>
        <v>0</v>
      </c>
      <c r="G353" s="9" t="b">
        <f t="shared" si="37"/>
        <v>0</v>
      </c>
      <c r="H353" s="9" t="b">
        <f t="shared" si="38"/>
        <v>0</v>
      </c>
      <c r="I353" s="9">
        <f t="shared" si="39"/>
        <v>0</v>
      </c>
    </row>
    <row r="354" spans="6:9">
      <c r="F354" s="9" t="b">
        <f t="shared" si="36"/>
        <v>0</v>
      </c>
      <c r="G354" s="9" t="b">
        <f t="shared" si="37"/>
        <v>0</v>
      </c>
      <c r="H354" s="9" t="b">
        <f t="shared" si="38"/>
        <v>0</v>
      </c>
      <c r="I354" s="9">
        <f t="shared" si="39"/>
        <v>0</v>
      </c>
    </row>
    <row r="355" spans="6:9">
      <c r="F355" s="9" t="b">
        <f t="shared" si="36"/>
        <v>0</v>
      </c>
      <c r="G355" s="9" t="b">
        <f t="shared" si="37"/>
        <v>0</v>
      </c>
      <c r="H355" s="9" t="b">
        <f t="shared" si="38"/>
        <v>0</v>
      </c>
      <c r="I355" s="9">
        <f t="shared" si="39"/>
        <v>0</v>
      </c>
    </row>
    <row r="356" spans="6:9">
      <c r="F356" s="9" t="b">
        <f t="shared" si="36"/>
        <v>0</v>
      </c>
      <c r="G356" s="9" t="b">
        <f t="shared" si="37"/>
        <v>0</v>
      </c>
      <c r="H356" s="9" t="b">
        <f t="shared" si="38"/>
        <v>0</v>
      </c>
      <c r="I356" s="9">
        <f t="shared" si="39"/>
        <v>0</v>
      </c>
    </row>
    <row r="357" spans="6:9">
      <c r="F357" s="9" t="b">
        <f t="shared" si="36"/>
        <v>0</v>
      </c>
      <c r="G357" s="9" t="b">
        <f t="shared" si="37"/>
        <v>0</v>
      </c>
      <c r="H357" s="9" t="b">
        <f t="shared" si="38"/>
        <v>0</v>
      </c>
      <c r="I357" s="9">
        <f t="shared" si="39"/>
        <v>0</v>
      </c>
    </row>
    <row r="358" spans="6:9">
      <c r="F358" s="9" t="b">
        <f t="shared" si="36"/>
        <v>0</v>
      </c>
      <c r="G358" s="9" t="b">
        <f t="shared" si="37"/>
        <v>0</v>
      </c>
      <c r="H358" s="9" t="b">
        <f t="shared" si="38"/>
        <v>0</v>
      </c>
      <c r="I358" s="9">
        <f t="shared" si="39"/>
        <v>0</v>
      </c>
    </row>
    <row r="359" spans="6:9">
      <c r="F359" s="9" t="b">
        <f t="shared" si="36"/>
        <v>0</v>
      </c>
      <c r="G359" s="9" t="b">
        <f t="shared" si="37"/>
        <v>0</v>
      </c>
      <c r="H359" s="9" t="b">
        <f t="shared" si="38"/>
        <v>0</v>
      </c>
      <c r="I359" s="9">
        <f t="shared" si="39"/>
        <v>0</v>
      </c>
    </row>
    <row r="360" spans="6:9">
      <c r="F360" s="9" t="b">
        <f t="shared" si="36"/>
        <v>0</v>
      </c>
      <c r="G360" s="9" t="b">
        <f t="shared" si="37"/>
        <v>0</v>
      </c>
      <c r="H360" s="9" t="b">
        <f t="shared" si="38"/>
        <v>0</v>
      </c>
      <c r="I360" s="9">
        <f t="shared" si="39"/>
        <v>0</v>
      </c>
    </row>
    <row r="361" spans="6:9">
      <c r="F361" s="9" t="b">
        <f t="shared" si="36"/>
        <v>0</v>
      </c>
      <c r="G361" s="9" t="b">
        <f t="shared" si="37"/>
        <v>0</v>
      </c>
      <c r="H361" s="9" t="b">
        <f t="shared" si="38"/>
        <v>0</v>
      </c>
      <c r="I361" s="9">
        <f t="shared" si="39"/>
        <v>0</v>
      </c>
    </row>
    <row r="362" spans="6:9">
      <c r="F362" s="9" t="b">
        <f t="shared" si="36"/>
        <v>0</v>
      </c>
      <c r="G362" s="9" t="b">
        <f t="shared" si="37"/>
        <v>0</v>
      </c>
      <c r="H362" s="9" t="b">
        <f t="shared" si="38"/>
        <v>0</v>
      </c>
      <c r="I362" s="9">
        <f t="shared" si="39"/>
        <v>0</v>
      </c>
    </row>
    <row r="363" spans="6:9">
      <c r="F363" s="9" t="b">
        <f t="shared" si="36"/>
        <v>0</v>
      </c>
      <c r="G363" s="9" t="b">
        <f t="shared" si="37"/>
        <v>0</v>
      </c>
      <c r="H363" s="9" t="b">
        <f t="shared" si="38"/>
        <v>0</v>
      </c>
      <c r="I363" s="9">
        <f t="shared" si="39"/>
        <v>0</v>
      </c>
    </row>
  </sheetData>
  <autoFilter ref="A1:D50" xr:uid="{E3945C55-FA6B-4516-8B2D-7045B41DD931}"/>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57D9AE-2896-4EF9-B8DB-44196B40FE73}">
  <sheetPr codeName="Planilha12"/>
  <dimension ref="A1:F43"/>
  <sheetViews>
    <sheetView topLeftCell="A19" workbookViewId="0">
      <selection activeCell="D35" sqref="D35"/>
    </sheetView>
  </sheetViews>
  <sheetFormatPr defaultColWidth="8.7109375" defaultRowHeight="15"/>
  <cols>
    <col min="1" max="1" width="23.7109375" customWidth="1"/>
    <col min="5" max="5" width="87.7109375" customWidth="1"/>
  </cols>
  <sheetData>
    <row r="1" spans="1:6">
      <c r="A1" s="2" t="s">
        <v>93</v>
      </c>
      <c r="B1" s="2" t="s">
        <v>69</v>
      </c>
      <c r="E1" s="2" t="s">
        <v>94</v>
      </c>
      <c r="F1" s="2" t="s">
        <v>69</v>
      </c>
    </row>
    <row r="2" spans="1:6">
      <c r="A2" s="2" t="s">
        <v>59</v>
      </c>
      <c r="B2" s="2">
        <v>0</v>
      </c>
      <c r="E2" s="2" t="s">
        <v>75</v>
      </c>
      <c r="F2" s="2">
        <v>3</v>
      </c>
    </row>
    <row r="3" spans="1:6">
      <c r="A3" s="2" t="s">
        <v>95</v>
      </c>
      <c r="B3" s="2">
        <v>0.5</v>
      </c>
      <c r="E3" s="2" t="s">
        <v>96</v>
      </c>
      <c r="F3" s="2">
        <v>1</v>
      </c>
    </row>
    <row r="4" spans="1:6">
      <c r="A4" s="2" t="s">
        <v>61</v>
      </c>
      <c r="B4" s="2">
        <v>1</v>
      </c>
      <c r="E4" s="2" t="s">
        <v>70</v>
      </c>
      <c r="F4" s="2">
        <v>1</v>
      </c>
    </row>
    <row r="5" spans="1:6">
      <c r="A5" s="2" t="s">
        <v>97</v>
      </c>
      <c r="B5" s="2">
        <v>2</v>
      </c>
      <c r="E5" s="2" t="s">
        <v>71</v>
      </c>
      <c r="F5" s="2">
        <v>3</v>
      </c>
    </row>
    <row r="6" spans="1:6">
      <c r="A6" s="2" t="s">
        <v>60</v>
      </c>
      <c r="B6" s="2">
        <v>2.5</v>
      </c>
      <c r="E6" s="2" t="s">
        <v>98</v>
      </c>
      <c r="F6" s="2">
        <v>1</v>
      </c>
    </row>
    <row r="7" spans="1:6">
      <c r="A7" s="2" t="s">
        <v>58</v>
      </c>
      <c r="B7" s="2">
        <v>3</v>
      </c>
      <c r="E7" s="2" t="s">
        <v>99</v>
      </c>
      <c r="F7" s="2">
        <v>1</v>
      </c>
    </row>
    <row r="8" spans="1:6">
      <c r="A8" s="2" t="s">
        <v>19</v>
      </c>
      <c r="B8" s="2">
        <v>3</v>
      </c>
      <c r="E8" s="2" t="s">
        <v>57</v>
      </c>
      <c r="F8" s="2">
        <v>3</v>
      </c>
    </row>
    <row r="9" spans="1:6">
      <c r="A9" s="2" t="s">
        <v>45</v>
      </c>
      <c r="B9" s="2">
        <v>0</v>
      </c>
      <c r="E9" s="2" t="s">
        <v>56</v>
      </c>
      <c r="F9" s="2">
        <v>2</v>
      </c>
    </row>
    <row r="10" spans="1:6">
      <c r="A10" s="2" t="s">
        <v>76</v>
      </c>
      <c r="B10" s="2">
        <v>1</v>
      </c>
      <c r="E10" s="2" t="s">
        <v>76</v>
      </c>
      <c r="F10" s="2">
        <v>1</v>
      </c>
    </row>
    <row r="11" spans="1:6">
      <c r="A11" s="2" t="s">
        <v>56</v>
      </c>
      <c r="B11" s="2">
        <v>2</v>
      </c>
      <c r="E11" s="2" t="s">
        <v>72</v>
      </c>
      <c r="F11" s="2">
        <v>1</v>
      </c>
    </row>
    <row r="12" spans="1:6">
      <c r="A12" s="2" t="s">
        <v>57</v>
      </c>
      <c r="B12" s="2">
        <v>3</v>
      </c>
      <c r="E12" s="2" t="s">
        <v>74</v>
      </c>
      <c r="F12" s="2">
        <v>3</v>
      </c>
    </row>
    <row r="13" spans="1:6">
      <c r="A13" s="2" t="s">
        <v>59</v>
      </c>
      <c r="B13" s="2">
        <v>0</v>
      </c>
      <c r="E13" s="2" t="s">
        <v>73</v>
      </c>
      <c r="F13" s="2">
        <v>2</v>
      </c>
    </row>
    <row r="14" spans="1:6">
      <c r="E14" s="2" t="s">
        <v>100</v>
      </c>
      <c r="F14" s="2">
        <v>3</v>
      </c>
    </row>
    <row r="15" spans="1:6">
      <c r="E15" s="2" t="s">
        <v>60</v>
      </c>
      <c r="F15" s="2">
        <v>3</v>
      </c>
    </row>
    <row r="16" spans="1:6">
      <c r="E16" s="2" t="s">
        <v>97</v>
      </c>
      <c r="F16" s="2">
        <v>2</v>
      </c>
    </row>
    <row r="17" spans="1:6">
      <c r="E17" s="2" t="s">
        <v>61</v>
      </c>
      <c r="F17" s="2">
        <v>1</v>
      </c>
    </row>
    <row r="18" spans="1:6">
      <c r="A18" t="s">
        <v>101</v>
      </c>
      <c r="E18" s="34" t="s">
        <v>102</v>
      </c>
      <c r="F18" s="35">
        <v>2</v>
      </c>
    </row>
    <row r="19" spans="1:6">
      <c r="A19" t="s">
        <v>103</v>
      </c>
    </row>
    <row r="20" spans="1:6">
      <c r="A20" t="s">
        <v>104</v>
      </c>
    </row>
    <row r="21" spans="1:6">
      <c r="A21" t="s">
        <v>105</v>
      </c>
    </row>
    <row r="22" spans="1:6">
      <c r="A22" t="s">
        <v>106</v>
      </c>
    </row>
    <row r="23" spans="1:6">
      <c r="A23" t="s">
        <v>107</v>
      </c>
    </row>
    <row r="24" spans="1:6">
      <c r="A24" t="s">
        <v>108</v>
      </c>
    </row>
    <row r="25" spans="1:6">
      <c r="A25" t="s">
        <v>109</v>
      </c>
    </row>
    <row r="26" spans="1:6">
      <c r="A26" t="s">
        <v>110</v>
      </c>
    </row>
    <row r="27" spans="1:6">
      <c r="A27" t="s">
        <v>111</v>
      </c>
    </row>
    <row r="28" spans="1:6">
      <c r="A28" t="s">
        <v>112</v>
      </c>
    </row>
    <row r="29" spans="1:6">
      <c r="A29" t="s">
        <v>113</v>
      </c>
    </row>
    <row r="30" spans="1:6">
      <c r="A30" t="s">
        <v>114</v>
      </c>
    </row>
    <row r="31" spans="1:6">
      <c r="A31" t="s">
        <v>15</v>
      </c>
    </row>
    <row r="32" spans="1:6">
      <c r="A32" t="s">
        <v>115</v>
      </c>
    </row>
    <row r="33" spans="1:1">
      <c r="A33" t="s">
        <v>116</v>
      </c>
    </row>
    <row r="34" spans="1:1">
      <c r="A34" t="s">
        <v>117</v>
      </c>
    </row>
    <row r="37" spans="1:1">
      <c r="A37" t="s">
        <v>118</v>
      </c>
    </row>
    <row r="38" spans="1:1">
      <c r="A38" t="s">
        <v>119</v>
      </c>
    </row>
    <row r="39" spans="1:1">
      <c r="A39" t="s">
        <v>120</v>
      </c>
    </row>
    <row r="40" spans="1:1">
      <c r="A40" t="s">
        <v>91</v>
      </c>
    </row>
    <row r="41" spans="1:1">
      <c r="A41" t="s">
        <v>121</v>
      </c>
    </row>
    <row r="42" spans="1:1">
      <c r="A42" t="s">
        <v>122</v>
      </c>
    </row>
    <row r="43" spans="1:1">
      <c r="A43" t="s">
        <v>123</v>
      </c>
    </row>
  </sheetData>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14751-A029-4F5A-86B5-719FC3BD3732}">
  <sheetPr codeName="Planilha2"/>
  <dimension ref="A1:G100"/>
  <sheetViews>
    <sheetView showGridLines="0" zoomScaleNormal="100" workbookViewId="0">
      <selection activeCell="F7" sqref="F7"/>
    </sheetView>
  </sheetViews>
  <sheetFormatPr defaultColWidth="9.140625" defaultRowHeight="15"/>
  <cols>
    <col min="1" max="1" width="16.140625" style="5" customWidth="1"/>
    <col min="2" max="2" width="15.28515625" style="8" customWidth="1"/>
    <col min="3" max="3" width="55.28515625" style="8" customWidth="1"/>
    <col min="4" max="4" width="16.140625" style="5" customWidth="1"/>
    <col min="5" max="6" width="23.28515625" style="3" customWidth="1"/>
    <col min="7" max="7" width="12.140625" style="8" customWidth="1"/>
    <col min="8" max="16384" width="9.140625" style="8"/>
  </cols>
  <sheetData>
    <row r="1" spans="1:7" ht="45" customHeight="1">
      <c r="A1" s="190" t="s">
        <v>7</v>
      </c>
      <c r="B1" s="191"/>
      <c r="C1" s="191"/>
      <c r="D1" s="191"/>
      <c r="E1" s="191"/>
      <c r="F1" s="191"/>
      <c r="G1" s="191"/>
    </row>
    <row r="2" spans="1:7" ht="39.6" customHeight="1" thickBot="1">
      <c r="A2" s="192" t="s">
        <v>1</v>
      </c>
      <c r="B2" s="193"/>
      <c r="C2" s="193"/>
      <c r="D2" s="193"/>
      <c r="E2" s="193"/>
      <c r="F2" s="193"/>
      <c r="G2" s="193"/>
    </row>
    <row r="3" spans="1:7" s="5" customFormat="1" ht="45.75" thickBot="1">
      <c r="A3" s="42" t="s">
        <v>8</v>
      </c>
      <c r="B3" s="42" t="s">
        <v>9</v>
      </c>
      <c r="C3" s="42" t="s">
        <v>10</v>
      </c>
      <c r="D3" s="42" t="s">
        <v>11</v>
      </c>
      <c r="E3" s="41" t="s">
        <v>12</v>
      </c>
      <c r="F3" s="55" t="s">
        <v>13</v>
      </c>
      <c r="G3" s="56" t="s">
        <v>14</v>
      </c>
    </row>
    <row r="4" spans="1:7" ht="75" customHeight="1">
      <c r="A4" s="43" t="s">
        <v>15</v>
      </c>
      <c r="B4" s="47" t="s">
        <v>16</v>
      </c>
      <c r="C4" s="52" t="s">
        <v>17</v>
      </c>
      <c r="D4" s="43" t="s">
        <v>18</v>
      </c>
      <c r="E4" s="136" t="s">
        <v>19</v>
      </c>
      <c r="F4" s="136" t="s">
        <v>19</v>
      </c>
      <c r="G4" s="126" t="str">
        <f>IF(AND(E4="Sim",F4="Sim"),"Atende","Não atende")</f>
        <v>Atende</v>
      </c>
    </row>
    <row r="5" spans="1:7" ht="75" customHeight="1">
      <c r="A5" s="44" t="s">
        <v>15</v>
      </c>
      <c r="B5" s="48" t="s">
        <v>16</v>
      </c>
      <c r="C5" s="53" t="s">
        <v>20</v>
      </c>
      <c r="D5" s="45" t="s">
        <v>18</v>
      </c>
      <c r="E5" s="137" t="s">
        <v>19</v>
      </c>
      <c r="F5" s="137" t="s">
        <v>19</v>
      </c>
      <c r="G5" s="127" t="str">
        <f t="shared" ref="G5:G68" si="0">IF(AND(E5="Sim",F5="Sim"),"Atende","Não atende")</f>
        <v>Atende</v>
      </c>
    </row>
    <row r="6" spans="1:7" ht="75" customHeight="1">
      <c r="A6" s="45" t="s">
        <v>15</v>
      </c>
      <c r="B6" s="48" t="s">
        <v>16</v>
      </c>
      <c r="C6" s="53" t="s">
        <v>21</v>
      </c>
      <c r="D6" s="45" t="s">
        <v>18</v>
      </c>
      <c r="E6" s="137" t="s">
        <v>19</v>
      </c>
      <c r="F6" s="137" t="s">
        <v>19</v>
      </c>
      <c r="G6" s="128" t="str">
        <f t="shared" si="0"/>
        <v>Atende</v>
      </c>
    </row>
    <row r="7" spans="1:7" ht="75" customHeight="1">
      <c r="A7" s="45"/>
      <c r="B7" s="48"/>
      <c r="C7" s="53"/>
      <c r="D7" s="45"/>
      <c r="E7" s="138"/>
      <c r="F7" s="138"/>
      <c r="G7" s="57" t="str">
        <f t="shared" si="0"/>
        <v>Não atende</v>
      </c>
    </row>
    <row r="8" spans="1:7" ht="75" customHeight="1">
      <c r="A8" s="45"/>
      <c r="B8" s="48"/>
      <c r="C8" s="53"/>
      <c r="D8" s="45"/>
      <c r="E8" s="138"/>
      <c r="F8" s="138"/>
      <c r="G8" s="57" t="str">
        <f t="shared" si="0"/>
        <v>Não atende</v>
      </c>
    </row>
    <row r="9" spans="1:7" ht="89.45" customHeight="1">
      <c r="A9" s="45"/>
      <c r="B9" s="48"/>
      <c r="C9" s="53"/>
      <c r="D9" s="45"/>
      <c r="E9" s="138"/>
      <c r="F9" s="138"/>
      <c r="G9" s="57" t="str">
        <f t="shared" si="0"/>
        <v>Não atende</v>
      </c>
    </row>
    <row r="10" spans="1:7" ht="75" customHeight="1">
      <c r="A10" s="45"/>
      <c r="B10" s="48"/>
      <c r="C10" s="53"/>
      <c r="D10" s="45"/>
      <c r="E10" s="138"/>
      <c r="F10" s="138"/>
      <c r="G10" s="57" t="str">
        <f t="shared" si="0"/>
        <v>Não atende</v>
      </c>
    </row>
    <row r="11" spans="1:7" ht="75" customHeight="1">
      <c r="A11" s="45"/>
      <c r="B11" s="48"/>
      <c r="C11" s="53"/>
      <c r="D11" s="45"/>
      <c r="E11" s="138"/>
      <c r="F11" s="138"/>
      <c r="G11" s="57" t="str">
        <f t="shared" si="0"/>
        <v>Não atende</v>
      </c>
    </row>
    <row r="12" spans="1:7" ht="75" customHeight="1">
      <c r="A12" s="45"/>
      <c r="B12" s="48"/>
      <c r="C12" s="53"/>
      <c r="D12" s="45"/>
      <c r="E12" s="138"/>
      <c r="F12" s="138"/>
      <c r="G12" s="57" t="str">
        <f t="shared" si="0"/>
        <v>Não atende</v>
      </c>
    </row>
    <row r="13" spans="1:7" ht="75" customHeight="1">
      <c r="A13" s="45"/>
      <c r="B13" s="48"/>
      <c r="C13" s="53"/>
      <c r="D13" s="45"/>
      <c r="E13" s="138"/>
      <c r="F13" s="138"/>
      <c r="G13" s="57" t="str">
        <f t="shared" si="0"/>
        <v>Não atende</v>
      </c>
    </row>
    <row r="14" spans="1:7" ht="75" customHeight="1">
      <c r="A14" s="45"/>
      <c r="B14" s="48"/>
      <c r="C14" s="53"/>
      <c r="D14" s="45"/>
      <c r="E14" s="138"/>
      <c r="F14" s="138"/>
      <c r="G14" s="57" t="str">
        <f t="shared" si="0"/>
        <v>Não atende</v>
      </c>
    </row>
    <row r="15" spans="1:7" ht="75" customHeight="1">
      <c r="A15" s="45"/>
      <c r="B15" s="48"/>
      <c r="C15" s="53"/>
      <c r="D15" s="45"/>
      <c r="E15" s="138"/>
      <c r="F15" s="138"/>
      <c r="G15" s="57" t="str">
        <f t="shared" si="0"/>
        <v>Não atende</v>
      </c>
    </row>
    <row r="16" spans="1:7" ht="75" customHeight="1">
      <c r="A16" s="45"/>
      <c r="B16" s="48"/>
      <c r="C16" s="53"/>
      <c r="D16" s="45"/>
      <c r="E16" s="138"/>
      <c r="F16" s="138"/>
      <c r="G16" s="57" t="str">
        <f t="shared" si="0"/>
        <v>Não atende</v>
      </c>
    </row>
    <row r="17" spans="1:7" ht="75" customHeight="1">
      <c r="A17" s="45"/>
      <c r="B17" s="49"/>
      <c r="C17" s="53"/>
      <c r="D17" s="45"/>
      <c r="E17" s="138"/>
      <c r="F17" s="138"/>
      <c r="G17" s="57" t="str">
        <f t="shared" si="0"/>
        <v>Não atende</v>
      </c>
    </row>
    <row r="18" spans="1:7" ht="75" customHeight="1">
      <c r="A18" s="45"/>
      <c r="B18" s="48"/>
      <c r="C18" s="53"/>
      <c r="D18" s="45"/>
      <c r="E18" s="138"/>
      <c r="F18" s="138"/>
      <c r="G18" s="57" t="str">
        <f t="shared" si="0"/>
        <v>Não atende</v>
      </c>
    </row>
    <row r="19" spans="1:7" ht="75" customHeight="1">
      <c r="A19" s="45"/>
      <c r="B19" s="48"/>
      <c r="C19" s="53"/>
      <c r="D19" s="45"/>
      <c r="E19" s="138"/>
      <c r="F19" s="138"/>
      <c r="G19" s="57" t="str">
        <f t="shared" si="0"/>
        <v>Não atende</v>
      </c>
    </row>
    <row r="20" spans="1:7" ht="75" customHeight="1">
      <c r="A20" s="45"/>
      <c r="B20" s="48"/>
      <c r="C20" s="53"/>
      <c r="D20" s="45"/>
      <c r="E20" s="138"/>
      <c r="F20" s="138"/>
      <c r="G20" s="57" t="str">
        <f t="shared" si="0"/>
        <v>Não atende</v>
      </c>
    </row>
    <row r="21" spans="1:7" ht="75" customHeight="1">
      <c r="A21" s="45"/>
      <c r="B21" s="48"/>
      <c r="C21" s="53"/>
      <c r="D21" s="45"/>
      <c r="E21" s="138"/>
      <c r="F21" s="138"/>
      <c r="G21" s="57" t="str">
        <f t="shared" si="0"/>
        <v>Não atende</v>
      </c>
    </row>
    <row r="22" spans="1:7" ht="75" customHeight="1">
      <c r="A22" s="45"/>
      <c r="B22" s="48"/>
      <c r="C22" s="53"/>
      <c r="D22" s="45"/>
      <c r="E22" s="138"/>
      <c r="F22" s="138"/>
      <c r="G22" s="57" t="str">
        <f t="shared" si="0"/>
        <v>Não atende</v>
      </c>
    </row>
    <row r="23" spans="1:7" ht="75" customHeight="1">
      <c r="A23" s="45"/>
      <c r="B23" s="48"/>
      <c r="C23" s="53"/>
      <c r="D23" s="45"/>
      <c r="E23" s="138"/>
      <c r="F23" s="138"/>
      <c r="G23" s="57" t="str">
        <f t="shared" si="0"/>
        <v>Não atende</v>
      </c>
    </row>
    <row r="24" spans="1:7" ht="75" customHeight="1">
      <c r="A24" s="45"/>
      <c r="B24" s="48"/>
      <c r="C24" s="53"/>
      <c r="D24" s="45"/>
      <c r="E24" s="138"/>
      <c r="F24" s="138"/>
      <c r="G24" s="57" t="str">
        <f t="shared" si="0"/>
        <v>Não atende</v>
      </c>
    </row>
    <row r="25" spans="1:7" ht="75" customHeight="1">
      <c r="A25" s="45"/>
      <c r="B25" s="48"/>
      <c r="C25" s="53"/>
      <c r="D25" s="45"/>
      <c r="E25" s="138"/>
      <c r="F25" s="138"/>
      <c r="G25" s="57" t="str">
        <f t="shared" si="0"/>
        <v>Não atende</v>
      </c>
    </row>
    <row r="26" spans="1:7" ht="75" customHeight="1">
      <c r="A26" s="45"/>
      <c r="B26" s="48"/>
      <c r="C26" s="53"/>
      <c r="D26" s="45"/>
      <c r="E26" s="138"/>
      <c r="F26" s="138"/>
      <c r="G26" s="57" t="str">
        <f t="shared" si="0"/>
        <v>Não atende</v>
      </c>
    </row>
    <row r="27" spans="1:7" ht="75" customHeight="1">
      <c r="A27" s="45"/>
      <c r="B27" s="48"/>
      <c r="C27" s="53"/>
      <c r="D27" s="45"/>
      <c r="E27" s="139"/>
      <c r="F27" s="139"/>
      <c r="G27" s="57" t="str">
        <f t="shared" si="0"/>
        <v>Não atende</v>
      </c>
    </row>
    <row r="28" spans="1:7" ht="75" customHeight="1">
      <c r="A28" s="45"/>
      <c r="B28" s="48"/>
      <c r="C28" s="53"/>
      <c r="D28" s="45"/>
      <c r="E28" s="139"/>
      <c r="F28" s="139"/>
      <c r="G28" s="57" t="str">
        <f t="shared" si="0"/>
        <v>Não atende</v>
      </c>
    </row>
    <row r="29" spans="1:7" ht="75" customHeight="1">
      <c r="A29" s="45"/>
      <c r="B29" s="48"/>
      <c r="C29" s="53"/>
      <c r="D29" s="45"/>
      <c r="E29" s="139"/>
      <c r="F29" s="139"/>
      <c r="G29" s="57" t="str">
        <f t="shared" si="0"/>
        <v>Não atende</v>
      </c>
    </row>
    <row r="30" spans="1:7" ht="75" customHeight="1">
      <c r="A30" s="45"/>
      <c r="B30" s="48"/>
      <c r="C30" s="53"/>
      <c r="D30" s="45"/>
      <c r="E30" s="139"/>
      <c r="F30" s="139"/>
      <c r="G30" s="57" t="str">
        <f t="shared" si="0"/>
        <v>Não atende</v>
      </c>
    </row>
    <row r="31" spans="1:7" ht="75" customHeight="1">
      <c r="A31" s="45"/>
      <c r="B31" s="48"/>
      <c r="C31" s="53"/>
      <c r="D31" s="45"/>
      <c r="E31" s="139"/>
      <c r="F31" s="139"/>
      <c r="G31" s="57" t="str">
        <f t="shared" si="0"/>
        <v>Não atende</v>
      </c>
    </row>
    <row r="32" spans="1:7" ht="75" customHeight="1">
      <c r="A32" s="45"/>
      <c r="B32" s="48"/>
      <c r="C32" s="53"/>
      <c r="D32" s="45"/>
      <c r="E32" s="139"/>
      <c r="F32" s="139"/>
      <c r="G32" s="57" t="str">
        <f t="shared" si="0"/>
        <v>Não atende</v>
      </c>
    </row>
    <row r="33" spans="1:7" ht="75" customHeight="1">
      <c r="A33" s="45"/>
      <c r="B33" s="48"/>
      <c r="C33" s="53"/>
      <c r="D33" s="45"/>
      <c r="E33" s="139"/>
      <c r="F33" s="139"/>
      <c r="G33" s="57" t="str">
        <f t="shared" si="0"/>
        <v>Não atende</v>
      </c>
    </row>
    <row r="34" spans="1:7" ht="75" customHeight="1">
      <c r="A34" s="45"/>
      <c r="B34" s="48"/>
      <c r="C34" s="53"/>
      <c r="D34" s="45"/>
      <c r="E34" s="139"/>
      <c r="F34" s="139"/>
      <c r="G34" s="57" t="str">
        <f t="shared" si="0"/>
        <v>Não atende</v>
      </c>
    </row>
    <row r="35" spans="1:7" ht="75" customHeight="1">
      <c r="A35" s="45"/>
      <c r="B35" s="48"/>
      <c r="C35" s="53"/>
      <c r="D35" s="45"/>
      <c r="E35" s="139"/>
      <c r="F35" s="139"/>
      <c r="G35" s="57" t="str">
        <f t="shared" si="0"/>
        <v>Não atende</v>
      </c>
    </row>
    <row r="36" spans="1:7" ht="75" customHeight="1">
      <c r="A36" s="45"/>
      <c r="B36" s="48"/>
      <c r="C36" s="53"/>
      <c r="D36" s="45"/>
      <c r="E36" s="139"/>
      <c r="F36" s="139"/>
      <c r="G36" s="57" t="str">
        <f t="shared" si="0"/>
        <v>Não atende</v>
      </c>
    </row>
    <row r="37" spans="1:7" ht="75" customHeight="1">
      <c r="A37" s="45"/>
      <c r="B37" s="48"/>
      <c r="C37" s="53"/>
      <c r="D37" s="45"/>
      <c r="E37" s="139"/>
      <c r="F37" s="139"/>
      <c r="G37" s="57" t="str">
        <f t="shared" si="0"/>
        <v>Não atende</v>
      </c>
    </row>
    <row r="38" spans="1:7" ht="75" customHeight="1">
      <c r="A38" s="45"/>
      <c r="B38" s="48"/>
      <c r="C38" s="53"/>
      <c r="D38" s="45"/>
      <c r="E38" s="139"/>
      <c r="F38" s="139"/>
      <c r="G38" s="57" t="str">
        <f t="shared" si="0"/>
        <v>Não atende</v>
      </c>
    </row>
    <row r="39" spans="1:7" ht="75" customHeight="1">
      <c r="A39" s="45"/>
      <c r="B39" s="48"/>
      <c r="C39" s="53"/>
      <c r="D39" s="45"/>
      <c r="E39" s="139"/>
      <c r="F39" s="139"/>
      <c r="G39" s="57" t="str">
        <f t="shared" si="0"/>
        <v>Não atende</v>
      </c>
    </row>
    <row r="40" spans="1:7" ht="75" customHeight="1">
      <c r="A40" s="45"/>
      <c r="B40" s="48"/>
      <c r="C40" s="53"/>
      <c r="D40" s="45"/>
      <c r="E40" s="139"/>
      <c r="F40" s="139"/>
      <c r="G40" s="57" t="str">
        <f t="shared" si="0"/>
        <v>Não atende</v>
      </c>
    </row>
    <row r="41" spans="1:7" ht="75" customHeight="1">
      <c r="A41" s="45"/>
      <c r="B41" s="48"/>
      <c r="C41" s="53"/>
      <c r="D41" s="45"/>
      <c r="E41" s="139"/>
      <c r="F41" s="139"/>
      <c r="G41" s="57" t="str">
        <f t="shared" si="0"/>
        <v>Não atende</v>
      </c>
    </row>
    <row r="42" spans="1:7" ht="75" customHeight="1">
      <c r="A42" s="45"/>
      <c r="B42" s="48"/>
      <c r="C42" s="53"/>
      <c r="D42" s="45"/>
      <c r="E42" s="139"/>
      <c r="F42" s="139"/>
      <c r="G42" s="57" t="str">
        <f t="shared" si="0"/>
        <v>Não atende</v>
      </c>
    </row>
    <row r="43" spans="1:7" ht="75" customHeight="1">
      <c r="A43" s="45"/>
      <c r="B43" s="48"/>
      <c r="C43" s="53"/>
      <c r="D43" s="45"/>
      <c r="E43" s="139"/>
      <c r="F43" s="139"/>
      <c r="G43" s="57" t="str">
        <f t="shared" si="0"/>
        <v>Não atende</v>
      </c>
    </row>
    <row r="44" spans="1:7" ht="75" customHeight="1">
      <c r="A44" s="45"/>
      <c r="B44" s="48"/>
      <c r="C44" s="53"/>
      <c r="D44" s="45"/>
      <c r="E44" s="139"/>
      <c r="F44" s="139"/>
      <c r="G44" s="57" t="str">
        <f t="shared" si="0"/>
        <v>Não atende</v>
      </c>
    </row>
    <row r="45" spans="1:7" ht="75" customHeight="1">
      <c r="A45" s="45"/>
      <c r="B45" s="48"/>
      <c r="C45" s="53"/>
      <c r="D45" s="45"/>
      <c r="E45" s="139"/>
      <c r="F45" s="139"/>
      <c r="G45" s="57" t="str">
        <f t="shared" si="0"/>
        <v>Não atende</v>
      </c>
    </row>
    <row r="46" spans="1:7" ht="75" customHeight="1">
      <c r="A46" s="45"/>
      <c r="B46" s="48"/>
      <c r="C46" s="53"/>
      <c r="D46" s="45"/>
      <c r="E46" s="139"/>
      <c r="F46" s="139"/>
      <c r="G46" s="57" t="str">
        <f t="shared" si="0"/>
        <v>Não atende</v>
      </c>
    </row>
    <row r="47" spans="1:7" ht="75" customHeight="1">
      <c r="A47" s="45"/>
      <c r="B47" s="48"/>
      <c r="C47" s="53"/>
      <c r="D47" s="45"/>
      <c r="E47" s="139"/>
      <c r="F47" s="139"/>
      <c r="G47" s="57" t="str">
        <f t="shared" si="0"/>
        <v>Não atende</v>
      </c>
    </row>
    <row r="48" spans="1:7" ht="75" customHeight="1">
      <c r="A48" s="45"/>
      <c r="B48" s="48"/>
      <c r="C48" s="53"/>
      <c r="D48" s="45"/>
      <c r="E48" s="139"/>
      <c r="F48" s="139"/>
      <c r="G48" s="57" t="str">
        <f t="shared" si="0"/>
        <v>Não atende</v>
      </c>
    </row>
    <row r="49" spans="1:7" ht="75" customHeight="1">
      <c r="A49" s="45"/>
      <c r="B49" s="48"/>
      <c r="C49" s="53"/>
      <c r="D49" s="45"/>
      <c r="E49" s="139"/>
      <c r="F49" s="139"/>
      <c r="G49" s="57" t="str">
        <f t="shared" si="0"/>
        <v>Não atende</v>
      </c>
    </row>
    <row r="50" spans="1:7" ht="75" customHeight="1">
      <c r="A50" s="45"/>
      <c r="B50" s="48"/>
      <c r="C50" s="53"/>
      <c r="D50" s="45"/>
      <c r="E50" s="139"/>
      <c r="F50" s="139"/>
      <c r="G50" s="57" t="str">
        <f t="shared" si="0"/>
        <v>Não atende</v>
      </c>
    </row>
    <row r="51" spans="1:7" ht="75" customHeight="1">
      <c r="A51" s="45"/>
      <c r="B51" s="48"/>
      <c r="C51" s="53"/>
      <c r="D51" s="45"/>
      <c r="E51" s="139"/>
      <c r="F51" s="139"/>
      <c r="G51" s="57" t="str">
        <f t="shared" si="0"/>
        <v>Não atende</v>
      </c>
    </row>
    <row r="52" spans="1:7" ht="75" customHeight="1">
      <c r="A52" s="45"/>
      <c r="B52" s="48"/>
      <c r="C52" s="53"/>
      <c r="D52" s="45"/>
      <c r="E52" s="139"/>
      <c r="F52" s="139"/>
      <c r="G52" s="57" t="str">
        <f t="shared" si="0"/>
        <v>Não atende</v>
      </c>
    </row>
    <row r="53" spans="1:7" ht="75" customHeight="1">
      <c r="A53" s="45"/>
      <c r="B53" s="48"/>
      <c r="C53" s="53"/>
      <c r="D53" s="45"/>
      <c r="E53" s="139"/>
      <c r="F53" s="139"/>
      <c r="G53" s="57" t="str">
        <f t="shared" si="0"/>
        <v>Não atende</v>
      </c>
    </row>
    <row r="54" spans="1:7" ht="75" customHeight="1">
      <c r="A54" s="45"/>
      <c r="B54" s="48"/>
      <c r="C54" s="53"/>
      <c r="D54" s="45"/>
      <c r="E54" s="139"/>
      <c r="F54" s="139"/>
      <c r="G54" s="57" t="str">
        <f t="shared" si="0"/>
        <v>Não atende</v>
      </c>
    </row>
    <row r="55" spans="1:7" ht="75" customHeight="1">
      <c r="A55" s="45"/>
      <c r="B55" s="48"/>
      <c r="C55" s="53"/>
      <c r="D55" s="45"/>
      <c r="E55" s="139"/>
      <c r="F55" s="139"/>
      <c r="G55" s="57" t="str">
        <f t="shared" si="0"/>
        <v>Não atende</v>
      </c>
    </row>
    <row r="56" spans="1:7" ht="75" customHeight="1">
      <c r="A56" s="45"/>
      <c r="B56" s="48"/>
      <c r="C56" s="53"/>
      <c r="D56" s="45"/>
      <c r="E56" s="139"/>
      <c r="F56" s="139"/>
      <c r="G56" s="57" t="str">
        <f t="shared" si="0"/>
        <v>Não atende</v>
      </c>
    </row>
    <row r="57" spans="1:7" ht="75" customHeight="1">
      <c r="A57" s="45"/>
      <c r="B57" s="48"/>
      <c r="C57" s="53"/>
      <c r="D57" s="45"/>
      <c r="E57" s="139"/>
      <c r="F57" s="139"/>
      <c r="G57" s="57" t="str">
        <f t="shared" si="0"/>
        <v>Não atende</v>
      </c>
    </row>
    <row r="58" spans="1:7" ht="75" customHeight="1">
      <c r="A58" s="45"/>
      <c r="B58" s="48"/>
      <c r="C58" s="53"/>
      <c r="D58" s="45"/>
      <c r="E58" s="139"/>
      <c r="F58" s="139"/>
      <c r="G58" s="57" t="str">
        <f t="shared" si="0"/>
        <v>Não atende</v>
      </c>
    </row>
    <row r="59" spans="1:7" ht="75" customHeight="1">
      <c r="A59" s="45"/>
      <c r="B59" s="48"/>
      <c r="C59" s="53"/>
      <c r="D59" s="45"/>
      <c r="E59" s="139"/>
      <c r="F59" s="139"/>
      <c r="G59" s="57" t="str">
        <f t="shared" si="0"/>
        <v>Não atende</v>
      </c>
    </row>
    <row r="60" spans="1:7" ht="75" customHeight="1">
      <c r="A60" s="45"/>
      <c r="B60" s="48"/>
      <c r="C60" s="53"/>
      <c r="D60" s="45"/>
      <c r="E60" s="139"/>
      <c r="F60" s="139"/>
      <c r="G60" s="57" t="str">
        <f t="shared" si="0"/>
        <v>Não atende</v>
      </c>
    </row>
    <row r="61" spans="1:7" ht="75" customHeight="1">
      <c r="A61" s="45"/>
      <c r="B61" s="48"/>
      <c r="C61" s="53"/>
      <c r="D61" s="45"/>
      <c r="E61" s="139"/>
      <c r="F61" s="139"/>
      <c r="G61" s="57" t="str">
        <f t="shared" si="0"/>
        <v>Não atende</v>
      </c>
    </row>
    <row r="62" spans="1:7" ht="75" customHeight="1">
      <c r="A62" s="45"/>
      <c r="B62" s="48"/>
      <c r="C62" s="53"/>
      <c r="D62" s="45"/>
      <c r="E62" s="139"/>
      <c r="F62" s="139"/>
      <c r="G62" s="57" t="str">
        <f t="shared" si="0"/>
        <v>Não atende</v>
      </c>
    </row>
    <row r="63" spans="1:7" ht="75" customHeight="1">
      <c r="A63" s="45"/>
      <c r="B63" s="48"/>
      <c r="C63" s="53"/>
      <c r="D63" s="45"/>
      <c r="E63" s="139"/>
      <c r="F63" s="139"/>
      <c r="G63" s="57" t="str">
        <f t="shared" si="0"/>
        <v>Não atende</v>
      </c>
    </row>
    <row r="64" spans="1:7" ht="75" customHeight="1">
      <c r="A64" s="45"/>
      <c r="B64" s="48"/>
      <c r="C64" s="53"/>
      <c r="D64" s="45"/>
      <c r="E64" s="139"/>
      <c r="F64" s="139"/>
      <c r="G64" s="57" t="str">
        <f t="shared" si="0"/>
        <v>Não atende</v>
      </c>
    </row>
    <row r="65" spans="1:7" ht="75" customHeight="1">
      <c r="A65" s="45"/>
      <c r="B65" s="48"/>
      <c r="C65" s="53"/>
      <c r="D65" s="45"/>
      <c r="E65" s="139"/>
      <c r="F65" s="139"/>
      <c r="G65" s="57" t="str">
        <f t="shared" si="0"/>
        <v>Não atende</v>
      </c>
    </row>
    <row r="66" spans="1:7" ht="75" customHeight="1">
      <c r="A66" s="45"/>
      <c r="B66" s="48"/>
      <c r="C66" s="53"/>
      <c r="D66" s="45"/>
      <c r="E66" s="139"/>
      <c r="F66" s="139"/>
      <c r="G66" s="57" t="str">
        <f t="shared" si="0"/>
        <v>Não atende</v>
      </c>
    </row>
    <row r="67" spans="1:7" ht="75" customHeight="1">
      <c r="A67" s="45"/>
      <c r="B67" s="48"/>
      <c r="C67" s="53"/>
      <c r="D67" s="45"/>
      <c r="E67" s="139"/>
      <c r="F67" s="139"/>
      <c r="G67" s="57" t="str">
        <f t="shared" si="0"/>
        <v>Não atende</v>
      </c>
    </row>
    <row r="68" spans="1:7" ht="75" customHeight="1">
      <c r="A68" s="45"/>
      <c r="B68" s="48"/>
      <c r="C68" s="53"/>
      <c r="D68" s="45"/>
      <c r="E68" s="139"/>
      <c r="F68" s="139"/>
      <c r="G68" s="57" t="str">
        <f t="shared" si="0"/>
        <v>Não atende</v>
      </c>
    </row>
    <row r="69" spans="1:7" ht="75" customHeight="1">
      <c r="A69" s="45"/>
      <c r="B69" s="48"/>
      <c r="C69" s="53"/>
      <c r="D69" s="45"/>
      <c r="E69" s="139"/>
      <c r="F69" s="139"/>
      <c r="G69" s="57" t="str">
        <f t="shared" ref="G69:G100" si="1">IF(AND(E69="Sim",F69="Sim"),"Atende","Não atende")</f>
        <v>Não atende</v>
      </c>
    </row>
    <row r="70" spans="1:7" ht="75" customHeight="1">
      <c r="A70" s="45"/>
      <c r="B70" s="48"/>
      <c r="C70" s="53"/>
      <c r="D70" s="45"/>
      <c r="E70" s="139"/>
      <c r="F70" s="139"/>
      <c r="G70" s="57" t="str">
        <f t="shared" si="1"/>
        <v>Não atende</v>
      </c>
    </row>
    <row r="71" spans="1:7" ht="75" customHeight="1">
      <c r="A71" s="45"/>
      <c r="B71" s="48"/>
      <c r="C71" s="53"/>
      <c r="D71" s="45"/>
      <c r="E71" s="139"/>
      <c r="F71" s="139"/>
      <c r="G71" s="57" t="str">
        <f t="shared" si="1"/>
        <v>Não atende</v>
      </c>
    </row>
    <row r="72" spans="1:7" ht="75" customHeight="1">
      <c r="A72" s="45"/>
      <c r="B72" s="48"/>
      <c r="C72" s="53"/>
      <c r="D72" s="45"/>
      <c r="E72" s="139"/>
      <c r="F72" s="139"/>
      <c r="G72" s="57" t="str">
        <f t="shared" si="1"/>
        <v>Não atende</v>
      </c>
    </row>
    <row r="73" spans="1:7" ht="75" customHeight="1">
      <c r="A73" s="45"/>
      <c r="B73" s="48"/>
      <c r="C73" s="53"/>
      <c r="D73" s="45"/>
      <c r="E73" s="139"/>
      <c r="F73" s="139"/>
      <c r="G73" s="57" t="str">
        <f t="shared" si="1"/>
        <v>Não atende</v>
      </c>
    </row>
    <row r="74" spans="1:7" ht="75" customHeight="1">
      <c r="A74" s="45"/>
      <c r="B74" s="48"/>
      <c r="C74" s="53"/>
      <c r="D74" s="45"/>
      <c r="E74" s="139"/>
      <c r="F74" s="139"/>
      <c r="G74" s="57" t="str">
        <f t="shared" si="1"/>
        <v>Não atende</v>
      </c>
    </row>
    <row r="75" spans="1:7" ht="75" customHeight="1">
      <c r="A75" s="45"/>
      <c r="B75" s="48"/>
      <c r="C75" s="53"/>
      <c r="D75" s="45"/>
      <c r="E75" s="139"/>
      <c r="F75" s="139"/>
      <c r="G75" s="57" t="str">
        <f t="shared" si="1"/>
        <v>Não atende</v>
      </c>
    </row>
    <row r="76" spans="1:7" ht="75" customHeight="1">
      <c r="A76" s="45"/>
      <c r="B76" s="48"/>
      <c r="C76" s="53"/>
      <c r="D76" s="45"/>
      <c r="E76" s="139"/>
      <c r="F76" s="139"/>
      <c r="G76" s="57" t="str">
        <f t="shared" si="1"/>
        <v>Não atende</v>
      </c>
    </row>
    <row r="77" spans="1:7" ht="75" customHeight="1">
      <c r="A77" s="45"/>
      <c r="B77" s="48"/>
      <c r="C77" s="53"/>
      <c r="D77" s="45"/>
      <c r="E77" s="139"/>
      <c r="F77" s="139"/>
      <c r="G77" s="57" t="str">
        <f t="shared" si="1"/>
        <v>Não atende</v>
      </c>
    </row>
    <row r="78" spans="1:7" ht="75" customHeight="1">
      <c r="A78" s="45"/>
      <c r="B78" s="48"/>
      <c r="C78" s="53"/>
      <c r="D78" s="45"/>
      <c r="E78" s="139"/>
      <c r="F78" s="139"/>
      <c r="G78" s="57" t="str">
        <f t="shared" si="1"/>
        <v>Não atende</v>
      </c>
    </row>
    <row r="79" spans="1:7" ht="75" customHeight="1">
      <c r="A79" s="45"/>
      <c r="B79" s="48"/>
      <c r="C79" s="53"/>
      <c r="D79" s="45"/>
      <c r="E79" s="139"/>
      <c r="F79" s="139"/>
      <c r="G79" s="57" t="str">
        <f t="shared" si="1"/>
        <v>Não atende</v>
      </c>
    </row>
    <row r="80" spans="1:7" ht="75" customHeight="1">
      <c r="A80" s="45"/>
      <c r="B80" s="48"/>
      <c r="C80" s="53"/>
      <c r="D80" s="45"/>
      <c r="E80" s="139"/>
      <c r="F80" s="139"/>
      <c r="G80" s="57" t="str">
        <f t="shared" si="1"/>
        <v>Não atende</v>
      </c>
    </row>
    <row r="81" spans="1:7" ht="75" customHeight="1">
      <c r="A81" s="45"/>
      <c r="B81" s="48"/>
      <c r="C81" s="53"/>
      <c r="D81" s="45"/>
      <c r="E81" s="139"/>
      <c r="F81" s="139"/>
      <c r="G81" s="57" t="str">
        <f t="shared" si="1"/>
        <v>Não atende</v>
      </c>
    </row>
    <row r="82" spans="1:7" ht="75" customHeight="1">
      <c r="A82" s="45"/>
      <c r="B82" s="48"/>
      <c r="C82" s="53"/>
      <c r="D82" s="45"/>
      <c r="E82" s="139"/>
      <c r="F82" s="139"/>
      <c r="G82" s="57" t="str">
        <f t="shared" si="1"/>
        <v>Não atende</v>
      </c>
    </row>
    <row r="83" spans="1:7" ht="75" customHeight="1">
      <c r="A83" s="45"/>
      <c r="B83" s="48"/>
      <c r="C83" s="53"/>
      <c r="D83" s="45"/>
      <c r="E83" s="139"/>
      <c r="F83" s="139"/>
      <c r="G83" s="57" t="str">
        <f t="shared" si="1"/>
        <v>Não atende</v>
      </c>
    </row>
    <row r="84" spans="1:7" ht="75" customHeight="1">
      <c r="A84" s="45"/>
      <c r="B84" s="48"/>
      <c r="C84" s="53"/>
      <c r="D84" s="45"/>
      <c r="E84" s="139"/>
      <c r="F84" s="139"/>
      <c r="G84" s="57" t="str">
        <f t="shared" si="1"/>
        <v>Não atende</v>
      </c>
    </row>
    <row r="85" spans="1:7" ht="75" customHeight="1">
      <c r="A85" s="45"/>
      <c r="B85" s="48"/>
      <c r="C85" s="53"/>
      <c r="D85" s="45"/>
      <c r="E85" s="139"/>
      <c r="F85" s="139"/>
      <c r="G85" s="57" t="str">
        <f t="shared" si="1"/>
        <v>Não atende</v>
      </c>
    </row>
    <row r="86" spans="1:7" ht="75" customHeight="1">
      <c r="A86" s="45"/>
      <c r="B86" s="48"/>
      <c r="C86" s="53"/>
      <c r="D86" s="45"/>
      <c r="E86" s="139"/>
      <c r="F86" s="139"/>
      <c r="G86" s="57" t="str">
        <f t="shared" si="1"/>
        <v>Não atende</v>
      </c>
    </row>
    <row r="87" spans="1:7" ht="75" customHeight="1">
      <c r="A87" s="45"/>
      <c r="B87" s="48"/>
      <c r="C87" s="53"/>
      <c r="D87" s="45"/>
      <c r="E87" s="139"/>
      <c r="F87" s="139"/>
      <c r="G87" s="57" t="str">
        <f t="shared" si="1"/>
        <v>Não atende</v>
      </c>
    </row>
    <row r="88" spans="1:7" ht="75" customHeight="1">
      <c r="A88" s="45"/>
      <c r="B88" s="48"/>
      <c r="C88" s="53"/>
      <c r="D88" s="45"/>
      <c r="E88" s="139"/>
      <c r="F88" s="139"/>
      <c r="G88" s="57" t="str">
        <f t="shared" si="1"/>
        <v>Não atende</v>
      </c>
    </row>
    <row r="89" spans="1:7" ht="75" customHeight="1">
      <c r="A89" s="45"/>
      <c r="B89" s="48"/>
      <c r="C89" s="53"/>
      <c r="D89" s="45"/>
      <c r="E89" s="139"/>
      <c r="F89" s="139"/>
      <c r="G89" s="57" t="str">
        <f t="shared" si="1"/>
        <v>Não atende</v>
      </c>
    </row>
    <row r="90" spans="1:7" ht="75" customHeight="1">
      <c r="A90" s="45"/>
      <c r="B90" s="48"/>
      <c r="C90" s="53"/>
      <c r="D90" s="45"/>
      <c r="E90" s="139"/>
      <c r="F90" s="139"/>
      <c r="G90" s="57" t="str">
        <f t="shared" si="1"/>
        <v>Não atende</v>
      </c>
    </row>
    <row r="91" spans="1:7" ht="75" customHeight="1">
      <c r="A91" s="45"/>
      <c r="B91" s="48"/>
      <c r="C91" s="53"/>
      <c r="D91" s="45"/>
      <c r="E91" s="139"/>
      <c r="F91" s="139"/>
      <c r="G91" s="57" t="str">
        <f t="shared" si="1"/>
        <v>Não atende</v>
      </c>
    </row>
    <row r="92" spans="1:7" ht="75" customHeight="1">
      <c r="A92" s="45"/>
      <c r="B92" s="48"/>
      <c r="C92" s="53"/>
      <c r="D92" s="45"/>
      <c r="E92" s="139"/>
      <c r="F92" s="139"/>
      <c r="G92" s="57" t="str">
        <f t="shared" si="1"/>
        <v>Não atende</v>
      </c>
    </row>
    <row r="93" spans="1:7" ht="75" customHeight="1">
      <c r="A93" s="45"/>
      <c r="B93" s="48"/>
      <c r="C93" s="53"/>
      <c r="D93" s="45"/>
      <c r="E93" s="139"/>
      <c r="F93" s="139"/>
      <c r="G93" s="57" t="str">
        <f t="shared" si="1"/>
        <v>Não atende</v>
      </c>
    </row>
    <row r="94" spans="1:7" ht="75" customHeight="1">
      <c r="A94" s="45"/>
      <c r="B94" s="48"/>
      <c r="C94" s="53"/>
      <c r="D94" s="45"/>
      <c r="E94" s="139"/>
      <c r="F94" s="139"/>
      <c r="G94" s="57" t="str">
        <f t="shared" si="1"/>
        <v>Não atende</v>
      </c>
    </row>
    <row r="95" spans="1:7" ht="75" customHeight="1">
      <c r="A95" s="45"/>
      <c r="B95" s="48"/>
      <c r="C95" s="53"/>
      <c r="D95" s="45"/>
      <c r="E95" s="139"/>
      <c r="F95" s="139"/>
      <c r="G95" s="57" t="str">
        <f t="shared" si="1"/>
        <v>Não atende</v>
      </c>
    </row>
    <row r="96" spans="1:7" ht="75" customHeight="1">
      <c r="A96" s="45"/>
      <c r="B96" s="48"/>
      <c r="C96" s="53"/>
      <c r="D96" s="45"/>
      <c r="E96" s="139"/>
      <c r="F96" s="139"/>
      <c r="G96" s="57" t="str">
        <f t="shared" si="1"/>
        <v>Não atende</v>
      </c>
    </row>
    <row r="97" spans="1:7" ht="75" customHeight="1">
      <c r="A97" s="45"/>
      <c r="B97" s="48"/>
      <c r="C97" s="53"/>
      <c r="D97" s="45"/>
      <c r="E97" s="139"/>
      <c r="F97" s="139"/>
      <c r="G97" s="57" t="str">
        <f t="shared" si="1"/>
        <v>Não atende</v>
      </c>
    </row>
    <row r="98" spans="1:7" ht="75" customHeight="1">
      <c r="A98" s="45"/>
      <c r="B98" s="48"/>
      <c r="C98" s="53"/>
      <c r="D98" s="45"/>
      <c r="E98" s="139"/>
      <c r="F98" s="139"/>
      <c r="G98" s="57" t="str">
        <f t="shared" si="1"/>
        <v>Não atende</v>
      </c>
    </row>
    <row r="99" spans="1:7" ht="75" customHeight="1">
      <c r="A99" s="45"/>
      <c r="B99" s="50"/>
      <c r="C99" s="53"/>
      <c r="D99" s="45"/>
      <c r="E99" s="139"/>
      <c r="F99" s="139"/>
      <c r="G99" s="57" t="str">
        <f t="shared" si="1"/>
        <v>Não atende</v>
      </c>
    </row>
    <row r="100" spans="1:7" ht="75" customHeight="1" thickBot="1">
      <c r="A100" s="46"/>
      <c r="B100" s="51"/>
      <c r="C100" s="54"/>
      <c r="D100" s="46"/>
      <c r="E100" s="51"/>
      <c r="F100" s="51"/>
      <c r="G100" s="58" t="str">
        <f t="shared" si="1"/>
        <v>Não atende</v>
      </c>
    </row>
  </sheetData>
  <sheetProtection sheet="1" objects="1" scenarios="1"/>
  <mergeCells count="2">
    <mergeCell ref="A1:G1"/>
    <mergeCell ref="A2:G2"/>
  </mergeCells>
  <phoneticPr fontId="3" type="noConversion"/>
  <dataValidations count="2">
    <dataValidation type="list" allowBlank="1" showInputMessage="1" showErrorMessage="1" sqref="D3:D1048576" xr:uid="{C48CF858-0729-4FD2-A412-EBA1969AF7DD}">
      <formula1>"Lista AR 2024-2025"</formula1>
    </dataValidation>
    <dataValidation type="list" allowBlank="1" showInputMessage="1" showErrorMessage="1" sqref="E4:E1048576 E1:E2 F1:F2 F4:F1048576" xr:uid="{A3C9915C-35CA-4986-BCFA-52E5C02F8547}">
      <formula1>"Sim"</formula1>
    </dataValidation>
  </dataValidations>
  <pageMargins left="0.511811024" right="0.511811024" top="0.78740157499999996" bottom="0.78740157499999996" header="0.31496062000000002" footer="0.31496062000000002"/>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1019333-88B1-4D7E-8BD1-FB02419D2533}">
          <x14:formula1>
            <xm:f>DICIONÁRIO!$A$18:$A$34</xm:f>
          </x14:formula1>
          <xm:sqref>A4:A100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165AF-4220-42BB-8A3D-217AFC5A4A0D}">
  <sheetPr codeName="Planilha4"/>
  <dimension ref="A1:K100"/>
  <sheetViews>
    <sheetView showGridLines="0" workbookViewId="0">
      <pane xSplit="3" ySplit="3" topLeftCell="D4" activePane="bottomRight" state="frozen"/>
      <selection pane="bottomRight" activeCell="F5" sqref="F5"/>
      <selection pane="bottomLeft" activeCell="C5" sqref="C5"/>
      <selection pane="topRight" activeCell="C5" sqref="C5"/>
    </sheetView>
  </sheetViews>
  <sheetFormatPr defaultColWidth="9.140625" defaultRowHeight="15"/>
  <cols>
    <col min="1" max="1" width="16.42578125" style="8" customWidth="1"/>
    <col min="2" max="2" width="12.28515625" style="8" customWidth="1"/>
    <col min="3" max="3" width="84.5703125" style="8" customWidth="1"/>
    <col min="4" max="4" width="15.5703125" style="5" customWidth="1"/>
    <col min="5" max="5" width="18.42578125" style="8" customWidth="1"/>
    <col min="6" max="6" width="18.85546875" style="8" customWidth="1"/>
    <col min="7" max="7" width="20.140625" style="8" customWidth="1"/>
    <col min="8" max="8" width="44.28515625" style="8" customWidth="1"/>
    <col min="9" max="9" width="15.42578125" style="8" customWidth="1"/>
    <col min="10" max="10" width="23.28515625" style="8" customWidth="1"/>
    <col min="11" max="11" width="15.42578125" style="8" customWidth="1"/>
    <col min="12" max="16384" width="9.140625" style="8"/>
  </cols>
  <sheetData>
    <row r="1" spans="1:11" ht="40.15" customHeight="1">
      <c r="A1" s="194" t="s">
        <v>7</v>
      </c>
      <c r="B1" s="195"/>
      <c r="C1" s="195"/>
      <c r="D1" s="195"/>
      <c r="E1" s="195"/>
      <c r="F1" s="195"/>
      <c r="G1" s="195"/>
      <c r="H1" s="195"/>
      <c r="I1" s="195"/>
      <c r="J1" s="195"/>
      <c r="K1" s="196"/>
    </row>
    <row r="2" spans="1:11" ht="40.15" customHeight="1" thickBot="1">
      <c r="A2" s="197" t="s">
        <v>1</v>
      </c>
      <c r="B2" s="198"/>
      <c r="C2" s="198"/>
      <c r="D2" s="198"/>
      <c r="E2" s="198"/>
      <c r="F2" s="198"/>
      <c r="G2" s="198"/>
      <c r="H2" s="198"/>
      <c r="I2" s="198"/>
      <c r="J2" s="198"/>
      <c r="K2" s="199"/>
    </row>
    <row r="3" spans="1:11" ht="45.75" thickBot="1">
      <c r="A3" s="62" t="s">
        <v>8</v>
      </c>
      <c r="B3" s="42" t="s">
        <v>22</v>
      </c>
      <c r="C3" s="42" t="s">
        <v>23</v>
      </c>
      <c r="D3" s="62" t="s">
        <v>11</v>
      </c>
      <c r="E3" s="41" t="s">
        <v>24</v>
      </c>
      <c r="F3" s="40" t="s">
        <v>25</v>
      </c>
      <c r="G3" s="40" t="s">
        <v>26</v>
      </c>
      <c r="H3" s="40" t="s">
        <v>27</v>
      </c>
      <c r="I3" s="40" t="s">
        <v>28</v>
      </c>
      <c r="J3" s="55" t="s">
        <v>29</v>
      </c>
      <c r="K3" s="71" t="s">
        <v>14</v>
      </c>
    </row>
    <row r="4" spans="1:11" ht="75" customHeight="1">
      <c r="A4" s="63"/>
      <c r="B4" s="63"/>
      <c r="C4" s="66"/>
      <c r="D4" s="63"/>
      <c r="E4" s="69"/>
      <c r="F4" s="26"/>
      <c r="G4" s="61"/>
      <c r="H4" s="61"/>
      <c r="I4" s="37"/>
      <c r="J4" s="27"/>
      <c r="K4" s="129" t="str">
        <f>IF(AND(I4="Sim",J4="Sim",F4="Avaliar prioridade (RICE)",E4="Sim"),"Atende","Não atende")</f>
        <v>Não atende</v>
      </c>
    </row>
    <row r="5" spans="1:11" ht="75" customHeight="1">
      <c r="A5" s="64"/>
      <c r="B5" s="64"/>
      <c r="C5" s="67"/>
      <c r="D5" s="64"/>
      <c r="E5" s="70"/>
      <c r="F5" s="9"/>
      <c r="G5" s="60"/>
      <c r="H5" s="60" t="str">
        <f t="shared" ref="H5:H100" si="0">IF(F5="Avaliar prioridade (RICE)",C5,"")</f>
        <v/>
      </c>
      <c r="I5" s="30"/>
      <c r="J5" s="17"/>
      <c r="K5" s="130" t="str">
        <f t="shared" ref="K5:K68" si="1">IF(AND(I5="Sim",J5="Sim",F5="Avaliar prioridade (RICE)",E5="Sim"),"Atende","Não atende")</f>
        <v>Não atende</v>
      </c>
    </row>
    <row r="6" spans="1:11" ht="75" customHeight="1">
      <c r="A6" s="64"/>
      <c r="B6" s="64"/>
      <c r="C6" s="67"/>
      <c r="D6" s="64"/>
      <c r="E6" s="70"/>
      <c r="F6" s="9"/>
      <c r="G6" s="60"/>
      <c r="H6" s="60"/>
      <c r="I6" s="30"/>
      <c r="J6" s="17"/>
      <c r="K6" s="130" t="str">
        <f t="shared" si="1"/>
        <v>Não atende</v>
      </c>
    </row>
    <row r="7" spans="1:11" ht="75" customHeight="1">
      <c r="A7" s="64"/>
      <c r="B7" s="64"/>
      <c r="C7" s="67"/>
      <c r="D7" s="64"/>
      <c r="E7" s="70"/>
      <c r="F7" s="9"/>
      <c r="G7" s="60"/>
      <c r="H7" s="60"/>
      <c r="I7" s="30"/>
      <c r="J7" s="17"/>
      <c r="K7" s="130" t="str">
        <f t="shared" si="1"/>
        <v>Não atende</v>
      </c>
    </row>
    <row r="8" spans="1:11" ht="75" customHeight="1">
      <c r="A8" s="64"/>
      <c r="B8" s="64"/>
      <c r="C8" s="67"/>
      <c r="D8" s="64"/>
      <c r="E8" s="70"/>
      <c r="F8" s="9"/>
      <c r="G8" s="60"/>
      <c r="H8" s="60"/>
      <c r="I8" s="30"/>
      <c r="J8" s="17"/>
      <c r="K8" s="130" t="str">
        <f t="shared" si="1"/>
        <v>Não atende</v>
      </c>
    </row>
    <row r="9" spans="1:11" ht="75" customHeight="1">
      <c r="A9" s="64"/>
      <c r="B9" s="64"/>
      <c r="C9" s="67"/>
      <c r="D9" s="64"/>
      <c r="E9" s="70"/>
      <c r="F9" s="9"/>
      <c r="G9" s="60"/>
      <c r="H9" s="60"/>
      <c r="I9" s="30"/>
      <c r="J9" s="17"/>
      <c r="K9" s="130" t="str">
        <f t="shared" si="1"/>
        <v>Não atende</v>
      </c>
    </row>
    <row r="10" spans="1:11" ht="75" customHeight="1">
      <c r="A10" s="64"/>
      <c r="B10" s="64"/>
      <c r="C10" s="67"/>
      <c r="D10" s="64"/>
      <c r="E10" s="70"/>
      <c r="F10" s="9"/>
      <c r="G10" s="60"/>
      <c r="H10" s="60"/>
      <c r="I10" s="30"/>
      <c r="J10" s="17"/>
      <c r="K10" s="130" t="str">
        <f t="shared" si="1"/>
        <v>Não atende</v>
      </c>
    </row>
    <row r="11" spans="1:11" ht="75" customHeight="1">
      <c r="A11" s="64"/>
      <c r="B11" s="64"/>
      <c r="C11" s="67"/>
      <c r="D11" s="64"/>
      <c r="E11" s="70"/>
      <c r="F11" s="9"/>
      <c r="G11" s="60"/>
      <c r="H11" s="60"/>
      <c r="I11" s="30"/>
      <c r="J11" s="17"/>
      <c r="K11" s="130" t="str">
        <f t="shared" si="1"/>
        <v>Não atende</v>
      </c>
    </row>
    <row r="12" spans="1:11" ht="75" customHeight="1">
      <c r="A12" s="64"/>
      <c r="B12" s="64"/>
      <c r="C12" s="67"/>
      <c r="D12" s="64"/>
      <c r="E12" s="70"/>
      <c r="F12" s="9"/>
      <c r="G12" s="60"/>
      <c r="H12" s="60"/>
      <c r="I12" s="30"/>
      <c r="J12" s="17"/>
      <c r="K12" s="130" t="str">
        <f t="shared" si="1"/>
        <v>Não atende</v>
      </c>
    </row>
    <row r="13" spans="1:11" ht="75" customHeight="1">
      <c r="A13" s="64"/>
      <c r="B13" s="64"/>
      <c r="C13" s="67"/>
      <c r="D13" s="64"/>
      <c r="E13" s="70"/>
      <c r="F13" s="9"/>
      <c r="G13" s="60"/>
      <c r="H13" s="60"/>
      <c r="I13" s="30"/>
      <c r="J13" s="17"/>
      <c r="K13" s="130" t="str">
        <f t="shared" si="1"/>
        <v>Não atende</v>
      </c>
    </row>
    <row r="14" spans="1:11" ht="75" customHeight="1">
      <c r="A14" s="64"/>
      <c r="B14" s="64"/>
      <c r="C14" s="67"/>
      <c r="D14" s="64"/>
      <c r="E14" s="70"/>
      <c r="F14" s="9"/>
      <c r="G14" s="60"/>
      <c r="H14" s="60"/>
      <c r="I14" s="30"/>
      <c r="J14" s="17"/>
      <c r="K14" s="130" t="str">
        <f t="shared" si="1"/>
        <v>Não atende</v>
      </c>
    </row>
    <row r="15" spans="1:11" ht="75" customHeight="1">
      <c r="A15" s="64"/>
      <c r="B15" s="64"/>
      <c r="C15" s="67"/>
      <c r="D15" s="64"/>
      <c r="E15" s="70"/>
      <c r="F15" s="9"/>
      <c r="G15" s="60"/>
      <c r="H15" s="60"/>
      <c r="I15" s="30"/>
      <c r="J15" s="17"/>
      <c r="K15" s="130" t="str">
        <f t="shared" si="1"/>
        <v>Não atende</v>
      </c>
    </row>
    <row r="16" spans="1:11" ht="75" customHeight="1">
      <c r="A16" s="64"/>
      <c r="B16" s="64"/>
      <c r="C16" s="67"/>
      <c r="D16" s="64"/>
      <c r="E16" s="70"/>
      <c r="F16" s="9"/>
      <c r="G16" s="60"/>
      <c r="H16" s="60"/>
      <c r="I16" s="30"/>
      <c r="J16" s="17"/>
      <c r="K16" s="130" t="str">
        <f t="shared" si="1"/>
        <v>Não atende</v>
      </c>
    </row>
    <row r="17" spans="1:11" ht="75" customHeight="1">
      <c r="A17" s="64"/>
      <c r="B17" s="64"/>
      <c r="C17" s="67"/>
      <c r="D17" s="64"/>
      <c r="E17" s="70"/>
      <c r="F17" s="9"/>
      <c r="G17" s="60"/>
      <c r="H17" s="60"/>
      <c r="I17" s="30"/>
      <c r="J17" s="17"/>
      <c r="K17" s="130" t="str">
        <f t="shared" si="1"/>
        <v>Não atende</v>
      </c>
    </row>
    <row r="18" spans="1:11" ht="75" customHeight="1">
      <c r="A18" s="64"/>
      <c r="B18" s="64"/>
      <c r="C18" s="67"/>
      <c r="D18" s="64"/>
      <c r="E18" s="70"/>
      <c r="F18" s="9"/>
      <c r="G18" s="60"/>
      <c r="H18" s="60"/>
      <c r="I18" s="30"/>
      <c r="J18" s="17"/>
      <c r="K18" s="130" t="str">
        <f t="shared" si="1"/>
        <v>Não atende</v>
      </c>
    </row>
    <row r="19" spans="1:11" ht="75" customHeight="1">
      <c r="A19" s="64"/>
      <c r="B19" s="64"/>
      <c r="C19" s="67"/>
      <c r="D19" s="64"/>
      <c r="E19" s="70"/>
      <c r="F19" s="9"/>
      <c r="G19" s="60"/>
      <c r="H19" s="60"/>
      <c r="I19" s="30"/>
      <c r="J19" s="17"/>
      <c r="K19" s="130" t="str">
        <f t="shared" si="1"/>
        <v>Não atende</v>
      </c>
    </row>
    <row r="20" spans="1:11" ht="75" customHeight="1">
      <c r="A20" s="64"/>
      <c r="B20" s="64"/>
      <c r="C20" s="67"/>
      <c r="D20" s="64"/>
      <c r="E20" s="70"/>
      <c r="F20" s="9"/>
      <c r="G20" s="60"/>
      <c r="H20" s="60"/>
      <c r="I20" s="30"/>
      <c r="J20" s="17"/>
      <c r="K20" s="130" t="str">
        <f t="shared" si="1"/>
        <v>Não atende</v>
      </c>
    </row>
    <row r="21" spans="1:11" ht="75" customHeight="1">
      <c r="A21" s="64"/>
      <c r="B21" s="64"/>
      <c r="C21" s="67"/>
      <c r="D21" s="64"/>
      <c r="E21" s="70"/>
      <c r="F21" s="9"/>
      <c r="G21" s="60"/>
      <c r="H21" s="60"/>
      <c r="I21" s="30"/>
      <c r="J21" s="17"/>
      <c r="K21" s="130" t="str">
        <f t="shared" si="1"/>
        <v>Não atende</v>
      </c>
    </row>
    <row r="22" spans="1:11" ht="75" customHeight="1">
      <c r="A22" s="64"/>
      <c r="B22" s="64"/>
      <c r="C22" s="67"/>
      <c r="D22" s="64"/>
      <c r="E22" s="70"/>
      <c r="F22" s="9"/>
      <c r="G22" s="60"/>
      <c r="H22" s="60"/>
      <c r="I22" s="30"/>
      <c r="J22" s="17"/>
      <c r="K22" s="130" t="str">
        <f t="shared" si="1"/>
        <v>Não atende</v>
      </c>
    </row>
    <row r="23" spans="1:11" ht="75" customHeight="1">
      <c r="A23" s="64"/>
      <c r="B23" s="64"/>
      <c r="C23" s="67"/>
      <c r="D23" s="64"/>
      <c r="E23" s="70"/>
      <c r="F23" s="9"/>
      <c r="G23" s="60"/>
      <c r="H23" s="60"/>
      <c r="I23" s="30"/>
      <c r="J23" s="17"/>
      <c r="K23" s="130" t="str">
        <f t="shared" si="1"/>
        <v>Não atende</v>
      </c>
    </row>
    <row r="24" spans="1:11" ht="75" customHeight="1">
      <c r="A24" s="64"/>
      <c r="B24" s="64"/>
      <c r="C24" s="67"/>
      <c r="D24" s="64"/>
      <c r="E24" s="70"/>
      <c r="F24" s="9"/>
      <c r="G24" s="60"/>
      <c r="H24" s="60"/>
      <c r="I24" s="30"/>
      <c r="J24" s="17"/>
      <c r="K24" s="130" t="str">
        <f t="shared" si="1"/>
        <v>Não atende</v>
      </c>
    </row>
    <row r="25" spans="1:11" ht="75" customHeight="1">
      <c r="A25" s="64"/>
      <c r="B25" s="64"/>
      <c r="C25" s="67"/>
      <c r="D25" s="64"/>
      <c r="E25" s="70"/>
      <c r="F25" s="9"/>
      <c r="G25" s="60"/>
      <c r="H25" s="60"/>
      <c r="I25" s="30"/>
      <c r="J25" s="17"/>
      <c r="K25" s="130" t="str">
        <f t="shared" si="1"/>
        <v>Não atende</v>
      </c>
    </row>
    <row r="26" spans="1:11" ht="75" customHeight="1">
      <c r="A26" s="64"/>
      <c r="B26" s="64"/>
      <c r="C26" s="67"/>
      <c r="D26" s="64"/>
      <c r="E26" s="70"/>
      <c r="F26" s="9"/>
      <c r="G26" s="60"/>
      <c r="H26" s="60"/>
      <c r="I26" s="30"/>
      <c r="J26" s="17"/>
      <c r="K26" s="130" t="str">
        <f t="shared" si="1"/>
        <v>Não atende</v>
      </c>
    </row>
    <row r="27" spans="1:11" ht="75" customHeight="1">
      <c r="A27" s="64"/>
      <c r="B27" s="64"/>
      <c r="C27" s="67"/>
      <c r="D27" s="64"/>
      <c r="E27" s="70"/>
      <c r="F27" s="9"/>
      <c r="G27" s="60"/>
      <c r="H27" s="60"/>
      <c r="I27" s="30"/>
      <c r="J27" s="17"/>
      <c r="K27" s="130" t="str">
        <f t="shared" si="1"/>
        <v>Não atende</v>
      </c>
    </row>
    <row r="28" spans="1:11" ht="75" customHeight="1">
      <c r="A28" s="64"/>
      <c r="B28" s="64"/>
      <c r="C28" s="67"/>
      <c r="D28" s="64"/>
      <c r="E28" s="70"/>
      <c r="F28" s="9"/>
      <c r="G28" s="60"/>
      <c r="H28" s="60"/>
      <c r="I28" s="30"/>
      <c r="J28" s="17"/>
      <c r="K28" s="130" t="str">
        <f t="shared" si="1"/>
        <v>Não atende</v>
      </c>
    </row>
    <row r="29" spans="1:11" ht="75" customHeight="1">
      <c r="A29" s="64"/>
      <c r="B29" s="64"/>
      <c r="C29" s="67"/>
      <c r="D29" s="64"/>
      <c r="E29" s="70"/>
      <c r="F29" s="9"/>
      <c r="G29" s="60"/>
      <c r="H29" s="60"/>
      <c r="I29" s="30"/>
      <c r="J29" s="17"/>
      <c r="K29" s="130" t="str">
        <f t="shared" si="1"/>
        <v>Não atende</v>
      </c>
    </row>
    <row r="30" spans="1:11" ht="75" customHeight="1">
      <c r="A30" s="64"/>
      <c r="B30" s="64"/>
      <c r="C30" s="67"/>
      <c r="D30" s="64"/>
      <c r="E30" s="70"/>
      <c r="F30" s="9"/>
      <c r="G30" s="60"/>
      <c r="H30" s="60"/>
      <c r="I30" s="30"/>
      <c r="J30" s="17"/>
      <c r="K30" s="130" t="str">
        <f t="shared" si="1"/>
        <v>Não atende</v>
      </c>
    </row>
    <row r="31" spans="1:11" ht="75" customHeight="1">
      <c r="A31" s="64"/>
      <c r="B31" s="64"/>
      <c r="C31" s="67"/>
      <c r="D31" s="64"/>
      <c r="E31" s="70"/>
      <c r="F31" s="9"/>
      <c r="G31" s="60"/>
      <c r="H31" s="60"/>
      <c r="I31" s="30"/>
      <c r="J31" s="17"/>
      <c r="K31" s="130" t="str">
        <f t="shared" si="1"/>
        <v>Não atende</v>
      </c>
    </row>
    <row r="32" spans="1:11" ht="75" customHeight="1">
      <c r="A32" s="64"/>
      <c r="B32" s="64"/>
      <c r="C32" s="67"/>
      <c r="D32" s="64"/>
      <c r="E32" s="70"/>
      <c r="F32" s="9"/>
      <c r="G32" s="60"/>
      <c r="H32" s="60"/>
      <c r="I32" s="30"/>
      <c r="J32" s="17"/>
      <c r="K32" s="130" t="str">
        <f t="shared" si="1"/>
        <v>Não atende</v>
      </c>
    </row>
    <row r="33" spans="1:11" ht="75" customHeight="1">
      <c r="A33" s="64"/>
      <c r="B33" s="64"/>
      <c r="C33" s="67"/>
      <c r="D33" s="64"/>
      <c r="E33" s="70"/>
      <c r="F33" s="9"/>
      <c r="G33" s="60"/>
      <c r="H33" s="60"/>
      <c r="I33" s="30"/>
      <c r="J33" s="17"/>
      <c r="K33" s="130" t="str">
        <f t="shared" si="1"/>
        <v>Não atende</v>
      </c>
    </row>
    <row r="34" spans="1:11" ht="75" customHeight="1">
      <c r="A34" s="64"/>
      <c r="B34" s="64"/>
      <c r="C34" s="67"/>
      <c r="D34" s="64"/>
      <c r="E34" s="70"/>
      <c r="F34" s="9"/>
      <c r="G34" s="60"/>
      <c r="H34" s="60"/>
      <c r="I34" s="30"/>
      <c r="J34" s="17"/>
      <c r="K34" s="130" t="str">
        <f t="shared" si="1"/>
        <v>Não atende</v>
      </c>
    </row>
    <row r="35" spans="1:11" ht="75" customHeight="1">
      <c r="A35" s="64"/>
      <c r="B35" s="64"/>
      <c r="C35" s="67"/>
      <c r="D35" s="64"/>
      <c r="E35" s="70"/>
      <c r="F35" s="9"/>
      <c r="G35" s="60"/>
      <c r="H35" s="60"/>
      <c r="I35" s="30"/>
      <c r="J35" s="17"/>
      <c r="K35" s="130" t="str">
        <f t="shared" si="1"/>
        <v>Não atende</v>
      </c>
    </row>
    <row r="36" spans="1:11" ht="75" customHeight="1">
      <c r="A36" s="64"/>
      <c r="B36" s="64"/>
      <c r="C36" s="67"/>
      <c r="D36" s="64"/>
      <c r="E36" s="70"/>
      <c r="F36" s="9"/>
      <c r="G36" s="60"/>
      <c r="H36" s="60"/>
      <c r="I36" s="30"/>
      <c r="J36" s="17"/>
      <c r="K36" s="130" t="str">
        <f t="shared" si="1"/>
        <v>Não atende</v>
      </c>
    </row>
    <row r="37" spans="1:11" ht="75" customHeight="1">
      <c r="A37" s="64"/>
      <c r="B37" s="64"/>
      <c r="C37" s="67"/>
      <c r="D37" s="64"/>
      <c r="E37" s="70"/>
      <c r="F37" s="9"/>
      <c r="G37" s="60"/>
      <c r="H37" s="60"/>
      <c r="I37" s="30"/>
      <c r="J37" s="17"/>
      <c r="K37" s="130" t="str">
        <f t="shared" si="1"/>
        <v>Não atende</v>
      </c>
    </row>
    <row r="38" spans="1:11" ht="75" customHeight="1">
      <c r="A38" s="64"/>
      <c r="B38" s="64"/>
      <c r="C38" s="67"/>
      <c r="D38" s="64"/>
      <c r="E38" s="70"/>
      <c r="F38" s="9"/>
      <c r="G38" s="60"/>
      <c r="H38" s="60"/>
      <c r="I38" s="30"/>
      <c r="J38" s="17"/>
      <c r="K38" s="130" t="str">
        <f t="shared" si="1"/>
        <v>Não atende</v>
      </c>
    </row>
    <row r="39" spans="1:11" ht="75" customHeight="1">
      <c r="A39" s="64"/>
      <c r="B39" s="64"/>
      <c r="C39" s="67"/>
      <c r="D39" s="64"/>
      <c r="E39" s="70"/>
      <c r="F39" s="9"/>
      <c r="G39" s="60"/>
      <c r="H39" s="60"/>
      <c r="I39" s="30"/>
      <c r="J39" s="17"/>
      <c r="K39" s="130" t="str">
        <f t="shared" si="1"/>
        <v>Não atende</v>
      </c>
    </row>
    <row r="40" spans="1:11" ht="75" customHeight="1">
      <c r="A40" s="64"/>
      <c r="B40" s="64"/>
      <c r="C40" s="67"/>
      <c r="D40" s="64"/>
      <c r="E40" s="70"/>
      <c r="F40" s="9"/>
      <c r="G40" s="60"/>
      <c r="H40" s="60"/>
      <c r="I40" s="30"/>
      <c r="J40" s="17"/>
      <c r="K40" s="130" t="str">
        <f t="shared" si="1"/>
        <v>Não atende</v>
      </c>
    </row>
    <row r="41" spans="1:11" ht="75" customHeight="1">
      <c r="A41" s="64"/>
      <c r="B41" s="64"/>
      <c r="C41" s="67"/>
      <c r="D41" s="64"/>
      <c r="E41" s="70"/>
      <c r="F41" s="9"/>
      <c r="G41" s="60"/>
      <c r="H41" s="60"/>
      <c r="I41" s="30"/>
      <c r="J41" s="17"/>
      <c r="K41" s="130" t="str">
        <f t="shared" si="1"/>
        <v>Não atende</v>
      </c>
    </row>
    <row r="42" spans="1:11" ht="75" customHeight="1">
      <c r="A42" s="64"/>
      <c r="B42" s="64"/>
      <c r="C42" s="67"/>
      <c r="D42" s="64"/>
      <c r="E42" s="70"/>
      <c r="F42" s="9"/>
      <c r="G42" s="60"/>
      <c r="H42" s="60"/>
      <c r="I42" s="30"/>
      <c r="J42" s="17"/>
      <c r="K42" s="130" t="str">
        <f t="shared" si="1"/>
        <v>Não atende</v>
      </c>
    </row>
    <row r="43" spans="1:11" ht="75" customHeight="1">
      <c r="A43" s="64"/>
      <c r="B43" s="64"/>
      <c r="C43" s="67"/>
      <c r="D43" s="64"/>
      <c r="E43" s="70"/>
      <c r="F43" s="9"/>
      <c r="G43" s="60"/>
      <c r="H43" s="60"/>
      <c r="I43" s="30"/>
      <c r="J43" s="17"/>
      <c r="K43" s="130" t="str">
        <f t="shared" si="1"/>
        <v>Não atende</v>
      </c>
    </row>
    <row r="44" spans="1:11" ht="75" customHeight="1">
      <c r="A44" s="64"/>
      <c r="B44" s="64"/>
      <c r="C44" s="67"/>
      <c r="D44" s="64"/>
      <c r="E44" s="70"/>
      <c r="F44" s="9"/>
      <c r="G44" s="60"/>
      <c r="H44" s="60"/>
      <c r="I44" s="30"/>
      <c r="J44" s="17"/>
      <c r="K44" s="130" t="str">
        <f t="shared" si="1"/>
        <v>Não atende</v>
      </c>
    </row>
    <row r="45" spans="1:11" ht="75" customHeight="1">
      <c r="A45" s="64"/>
      <c r="B45" s="64"/>
      <c r="C45" s="67"/>
      <c r="D45" s="64"/>
      <c r="E45" s="70"/>
      <c r="F45" s="9"/>
      <c r="G45" s="60"/>
      <c r="H45" s="60"/>
      <c r="I45" s="30"/>
      <c r="J45" s="17"/>
      <c r="K45" s="130" t="str">
        <f t="shared" si="1"/>
        <v>Não atende</v>
      </c>
    </row>
    <row r="46" spans="1:11" ht="75" customHeight="1">
      <c r="A46" s="64"/>
      <c r="B46" s="64"/>
      <c r="C46" s="67"/>
      <c r="D46" s="64"/>
      <c r="E46" s="70"/>
      <c r="F46" s="9"/>
      <c r="G46" s="60"/>
      <c r="H46" s="60"/>
      <c r="I46" s="30"/>
      <c r="J46" s="17"/>
      <c r="K46" s="130" t="str">
        <f t="shared" si="1"/>
        <v>Não atende</v>
      </c>
    </row>
    <row r="47" spans="1:11" ht="75" customHeight="1">
      <c r="A47" s="64"/>
      <c r="B47" s="64"/>
      <c r="C47" s="67"/>
      <c r="D47" s="64"/>
      <c r="E47" s="70"/>
      <c r="F47" s="9"/>
      <c r="G47" s="60"/>
      <c r="H47" s="60"/>
      <c r="I47" s="30"/>
      <c r="J47" s="17"/>
      <c r="K47" s="130" t="str">
        <f t="shared" si="1"/>
        <v>Não atende</v>
      </c>
    </row>
    <row r="48" spans="1:11" ht="75" customHeight="1">
      <c r="A48" s="64"/>
      <c r="B48" s="64"/>
      <c r="C48" s="67"/>
      <c r="D48" s="64"/>
      <c r="E48" s="70"/>
      <c r="F48" s="9"/>
      <c r="G48" s="60"/>
      <c r="H48" s="60"/>
      <c r="I48" s="30"/>
      <c r="J48" s="17"/>
      <c r="K48" s="130" t="str">
        <f t="shared" si="1"/>
        <v>Não atende</v>
      </c>
    </row>
    <row r="49" spans="1:11" ht="75" customHeight="1">
      <c r="A49" s="64"/>
      <c r="B49" s="64"/>
      <c r="C49" s="67"/>
      <c r="D49" s="64"/>
      <c r="E49" s="70"/>
      <c r="F49" s="9"/>
      <c r="G49" s="60"/>
      <c r="H49" s="60"/>
      <c r="I49" s="30"/>
      <c r="J49" s="17"/>
      <c r="K49" s="130" t="str">
        <f t="shared" si="1"/>
        <v>Não atende</v>
      </c>
    </row>
    <row r="50" spans="1:11" ht="75" customHeight="1">
      <c r="A50" s="64"/>
      <c r="B50" s="64"/>
      <c r="C50" s="67"/>
      <c r="D50" s="64"/>
      <c r="E50" s="70"/>
      <c r="F50" s="9"/>
      <c r="G50" s="60"/>
      <c r="H50" s="60"/>
      <c r="I50" s="30"/>
      <c r="J50" s="17"/>
      <c r="K50" s="130" t="str">
        <f t="shared" si="1"/>
        <v>Não atende</v>
      </c>
    </row>
    <row r="51" spans="1:11" ht="75" customHeight="1">
      <c r="A51" s="64"/>
      <c r="B51" s="64"/>
      <c r="C51" s="67"/>
      <c r="D51" s="64"/>
      <c r="E51" s="70"/>
      <c r="F51" s="9"/>
      <c r="G51" s="60"/>
      <c r="H51" s="60"/>
      <c r="I51" s="30"/>
      <c r="J51" s="17"/>
      <c r="K51" s="130" t="str">
        <f t="shared" si="1"/>
        <v>Não atende</v>
      </c>
    </row>
    <row r="52" spans="1:11" ht="75" customHeight="1">
      <c r="A52" s="64"/>
      <c r="B52" s="64"/>
      <c r="C52" s="67"/>
      <c r="D52" s="64"/>
      <c r="E52" s="70"/>
      <c r="F52" s="9"/>
      <c r="G52" s="60"/>
      <c r="H52" s="60"/>
      <c r="I52" s="30"/>
      <c r="J52" s="17"/>
      <c r="K52" s="130" t="str">
        <f t="shared" si="1"/>
        <v>Não atende</v>
      </c>
    </row>
    <row r="53" spans="1:11" ht="75" customHeight="1">
      <c r="A53" s="64"/>
      <c r="B53" s="64"/>
      <c r="C53" s="67"/>
      <c r="D53" s="64"/>
      <c r="E53" s="70"/>
      <c r="F53" s="9"/>
      <c r="G53" s="60"/>
      <c r="H53" s="60"/>
      <c r="I53" s="30"/>
      <c r="J53" s="17"/>
      <c r="K53" s="130" t="str">
        <f t="shared" si="1"/>
        <v>Não atende</v>
      </c>
    </row>
    <row r="54" spans="1:11" ht="75" customHeight="1">
      <c r="A54" s="64"/>
      <c r="B54" s="64"/>
      <c r="C54" s="67"/>
      <c r="D54" s="64"/>
      <c r="E54" s="70"/>
      <c r="F54" s="9"/>
      <c r="G54" s="60"/>
      <c r="H54" s="60"/>
      <c r="I54" s="30"/>
      <c r="J54" s="17"/>
      <c r="K54" s="130" t="str">
        <f t="shared" si="1"/>
        <v>Não atende</v>
      </c>
    </row>
    <row r="55" spans="1:11" ht="75" customHeight="1">
      <c r="A55" s="64"/>
      <c r="B55" s="64"/>
      <c r="C55" s="67"/>
      <c r="D55" s="64"/>
      <c r="E55" s="70"/>
      <c r="F55" s="9"/>
      <c r="G55" s="60"/>
      <c r="H55" s="60"/>
      <c r="I55" s="30"/>
      <c r="J55" s="17"/>
      <c r="K55" s="130" t="str">
        <f t="shared" si="1"/>
        <v>Não atende</v>
      </c>
    </row>
    <row r="56" spans="1:11" ht="75" customHeight="1">
      <c r="A56" s="64"/>
      <c r="B56" s="64"/>
      <c r="C56" s="67"/>
      <c r="D56" s="64"/>
      <c r="E56" s="70"/>
      <c r="F56" s="9"/>
      <c r="G56" s="60"/>
      <c r="H56" s="60"/>
      <c r="I56" s="30"/>
      <c r="J56" s="17"/>
      <c r="K56" s="130" t="str">
        <f t="shared" si="1"/>
        <v>Não atende</v>
      </c>
    </row>
    <row r="57" spans="1:11" ht="75" customHeight="1">
      <c r="A57" s="64"/>
      <c r="B57" s="64"/>
      <c r="C57" s="67"/>
      <c r="D57" s="64"/>
      <c r="E57" s="70"/>
      <c r="F57" s="9"/>
      <c r="G57" s="60"/>
      <c r="H57" s="60"/>
      <c r="I57" s="30"/>
      <c r="J57" s="17"/>
      <c r="K57" s="130" t="str">
        <f t="shared" si="1"/>
        <v>Não atende</v>
      </c>
    </row>
    <row r="58" spans="1:11" ht="75" customHeight="1">
      <c r="A58" s="64"/>
      <c r="B58" s="64"/>
      <c r="C58" s="67"/>
      <c r="D58" s="64"/>
      <c r="E58" s="70"/>
      <c r="F58" s="9"/>
      <c r="G58" s="60"/>
      <c r="H58" s="60"/>
      <c r="I58" s="30"/>
      <c r="J58" s="17"/>
      <c r="K58" s="130" t="str">
        <f t="shared" si="1"/>
        <v>Não atende</v>
      </c>
    </row>
    <row r="59" spans="1:11" ht="75" customHeight="1">
      <c r="A59" s="64"/>
      <c r="B59" s="64"/>
      <c r="C59" s="67"/>
      <c r="D59" s="64"/>
      <c r="E59" s="70"/>
      <c r="F59" s="9"/>
      <c r="G59" s="60"/>
      <c r="H59" s="60"/>
      <c r="I59" s="30"/>
      <c r="J59" s="17"/>
      <c r="K59" s="130" t="str">
        <f t="shared" si="1"/>
        <v>Não atende</v>
      </c>
    </row>
    <row r="60" spans="1:11" ht="75" customHeight="1">
      <c r="A60" s="64"/>
      <c r="B60" s="64"/>
      <c r="C60" s="67"/>
      <c r="D60" s="64"/>
      <c r="E60" s="70"/>
      <c r="F60" s="9"/>
      <c r="G60" s="60"/>
      <c r="H60" s="60"/>
      <c r="I60" s="30"/>
      <c r="J60" s="17"/>
      <c r="K60" s="130" t="str">
        <f t="shared" si="1"/>
        <v>Não atende</v>
      </c>
    </row>
    <row r="61" spans="1:11" ht="75" customHeight="1">
      <c r="A61" s="64"/>
      <c r="B61" s="64"/>
      <c r="C61" s="67"/>
      <c r="D61" s="64"/>
      <c r="E61" s="70"/>
      <c r="F61" s="9"/>
      <c r="G61" s="60"/>
      <c r="H61" s="60"/>
      <c r="I61" s="30"/>
      <c r="J61" s="17"/>
      <c r="K61" s="130" t="str">
        <f t="shared" si="1"/>
        <v>Não atende</v>
      </c>
    </row>
    <row r="62" spans="1:11" ht="75" customHeight="1">
      <c r="A62" s="64"/>
      <c r="B62" s="64"/>
      <c r="C62" s="67"/>
      <c r="D62" s="64"/>
      <c r="E62" s="70"/>
      <c r="F62" s="9"/>
      <c r="G62" s="60"/>
      <c r="H62" s="60"/>
      <c r="I62" s="30"/>
      <c r="J62" s="17"/>
      <c r="K62" s="130" t="str">
        <f t="shared" si="1"/>
        <v>Não atende</v>
      </c>
    </row>
    <row r="63" spans="1:11" ht="75" customHeight="1">
      <c r="A63" s="64"/>
      <c r="B63" s="64"/>
      <c r="C63" s="67"/>
      <c r="D63" s="64"/>
      <c r="E63" s="70"/>
      <c r="F63" s="9"/>
      <c r="G63" s="60"/>
      <c r="H63" s="60"/>
      <c r="I63" s="30"/>
      <c r="J63" s="17"/>
      <c r="K63" s="130" t="str">
        <f t="shared" si="1"/>
        <v>Não atende</v>
      </c>
    </row>
    <row r="64" spans="1:11" ht="75" customHeight="1">
      <c r="A64" s="64"/>
      <c r="B64" s="64"/>
      <c r="C64" s="67"/>
      <c r="D64" s="64"/>
      <c r="E64" s="70"/>
      <c r="F64" s="9"/>
      <c r="G64" s="60"/>
      <c r="H64" s="60"/>
      <c r="I64" s="30"/>
      <c r="J64" s="17"/>
      <c r="K64" s="130" t="str">
        <f t="shared" si="1"/>
        <v>Não atende</v>
      </c>
    </row>
    <row r="65" spans="1:11" ht="75" customHeight="1">
      <c r="A65" s="64"/>
      <c r="B65" s="64"/>
      <c r="C65" s="67"/>
      <c r="D65" s="64"/>
      <c r="E65" s="70"/>
      <c r="F65" s="9"/>
      <c r="G65" s="60"/>
      <c r="H65" s="60"/>
      <c r="I65" s="30"/>
      <c r="J65" s="17"/>
      <c r="K65" s="130" t="str">
        <f t="shared" si="1"/>
        <v>Não atende</v>
      </c>
    </row>
    <row r="66" spans="1:11" ht="75" customHeight="1">
      <c r="A66" s="64"/>
      <c r="B66" s="64"/>
      <c r="C66" s="67"/>
      <c r="D66" s="64"/>
      <c r="E66" s="70"/>
      <c r="F66" s="9"/>
      <c r="G66" s="60"/>
      <c r="H66" s="60"/>
      <c r="I66" s="30"/>
      <c r="J66" s="17"/>
      <c r="K66" s="130" t="str">
        <f t="shared" si="1"/>
        <v>Não atende</v>
      </c>
    </row>
    <row r="67" spans="1:11" ht="75" customHeight="1">
      <c r="A67" s="64"/>
      <c r="B67" s="64"/>
      <c r="C67" s="67"/>
      <c r="D67" s="64"/>
      <c r="E67" s="70"/>
      <c r="F67" s="9"/>
      <c r="G67" s="60"/>
      <c r="H67" s="60"/>
      <c r="I67" s="30"/>
      <c r="J67" s="17"/>
      <c r="K67" s="130" t="str">
        <f t="shared" si="1"/>
        <v>Não atende</v>
      </c>
    </row>
    <row r="68" spans="1:11" ht="75" customHeight="1">
      <c r="A68" s="64"/>
      <c r="B68" s="64"/>
      <c r="C68" s="67"/>
      <c r="D68" s="64"/>
      <c r="E68" s="70"/>
      <c r="F68" s="9"/>
      <c r="G68" s="60"/>
      <c r="H68" s="60"/>
      <c r="I68" s="30"/>
      <c r="J68" s="17"/>
      <c r="K68" s="130" t="str">
        <f t="shared" si="1"/>
        <v>Não atende</v>
      </c>
    </row>
    <row r="69" spans="1:11" ht="75" customHeight="1">
      <c r="A69" s="64"/>
      <c r="B69" s="64"/>
      <c r="C69" s="67"/>
      <c r="D69" s="64"/>
      <c r="E69" s="70"/>
      <c r="F69" s="9"/>
      <c r="G69" s="60"/>
      <c r="H69" s="60"/>
      <c r="I69" s="30"/>
      <c r="J69" s="17"/>
      <c r="K69" s="130" t="str">
        <f t="shared" ref="K69:K100" si="2">IF(AND(I69="Sim",J69="Sim",F69="Avaliar prioridade (RICE)",E69="Sim"),"Atende","Não atende")</f>
        <v>Não atende</v>
      </c>
    </row>
    <row r="70" spans="1:11" ht="75" customHeight="1">
      <c r="A70" s="64"/>
      <c r="B70" s="64"/>
      <c r="C70" s="67"/>
      <c r="D70" s="64"/>
      <c r="E70" s="70"/>
      <c r="F70" s="9"/>
      <c r="G70" s="60"/>
      <c r="H70" s="60"/>
      <c r="I70" s="30"/>
      <c r="J70" s="17"/>
      <c r="K70" s="130" t="str">
        <f t="shared" si="2"/>
        <v>Não atende</v>
      </c>
    </row>
    <row r="71" spans="1:11" ht="75" customHeight="1">
      <c r="A71" s="64"/>
      <c r="B71" s="64"/>
      <c r="C71" s="67"/>
      <c r="D71" s="64"/>
      <c r="E71" s="70"/>
      <c r="F71" s="9"/>
      <c r="G71" s="60"/>
      <c r="H71" s="60"/>
      <c r="I71" s="30"/>
      <c r="J71" s="17"/>
      <c r="K71" s="130" t="str">
        <f t="shared" si="2"/>
        <v>Não atende</v>
      </c>
    </row>
    <row r="72" spans="1:11" ht="75" customHeight="1">
      <c r="A72" s="64"/>
      <c r="B72" s="64"/>
      <c r="C72" s="67"/>
      <c r="D72" s="64"/>
      <c r="E72" s="70"/>
      <c r="F72" s="9"/>
      <c r="G72" s="60"/>
      <c r="H72" s="60"/>
      <c r="I72" s="30"/>
      <c r="J72" s="17"/>
      <c r="K72" s="130" t="str">
        <f t="shared" si="2"/>
        <v>Não atende</v>
      </c>
    </row>
    <row r="73" spans="1:11" ht="75" customHeight="1">
      <c r="A73" s="64"/>
      <c r="B73" s="64"/>
      <c r="C73" s="67"/>
      <c r="D73" s="64"/>
      <c r="E73" s="70"/>
      <c r="F73" s="9"/>
      <c r="G73" s="60"/>
      <c r="H73" s="60"/>
      <c r="I73" s="30"/>
      <c r="J73" s="17"/>
      <c r="K73" s="130" t="str">
        <f t="shared" si="2"/>
        <v>Não atende</v>
      </c>
    </row>
    <row r="74" spans="1:11" ht="75" customHeight="1">
      <c r="A74" s="64"/>
      <c r="B74" s="64"/>
      <c r="C74" s="67"/>
      <c r="D74" s="64"/>
      <c r="E74" s="70"/>
      <c r="F74" s="9"/>
      <c r="G74" s="60"/>
      <c r="H74" s="60"/>
      <c r="I74" s="30"/>
      <c r="J74" s="17"/>
      <c r="K74" s="130" t="str">
        <f t="shared" si="2"/>
        <v>Não atende</v>
      </c>
    </row>
    <row r="75" spans="1:11" ht="75" customHeight="1">
      <c r="A75" s="64"/>
      <c r="B75" s="64"/>
      <c r="C75" s="67"/>
      <c r="D75" s="64"/>
      <c r="E75" s="70"/>
      <c r="F75" s="9"/>
      <c r="G75" s="60"/>
      <c r="H75" s="60"/>
      <c r="I75" s="30"/>
      <c r="J75" s="17"/>
      <c r="K75" s="130" t="str">
        <f t="shared" si="2"/>
        <v>Não atende</v>
      </c>
    </row>
    <row r="76" spans="1:11" ht="75" customHeight="1">
      <c r="A76" s="64"/>
      <c r="B76" s="64"/>
      <c r="C76" s="67"/>
      <c r="D76" s="64"/>
      <c r="E76" s="70"/>
      <c r="F76" s="9"/>
      <c r="G76" s="60"/>
      <c r="H76" s="60"/>
      <c r="I76" s="30"/>
      <c r="J76" s="17"/>
      <c r="K76" s="130" t="str">
        <f t="shared" si="2"/>
        <v>Não atende</v>
      </c>
    </row>
    <row r="77" spans="1:11" ht="75" customHeight="1">
      <c r="A77" s="64"/>
      <c r="B77" s="64"/>
      <c r="C77" s="67"/>
      <c r="D77" s="64"/>
      <c r="E77" s="70"/>
      <c r="F77" s="9"/>
      <c r="G77" s="60"/>
      <c r="H77" s="60"/>
      <c r="I77" s="30"/>
      <c r="J77" s="17"/>
      <c r="K77" s="130" t="str">
        <f t="shared" si="2"/>
        <v>Não atende</v>
      </c>
    </row>
    <row r="78" spans="1:11" ht="75" customHeight="1">
      <c r="A78" s="64"/>
      <c r="B78" s="64"/>
      <c r="C78" s="67"/>
      <c r="D78" s="64"/>
      <c r="E78" s="70"/>
      <c r="F78" s="9"/>
      <c r="G78" s="60"/>
      <c r="H78" s="60"/>
      <c r="I78" s="30"/>
      <c r="J78" s="17"/>
      <c r="K78" s="130" t="str">
        <f t="shared" si="2"/>
        <v>Não atende</v>
      </c>
    </row>
    <row r="79" spans="1:11" ht="75" customHeight="1">
      <c r="A79" s="64"/>
      <c r="B79" s="64"/>
      <c r="C79" s="67"/>
      <c r="D79" s="64"/>
      <c r="E79" s="70"/>
      <c r="F79" s="9"/>
      <c r="G79" s="60"/>
      <c r="H79" s="60"/>
      <c r="I79" s="30"/>
      <c r="J79" s="17"/>
      <c r="K79" s="130" t="str">
        <f t="shared" si="2"/>
        <v>Não atende</v>
      </c>
    </row>
    <row r="80" spans="1:11" ht="75" customHeight="1">
      <c r="A80" s="64"/>
      <c r="B80" s="64"/>
      <c r="C80" s="67"/>
      <c r="D80" s="64"/>
      <c r="E80" s="70"/>
      <c r="F80" s="9"/>
      <c r="G80" s="60"/>
      <c r="H80" s="60"/>
      <c r="I80" s="30"/>
      <c r="J80" s="17"/>
      <c r="K80" s="130" t="str">
        <f t="shared" si="2"/>
        <v>Não atende</v>
      </c>
    </row>
    <row r="81" spans="1:11" ht="75" customHeight="1">
      <c r="A81" s="64"/>
      <c r="B81" s="64"/>
      <c r="C81" s="67"/>
      <c r="D81" s="64"/>
      <c r="E81" s="70"/>
      <c r="F81" s="9"/>
      <c r="G81" s="60"/>
      <c r="H81" s="60"/>
      <c r="I81" s="30"/>
      <c r="J81" s="17"/>
      <c r="K81" s="130" t="str">
        <f t="shared" si="2"/>
        <v>Não atende</v>
      </c>
    </row>
    <row r="82" spans="1:11" ht="75" customHeight="1">
      <c r="A82" s="64"/>
      <c r="B82" s="64"/>
      <c r="C82" s="67"/>
      <c r="D82" s="64"/>
      <c r="E82" s="70"/>
      <c r="F82" s="9"/>
      <c r="G82" s="60"/>
      <c r="H82" s="60"/>
      <c r="I82" s="30"/>
      <c r="J82" s="17"/>
      <c r="K82" s="130" t="str">
        <f t="shared" si="2"/>
        <v>Não atende</v>
      </c>
    </row>
    <row r="83" spans="1:11" ht="75" customHeight="1">
      <c r="A83" s="64"/>
      <c r="B83" s="64"/>
      <c r="C83" s="67"/>
      <c r="D83" s="64"/>
      <c r="E83" s="70"/>
      <c r="F83" s="9"/>
      <c r="G83" s="60"/>
      <c r="H83" s="60"/>
      <c r="I83" s="30"/>
      <c r="J83" s="17"/>
      <c r="K83" s="130" t="str">
        <f t="shared" si="2"/>
        <v>Não atende</v>
      </c>
    </row>
    <row r="84" spans="1:11" ht="75" customHeight="1">
      <c r="A84" s="64"/>
      <c r="B84" s="64"/>
      <c r="C84" s="67"/>
      <c r="D84" s="64"/>
      <c r="E84" s="70"/>
      <c r="F84" s="9"/>
      <c r="G84" s="60"/>
      <c r="H84" s="60" t="str">
        <f t="shared" si="0"/>
        <v/>
      </c>
      <c r="I84" s="30"/>
      <c r="J84" s="17"/>
      <c r="K84" s="130" t="str">
        <f t="shared" si="2"/>
        <v>Não atende</v>
      </c>
    </row>
    <row r="85" spans="1:11" ht="75" customHeight="1">
      <c r="A85" s="64"/>
      <c r="B85" s="64"/>
      <c r="C85" s="67"/>
      <c r="D85" s="64"/>
      <c r="E85" s="70"/>
      <c r="F85" s="9"/>
      <c r="G85" s="60"/>
      <c r="H85" s="60" t="str">
        <f t="shared" si="0"/>
        <v/>
      </c>
      <c r="I85" s="30"/>
      <c r="J85" s="17"/>
      <c r="K85" s="130" t="str">
        <f t="shared" si="2"/>
        <v>Não atende</v>
      </c>
    </row>
    <row r="86" spans="1:11" ht="75" customHeight="1">
      <c r="A86" s="64"/>
      <c r="B86" s="64"/>
      <c r="C86" s="67"/>
      <c r="D86" s="64"/>
      <c r="E86" s="70"/>
      <c r="F86" s="9"/>
      <c r="G86" s="36"/>
      <c r="H86" s="60" t="str">
        <f t="shared" si="0"/>
        <v/>
      </c>
      <c r="I86" s="30"/>
      <c r="J86" s="17"/>
      <c r="K86" s="130" t="str">
        <f t="shared" si="2"/>
        <v>Não atende</v>
      </c>
    </row>
    <row r="87" spans="1:11" ht="75" customHeight="1">
      <c r="A87" s="64"/>
      <c r="B87" s="64"/>
      <c r="C87" s="67"/>
      <c r="D87" s="64"/>
      <c r="E87" s="70"/>
      <c r="F87" s="9"/>
      <c r="G87" s="36"/>
      <c r="H87" s="60"/>
      <c r="I87" s="30"/>
      <c r="J87" s="17"/>
      <c r="K87" s="130" t="str">
        <f t="shared" si="2"/>
        <v>Não atende</v>
      </c>
    </row>
    <row r="88" spans="1:11" ht="75" customHeight="1">
      <c r="A88" s="64"/>
      <c r="B88" s="64"/>
      <c r="C88" s="67"/>
      <c r="D88" s="64"/>
      <c r="E88" s="70"/>
      <c r="F88" s="9"/>
      <c r="G88" s="36"/>
      <c r="H88" s="60"/>
      <c r="I88" s="30"/>
      <c r="J88" s="17"/>
      <c r="K88" s="130" t="str">
        <f t="shared" si="2"/>
        <v>Não atende</v>
      </c>
    </row>
    <row r="89" spans="1:11" ht="75" customHeight="1">
      <c r="A89" s="64"/>
      <c r="B89" s="64"/>
      <c r="C89" s="67"/>
      <c r="D89" s="64"/>
      <c r="E89" s="70"/>
      <c r="F89" s="9"/>
      <c r="G89" s="36"/>
      <c r="H89" s="60"/>
      <c r="I89" s="30"/>
      <c r="J89" s="17"/>
      <c r="K89" s="130" t="str">
        <f t="shared" si="2"/>
        <v>Não atende</v>
      </c>
    </row>
    <row r="90" spans="1:11" ht="75" customHeight="1">
      <c r="A90" s="64"/>
      <c r="B90" s="64"/>
      <c r="C90" s="67"/>
      <c r="D90" s="64"/>
      <c r="E90" s="70"/>
      <c r="F90" s="9"/>
      <c r="G90" s="36"/>
      <c r="H90" s="60"/>
      <c r="I90" s="30"/>
      <c r="J90" s="17"/>
      <c r="K90" s="130" t="str">
        <f t="shared" si="2"/>
        <v>Não atende</v>
      </c>
    </row>
    <row r="91" spans="1:11" ht="75" customHeight="1">
      <c r="A91" s="64"/>
      <c r="B91" s="64"/>
      <c r="C91" s="67"/>
      <c r="D91" s="64"/>
      <c r="E91" s="70"/>
      <c r="F91" s="9"/>
      <c r="G91" s="36"/>
      <c r="H91" s="60"/>
      <c r="I91" s="30"/>
      <c r="J91" s="17"/>
      <c r="K91" s="130" t="str">
        <f t="shared" si="2"/>
        <v>Não atende</v>
      </c>
    </row>
    <row r="92" spans="1:11" ht="75" customHeight="1">
      <c r="A92" s="64"/>
      <c r="B92" s="64"/>
      <c r="C92" s="67"/>
      <c r="D92" s="64"/>
      <c r="E92" s="70"/>
      <c r="F92" s="9"/>
      <c r="G92" s="36"/>
      <c r="H92" s="60"/>
      <c r="I92" s="30"/>
      <c r="J92" s="17"/>
      <c r="K92" s="130" t="str">
        <f t="shared" si="2"/>
        <v>Não atende</v>
      </c>
    </row>
    <row r="93" spans="1:11" ht="75" customHeight="1">
      <c r="A93" s="64"/>
      <c r="B93" s="64"/>
      <c r="C93" s="67"/>
      <c r="D93" s="64"/>
      <c r="E93" s="70"/>
      <c r="F93" s="9"/>
      <c r="G93" s="36"/>
      <c r="H93" s="60"/>
      <c r="I93" s="30"/>
      <c r="J93" s="17"/>
      <c r="K93" s="130" t="str">
        <f t="shared" si="2"/>
        <v>Não atende</v>
      </c>
    </row>
    <row r="94" spans="1:11" ht="75" customHeight="1">
      <c r="A94" s="64"/>
      <c r="B94" s="64"/>
      <c r="C94" s="67"/>
      <c r="D94" s="64"/>
      <c r="E94" s="70"/>
      <c r="F94" s="9"/>
      <c r="G94" s="36"/>
      <c r="H94" s="60"/>
      <c r="I94" s="30"/>
      <c r="J94" s="17"/>
      <c r="K94" s="130" t="str">
        <f t="shared" si="2"/>
        <v>Não atende</v>
      </c>
    </row>
    <row r="95" spans="1:11" ht="75" customHeight="1">
      <c r="A95" s="64"/>
      <c r="B95" s="64"/>
      <c r="C95" s="67"/>
      <c r="D95" s="64"/>
      <c r="E95" s="70"/>
      <c r="F95" s="9"/>
      <c r="G95" s="36"/>
      <c r="H95" s="60"/>
      <c r="I95" s="30"/>
      <c r="J95" s="17"/>
      <c r="K95" s="130" t="str">
        <f t="shared" si="2"/>
        <v>Não atende</v>
      </c>
    </row>
    <row r="96" spans="1:11" ht="75" customHeight="1">
      <c r="A96" s="64"/>
      <c r="B96" s="64"/>
      <c r="C96" s="67"/>
      <c r="D96" s="64"/>
      <c r="E96" s="70"/>
      <c r="F96" s="9"/>
      <c r="G96" s="36"/>
      <c r="H96" s="60"/>
      <c r="I96" s="30"/>
      <c r="J96" s="17"/>
      <c r="K96" s="130" t="str">
        <f t="shared" si="2"/>
        <v>Não atende</v>
      </c>
    </row>
    <row r="97" spans="1:11" ht="75" customHeight="1">
      <c r="A97" s="64"/>
      <c r="B97" s="64"/>
      <c r="C97" s="67"/>
      <c r="D97" s="64"/>
      <c r="E97" s="70"/>
      <c r="F97" s="9"/>
      <c r="G97" s="36"/>
      <c r="H97" s="60"/>
      <c r="I97" s="30"/>
      <c r="J97" s="17"/>
      <c r="K97" s="130" t="str">
        <f t="shared" si="2"/>
        <v>Não atende</v>
      </c>
    </row>
    <row r="98" spans="1:11" ht="75" customHeight="1">
      <c r="A98" s="64"/>
      <c r="B98" s="64"/>
      <c r="C98" s="67"/>
      <c r="D98" s="64"/>
      <c r="E98" s="70"/>
      <c r="F98" s="9"/>
      <c r="G98" s="36"/>
      <c r="H98" s="60"/>
      <c r="I98" s="30"/>
      <c r="J98" s="17"/>
      <c r="K98" s="130" t="str">
        <f t="shared" si="2"/>
        <v>Não atende</v>
      </c>
    </row>
    <row r="99" spans="1:11" ht="75" customHeight="1">
      <c r="A99" s="64"/>
      <c r="B99" s="64"/>
      <c r="C99" s="67"/>
      <c r="D99" s="64"/>
      <c r="E99" s="70"/>
      <c r="F99" s="9"/>
      <c r="G99" s="36"/>
      <c r="H99" s="60"/>
      <c r="I99" s="30"/>
      <c r="J99" s="17"/>
      <c r="K99" s="130" t="str">
        <f t="shared" si="2"/>
        <v>Não atende</v>
      </c>
    </row>
    <row r="100" spans="1:11" ht="75" customHeight="1" thickBot="1">
      <c r="A100" s="65"/>
      <c r="B100" s="65"/>
      <c r="C100" s="68"/>
      <c r="D100" s="65"/>
      <c r="E100" s="70"/>
      <c r="F100" s="9"/>
      <c r="G100" s="36"/>
      <c r="H100" s="60" t="str">
        <f t="shared" si="0"/>
        <v/>
      </c>
      <c r="I100" s="30"/>
      <c r="J100" s="17"/>
      <c r="K100" s="131" t="str">
        <f t="shared" si="2"/>
        <v>Não atende</v>
      </c>
    </row>
  </sheetData>
  <mergeCells count="2">
    <mergeCell ref="A1:K1"/>
    <mergeCell ref="A2:K2"/>
  </mergeCells>
  <phoneticPr fontId="3" type="noConversion"/>
  <dataValidations count="3">
    <dataValidation type="list" allowBlank="1" showInputMessage="1" showErrorMessage="1" sqref="I4:J100 E4:E100" xr:uid="{5A8B98EA-C1B7-4EAC-9F4C-26E5B677D75B}">
      <formula1>"Sim, Não"</formula1>
    </dataValidation>
    <dataValidation type="list" allowBlank="1" showInputMessage="1" showErrorMessage="1" sqref="D4:D100" xr:uid="{B7E2C97E-70F9-4CC0-9D20-7251886FAD81}">
      <formula1>"Em andamento fora da AR, Ferramenta de problemas em normas"</formula1>
    </dataValidation>
    <dataValidation type="list" allowBlank="1" showInputMessage="1" showErrorMessage="1" sqref="F4:F100" xr:uid="{A36829A5-04C2-DA45-94E2-56B8C52C874C}">
      <formula1>"Avaliar prioridade (RICE), Agrupar com outro tema"</formula1>
    </dataValidation>
  </dataValidations>
  <pageMargins left="0.511811024" right="0.511811024" top="0.78740157499999996" bottom="0.78740157499999996" header="0.31496062000000002" footer="0.31496062000000002"/>
  <drawing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075521C-D905-48D9-8D68-4BDED3302678}">
          <x14:formula1>
            <xm:f>DICIONÁRIO!$A$18:$A$34</xm:f>
          </x14:formula1>
          <xm:sqref>A4:A100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42F50-3E99-45C9-B0A6-4B6068E75F6B}">
  <sheetPr codeName="Planilha3"/>
  <dimension ref="A1:F100"/>
  <sheetViews>
    <sheetView showGridLines="0" workbookViewId="0">
      <selection activeCell="A5" sqref="A5"/>
    </sheetView>
  </sheetViews>
  <sheetFormatPr defaultColWidth="8.7109375" defaultRowHeight="15"/>
  <cols>
    <col min="1" max="1" width="19.5703125" customWidth="1"/>
    <col min="2" max="2" width="16.42578125" customWidth="1"/>
    <col min="3" max="3" width="67.42578125" customWidth="1"/>
    <col min="4" max="4" width="18" customWidth="1"/>
    <col min="5" max="5" width="26.7109375" customWidth="1"/>
    <col min="6" max="6" width="17.42578125" style="3" customWidth="1"/>
  </cols>
  <sheetData>
    <row r="1" spans="1:6" ht="41.45" customHeight="1">
      <c r="A1" s="200" t="s">
        <v>7</v>
      </c>
      <c r="B1" s="200"/>
      <c r="C1" s="200"/>
      <c r="D1" s="200"/>
      <c r="E1" s="200"/>
      <c r="F1" s="201"/>
    </row>
    <row r="2" spans="1:6" ht="39" customHeight="1" thickBot="1">
      <c r="A2" s="198" t="s">
        <v>1</v>
      </c>
      <c r="B2" s="198"/>
      <c r="C2" s="198"/>
      <c r="D2" s="198"/>
      <c r="E2" s="198"/>
      <c r="F2" s="199"/>
    </row>
    <row r="3" spans="1:6" s="1" customFormat="1" ht="45.75" thickBot="1">
      <c r="A3" s="39" t="s">
        <v>30</v>
      </c>
      <c r="B3" s="40" t="s">
        <v>31</v>
      </c>
      <c r="C3" s="40" t="s">
        <v>32</v>
      </c>
      <c r="D3" s="40" t="s">
        <v>33</v>
      </c>
      <c r="E3" s="55" t="s">
        <v>34</v>
      </c>
      <c r="F3" s="56" t="s">
        <v>14</v>
      </c>
    </row>
    <row r="4" spans="1:6" ht="75" customHeight="1">
      <c r="A4" s="140" t="s">
        <v>15</v>
      </c>
      <c r="B4" s="140" t="s">
        <v>16</v>
      </c>
      <c r="C4" s="141" t="s">
        <v>35</v>
      </c>
      <c r="D4" s="140" t="s">
        <v>19</v>
      </c>
      <c r="E4" s="142" t="s">
        <v>19</v>
      </c>
      <c r="F4" s="73" t="str">
        <f>IF(AND(D4="Sim",E4="Sim"),"Atende","Não atende")</f>
        <v>Atende</v>
      </c>
    </row>
    <row r="5" spans="1:6" ht="75" customHeight="1">
      <c r="A5" s="143" t="s">
        <v>15</v>
      </c>
      <c r="B5" s="143"/>
      <c r="C5" s="144"/>
      <c r="D5" s="143"/>
      <c r="E5" s="145"/>
      <c r="F5" s="57" t="str">
        <f t="shared" ref="F5:F68" si="0">IF(AND(D5="Sim",E5="Sim"),"Atende","Não atende")</f>
        <v>Não atende</v>
      </c>
    </row>
    <row r="6" spans="1:6" ht="75" customHeight="1">
      <c r="A6" s="143"/>
      <c r="B6" s="143"/>
      <c r="C6" s="144"/>
      <c r="D6" s="143"/>
      <c r="E6" s="145"/>
      <c r="F6" s="57" t="str">
        <f t="shared" si="0"/>
        <v>Não atende</v>
      </c>
    </row>
    <row r="7" spans="1:6" ht="75" customHeight="1">
      <c r="A7" s="143"/>
      <c r="B7" s="143"/>
      <c r="C7" s="144"/>
      <c r="D7" s="143"/>
      <c r="E7" s="145"/>
      <c r="F7" s="57" t="str">
        <f t="shared" si="0"/>
        <v>Não atende</v>
      </c>
    </row>
    <row r="8" spans="1:6" ht="75" customHeight="1">
      <c r="A8" s="143"/>
      <c r="B8" s="143"/>
      <c r="C8" s="144"/>
      <c r="D8" s="143"/>
      <c r="E8" s="145"/>
      <c r="F8" s="57" t="str">
        <f t="shared" si="0"/>
        <v>Não atende</v>
      </c>
    </row>
    <row r="9" spans="1:6" ht="75" customHeight="1">
      <c r="A9" s="143"/>
      <c r="B9" s="143"/>
      <c r="C9" s="144"/>
      <c r="D9" s="143"/>
      <c r="E9" s="145"/>
      <c r="F9" s="57" t="str">
        <f t="shared" si="0"/>
        <v>Não atende</v>
      </c>
    </row>
    <row r="10" spans="1:6" ht="75" customHeight="1">
      <c r="A10" s="143"/>
      <c r="B10" s="143"/>
      <c r="C10" s="144"/>
      <c r="D10" s="143"/>
      <c r="E10" s="145"/>
      <c r="F10" s="57" t="str">
        <f t="shared" si="0"/>
        <v>Não atende</v>
      </c>
    </row>
    <row r="11" spans="1:6" ht="75" customHeight="1">
      <c r="A11" s="143"/>
      <c r="B11" s="143"/>
      <c r="C11" s="144"/>
      <c r="D11" s="143"/>
      <c r="E11" s="145"/>
      <c r="F11" s="57" t="str">
        <f t="shared" si="0"/>
        <v>Não atende</v>
      </c>
    </row>
    <row r="12" spans="1:6" ht="75" customHeight="1">
      <c r="A12" s="143"/>
      <c r="B12" s="143"/>
      <c r="C12" s="144"/>
      <c r="D12" s="143"/>
      <c r="E12" s="145"/>
      <c r="F12" s="57" t="str">
        <f t="shared" si="0"/>
        <v>Não atende</v>
      </c>
    </row>
    <row r="13" spans="1:6" ht="75" customHeight="1">
      <c r="A13" s="143"/>
      <c r="B13" s="143"/>
      <c r="C13" s="144"/>
      <c r="D13" s="143"/>
      <c r="E13" s="145"/>
      <c r="F13" s="57" t="str">
        <f t="shared" si="0"/>
        <v>Não atende</v>
      </c>
    </row>
    <row r="14" spans="1:6" ht="75" customHeight="1">
      <c r="A14" s="143"/>
      <c r="B14" s="143"/>
      <c r="C14" s="144"/>
      <c r="D14" s="143"/>
      <c r="E14" s="145"/>
      <c r="F14" s="57" t="str">
        <f t="shared" si="0"/>
        <v>Não atende</v>
      </c>
    </row>
    <row r="15" spans="1:6" ht="75" customHeight="1">
      <c r="A15" s="143"/>
      <c r="B15" s="143"/>
      <c r="C15" s="144"/>
      <c r="D15" s="143"/>
      <c r="E15" s="145"/>
      <c r="F15" s="57" t="str">
        <f t="shared" si="0"/>
        <v>Não atende</v>
      </c>
    </row>
    <row r="16" spans="1:6" ht="75" customHeight="1">
      <c r="A16" s="143"/>
      <c r="B16" s="143"/>
      <c r="C16" s="144"/>
      <c r="D16" s="143"/>
      <c r="E16" s="145"/>
      <c r="F16" s="57" t="str">
        <f t="shared" si="0"/>
        <v>Não atende</v>
      </c>
    </row>
    <row r="17" spans="1:6" ht="75" customHeight="1">
      <c r="A17" s="143"/>
      <c r="B17" s="143"/>
      <c r="C17" s="144"/>
      <c r="D17" s="143"/>
      <c r="E17" s="145"/>
      <c r="F17" s="57" t="str">
        <f t="shared" si="0"/>
        <v>Não atende</v>
      </c>
    </row>
    <row r="18" spans="1:6" ht="75" customHeight="1">
      <c r="A18" s="143"/>
      <c r="B18" s="143"/>
      <c r="C18" s="144"/>
      <c r="D18" s="143"/>
      <c r="E18" s="145"/>
      <c r="F18" s="57" t="str">
        <f t="shared" si="0"/>
        <v>Não atende</v>
      </c>
    </row>
    <row r="19" spans="1:6" ht="75" customHeight="1">
      <c r="A19" s="30"/>
      <c r="B19" s="30"/>
      <c r="C19" s="72"/>
      <c r="D19" s="30"/>
      <c r="E19" s="17"/>
      <c r="F19" s="57" t="str">
        <f t="shared" si="0"/>
        <v>Não atende</v>
      </c>
    </row>
    <row r="20" spans="1:6" ht="75" customHeight="1">
      <c r="A20" s="30"/>
      <c r="B20" s="30"/>
      <c r="C20" s="72"/>
      <c r="D20" s="30"/>
      <c r="E20" s="17"/>
      <c r="F20" s="57" t="str">
        <f t="shared" si="0"/>
        <v>Não atende</v>
      </c>
    </row>
    <row r="21" spans="1:6" ht="75" customHeight="1">
      <c r="A21" s="30"/>
      <c r="B21" s="30"/>
      <c r="C21" s="72"/>
      <c r="D21" s="30"/>
      <c r="E21" s="17"/>
      <c r="F21" s="57" t="str">
        <f t="shared" si="0"/>
        <v>Não atende</v>
      </c>
    </row>
    <row r="22" spans="1:6" ht="75" customHeight="1">
      <c r="A22" s="30"/>
      <c r="B22" s="30"/>
      <c r="C22" s="72"/>
      <c r="D22" s="30"/>
      <c r="E22" s="17"/>
      <c r="F22" s="57" t="str">
        <f t="shared" si="0"/>
        <v>Não atende</v>
      </c>
    </row>
    <row r="23" spans="1:6" ht="75" customHeight="1">
      <c r="A23" s="30"/>
      <c r="B23" s="30"/>
      <c r="C23" s="72"/>
      <c r="D23" s="30"/>
      <c r="E23" s="17"/>
      <c r="F23" s="57" t="str">
        <f t="shared" si="0"/>
        <v>Não atende</v>
      </c>
    </row>
    <row r="24" spans="1:6" ht="75" customHeight="1">
      <c r="A24" s="30"/>
      <c r="B24" s="30"/>
      <c r="C24" s="72"/>
      <c r="D24" s="30"/>
      <c r="E24" s="17"/>
      <c r="F24" s="57" t="str">
        <f t="shared" si="0"/>
        <v>Não atende</v>
      </c>
    </row>
    <row r="25" spans="1:6" ht="75" customHeight="1">
      <c r="A25" s="30"/>
      <c r="B25" s="30"/>
      <c r="C25" s="72"/>
      <c r="D25" s="30"/>
      <c r="E25" s="17"/>
      <c r="F25" s="57" t="str">
        <f t="shared" si="0"/>
        <v>Não atende</v>
      </c>
    </row>
    <row r="26" spans="1:6" ht="75" customHeight="1">
      <c r="A26" s="30"/>
      <c r="B26" s="30"/>
      <c r="C26" s="72"/>
      <c r="D26" s="30"/>
      <c r="E26" s="17"/>
      <c r="F26" s="57" t="str">
        <f t="shared" si="0"/>
        <v>Não atende</v>
      </c>
    </row>
    <row r="27" spans="1:6" ht="75" customHeight="1">
      <c r="A27" s="30"/>
      <c r="B27" s="30"/>
      <c r="C27" s="72"/>
      <c r="D27" s="30"/>
      <c r="E27" s="17"/>
      <c r="F27" s="57" t="str">
        <f t="shared" si="0"/>
        <v>Não atende</v>
      </c>
    </row>
    <row r="28" spans="1:6" ht="75" customHeight="1">
      <c r="A28" s="30"/>
      <c r="B28" s="30"/>
      <c r="C28" s="72"/>
      <c r="D28" s="30"/>
      <c r="E28" s="17"/>
      <c r="F28" s="57" t="str">
        <f t="shared" si="0"/>
        <v>Não atende</v>
      </c>
    </row>
    <row r="29" spans="1:6" ht="75" customHeight="1">
      <c r="A29" s="30"/>
      <c r="B29" s="30"/>
      <c r="C29" s="72"/>
      <c r="D29" s="30"/>
      <c r="E29" s="17"/>
      <c r="F29" s="57" t="str">
        <f t="shared" si="0"/>
        <v>Não atende</v>
      </c>
    </row>
    <row r="30" spans="1:6" ht="75" customHeight="1">
      <c r="A30" s="30"/>
      <c r="B30" s="30"/>
      <c r="C30" s="72"/>
      <c r="D30" s="30"/>
      <c r="E30" s="17"/>
      <c r="F30" s="57" t="str">
        <f t="shared" si="0"/>
        <v>Não atende</v>
      </c>
    </row>
    <row r="31" spans="1:6" ht="75" customHeight="1">
      <c r="A31" s="30"/>
      <c r="B31" s="30"/>
      <c r="C31" s="72"/>
      <c r="D31" s="30"/>
      <c r="E31" s="17"/>
      <c r="F31" s="57" t="str">
        <f t="shared" si="0"/>
        <v>Não atende</v>
      </c>
    </row>
    <row r="32" spans="1:6" ht="75" customHeight="1">
      <c r="A32" s="30"/>
      <c r="B32" s="30"/>
      <c r="C32" s="72"/>
      <c r="D32" s="30"/>
      <c r="E32" s="17"/>
      <c r="F32" s="57" t="str">
        <f t="shared" si="0"/>
        <v>Não atende</v>
      </c>
    </row>
    <row r="33" spans="1:6" ht="75" customHeight="1">
      <c r="A33" s="30"/>
      <c r="B33" s="30"/>
      <c r="C33" s="72"/>
      <c r="D33" s="30"/>
      <c r="E33" s="17"/>
      <c r="F33" s="57" t="str">
        <f t="shared" si="0"/>
        <v>Não atende</v>
      </c>
    </row>
    <row r="34" spans="1:6" ht="75" customHeight="1">
      <c r="A34" s="30"/>
      <c r="B34" s="30"/>
      <c r="C34" s="72"/>
      <c r="D34" s="30"/>
      <c r="E34" s="17"/>
      <c r="F34" s="57" t="str">
        <f t="shared" si="0"/>
        <v>Não atende</v>
      </c>
    </row>
    <row r="35" spans="1:6" ht="75" customHeight="1">
      <c r="A35" s="30"/>
      <c r="B35" s="30"/>
      <c r="C35" s="72"/>
      <c r="D35" s="30"/>
      <c r="E35" s="17"/>
      <c r="F35" s="57" t="str">
        <f t="shared" si="0"/>
        <v>Não atende</v>
      </c>
    </row>
    <row r="36" spans="1:6" ht="75" customHeight="1">
      <c r="A36" s="30"/>
      <c r="B36" s="30"/>
      <c r="C36" s="72"/>
      <c r="D36" s="30"/>
      <c r="E36" s="17"/>
      <c r="F36" s="57" t="str">
        <f t="shared" si="0"/>
        <v>Não atende</v>
      </c>
    </row>
    <row r="37" spans="1:6" ht="75" customHeight="1">
      <c r="A37" s="30"/>
      <c r="B37" s="30"/>
      <c r="C37" s="72"/>
      <c r="D37" s="30"/>
      <c r="E37" s="17"/>
      <c r="F37" s="57" t="str">
        <f t="shared" si="0"/>
        <v>Não atende</v>
      </c>
    </row>
    <row r="38" spans="1:6" ht="75" customHeight="1">
      <c r="A38" s="30"/>
      <c r="B38" s="30"/>
      <c r="C38" s="72"/>
      <c r="D38" s="30"/>
      <c r="E38" s="17"/>
      <c r="F38" s="57" t="str">
        <f t="shared" si="0"/>
        <v>Não atende</v>
      </c>
    </row>
    <row r="39" spans="1:6" ht="75" customHeight="1">
      <c r="A39" s="30"/>
      <c r="B39" s="30"/>
      <c r="C39" s="72"/>
      <c r="D39" s="30"/>
      <c r="E39" s="17"/>
      <c r="F39" s="57" t="str">
        <f t="shared" si="0"/>
        <v>Não atende</v>
      </c>
    </row>
    <row r="40" spans="1:6" ht="75" customHeight="1">
      <c r="A40" s="30"/>
      <c r="B40" s="30"/>
      <c r="C40" s="72"/>
      <c r="D40" s="30"/>
      <c r="E40" s="17"/>
      <c r="F40" s="57" t="str">
        <f t="shared" si="0"/>
        <v>Não atende</v>
      </c>
    </row>
    <row r="41" spans="1:6" ht="75" customHeight="1">
      <c r="A41" s="30"/>
      <c r="B41" s="30"/>
      <c r="C41" s="72"/>
      <c r="D41" s="30"/>
      <c r="E41" s="17"/>
      <c r="F41" s="57" t="str">
        <f t="shared" si="0"/>
        <v>Não atende</v>
      </c>
    </row>
    <row r="42" spans="1:6" ht="75" customHeight="1">
      <c r="A42" s="30"/>
      <c r="B42" s="30"/>
      <c r="C42" s="72"/>
      <c r="D42" s="30"/>
      <c r="E42" s="17"/>
      <c r="F42" s="57" t="str">
        <f t="shared" si="0"/>
        <v>Não atende</v>
      </c>
    </row>
    <row r="43" spans="1:6" ht="75" customHeight="1">
      <c r="A43" s="30"/>
      <c r="B43" s="30"/>
      <c r="C43" s="72"/>
      <c r="D43" s="30"/>
      <c r="E43" s="17"/>
      <c r="F43" s="57" t="str">
        <f t="shared" si="0"/>
        <v>Não atende</v>
      </c>
    </row>
    <row r="44" spans="1:6" ht="75" customHeight="1">
      <c r="A44" s="30"/>
      <c r="B44" s="30"/>
      <c r="C44" s="72"/>
      <c r="D44" s="30"/>
      <c r="E44" s="17"/>
      <c r="F44" s="57" t="str">
        <f t="shared" si="0"/>
        <v>Não atende</v>
      </c>
    </row>
    <row r="45" spans="1:6" ht="75" customHeight="1">
      <c r="A45" s="30"/>
      <c r="B45" s="30"/>
      <c r="C45" s="72"/>
      <c r="D45" s="30"/>
      <c r="E45" s="17"/>
      <c r="F45" s="57" t="str">
        <f t="shared" si="0"/>
        <v>Não atende</v>
      </c>
    </row>
    <row r="46" spans="1:6" ht="75" customHeight="1">
      <c r="A46" s="30"/>
      <c r="B46" s="30"/>
      <c r="C46" s="72"/>
      <c r="D46" s="30"/>
      <c r="E46" s="17"/>
      <c r="F46" s="57" t="str">
        <f t="shared" si="0"/>
        <v>Não atende</v>
      </c>
    </row>
    <row r="47" spans="1:6" ht="75" customHeight="1">
      <c r="A47" s="30"/>
      <c r="B47" s="30"/>
      <c r="C47" s="72"/>
      <c r="D47" s="30"/>
      <c r="E47" s="17"/>
      <c r="F47" s="57" t="str">
        <f t="shared" si="0"/>
        <v>Não atende</v>
      </c>
    </row>
    <row r="48" spans="1:6" ht="75" customHeight="1">
      <c r="A48" s="30"/>
      <c r="B48" s="30"/>
      <c r="C48" s="72"/>
      <c r="D48" s="30"/>
      <c r="E48" s="17"/>
      <c r="F48" s="57" t="str">
        <f t="shared" si="0"/>
        <v>Não atende</v>
      </c>
    </row>
    <row r="49" spans="1:6" ht="75" customHeight="1">
      <c r="A49" s="30"/>
      <c r="B49" s="30"/>
      <c r="C49" s="72"/>
      <c r="D49" s="30"/>
      <c r="E49" s="17"/>
      <c r="F49" s="57" t="str">
        <f t="shared" si="0"/>
        <v>Não atende</v>
      </c>
    </row>
    <row r="50" spans="1:6" ht="75" customHeight="1">
      <c r="A50" s="30"/>
      <c r="B50" s="30"/>
      <c r="C50" s="72"/>
      <c r="D50" s="30"/>
      <c r="E50" s="17"/>
      <c r="F50" s="57" t="str">
        <f t="shared" si="0"/>
        <v>Não atende</v>
      </c>
    </row>
    <row r="51" spans="1:6" ht="75" customHeight="1">
      <c r="A51" s="30"/>
      <c r="B51" s="30"/>
      <c r="C51" s="72"/>
      <c r="D51" s="30"/>
      <c r="E51" s="17"/>
      <c r="F51" s="57" t="str">
        <f t="shared" si="0"/>
        <v>Não atende</v>
      </c>
    </row>
    <row r="52" spans="1:6" ht="75" customHeight="1">
      <c r="A52" s="30"/>
      <c r="B52" s="30"/>
      <c r="C52" s="72"/>
      <c r="D52" s="30"/>
      <c r="E52" s="17"/>
      <c r="F52" s="57" t="str">
        <f t="shared" si="0"/>
        <v>Não atende</v>
      </c>
    </row>
    <row r="53" spans="1:6" ht="75" customHeight="1">
      <c r="A53" s="30"/>
      <c r="B53" s="30"/>
      <c r="C53" s="72"/>
      <c r="D53" s="30"/>
      <c r="E53" s="17"/>
      <c r="F53" s="57" t="str">
        <f t="shared" si="0"/>
        <v>Não atende</v>
      </c>
    </row>
    <row r="54" spans="1:6" ht="75" customHeight="1">
      <c r="A54" s="30"/>
      <c r="B54" s="30"/>
      <c r="C54" s="72"/>
      <c r="D54" s="30"/>
      <c r="E54" s="17"/>
      <c r="F54" s="57" t="str">
        <f t="shared" si="0"/>
        <v>Não atende</v>
      </c>
    </row>
    <row r="55" spans="1:6" ht="75" customHeight="1">
      <c r="A55" s="30"/>
      <c r="B55" s="30"/>
      <c r="C55" s="72"/>
      <c r="D55" s="30"/>
      <c r="E55" s="17"/>
      <c r="F55" s="57" t="str">
        <f t="shared" si="0"/>
        <v>Não atende</v>
      </c>
    </row>
    <row r="56" spans="1:6" ht="75" customHeight="1">
      <c r="A56" s="30"/>
      <c r="B56" s="30"/>
      <c r="C56" s="72"/>
      <c r="D56" s="30"/>
      <c r="E56" s="17"/>
      <c r="F56" s="57" t="str">
        <f t="shared" si="0"/>
        <v>Não atende</v>
      </c>
    </row>
    <row r="57" spans="1:6" ht="75" customHeight="1">
      <c r="A57" s="30"/>
      <c r="B57" s="30"/>
      <c r="C57" s="72"/>
      <c r="D57" s="30"/>
      <c r="E57" s="17"/>
      <c r="F57" s="57" t="str">
        <f t="shared" si="0"/>
        <v>Não atende</v>
      </c>
    </row>
    <row r="58" spans="1:6" ht="75" customHeight="1">
      <c r="A58" s="30"/>
      <c r="B58" s="30"/>
      <c r="C58" s="72"/>
      <c r="D58" s="30"/>
      <c r="E58" s="17"/>
      <c r="F58" s="57" t="str">
        <f t="shared" si="0"/>
        <v>Não atende</v>
      </c>
    </row>
    <row r="59" spans="1:6" ht="75" customHeight="1">
      <c r="A59" s="30"/>
      <c r="B59" s="30"/>
      <c r="C59" s="72"/>
      <c r="D59" s="30"/>
      <c r="E59" s="17"/>
      <c r="F59" s="57" t="str">
        <f t="shared" si="0"/>
        <v>Não atende</v>
      </c>
    </row>
    <row r="60" spans="1:6" ht="75" customHeight="1">
      <c r="A60" s="30"/>
      <c r="B60" s="30"/>
      <c r="C60" s="72"/>
      <c r="D60" s="30"/>
      <c r="E60" s="17"/>
      <c r="F60" s="57" t="str">
        <f t="shared" si="0"/>
        <v>Não atende</v>
      </c>
    </row>
    <row r="61" spans="1:6" ht="75" customHeight="1">
      <c r="A61" s="30"/>
      <c r="B61" s="30"/>
      <c r="C61" s="72"/>
      <c r="D61" s="30"/>
      <c r="E61" s="17"/>
      <c r="F61" s="57" t="str">
        <f t="shared" si="0"/>
        <v>Não atende</v>
      </c>
    </row>
    <row r="62" spans="1:6" ht="75" customHeight="1">
      <c r="A62" s="30"/>
      <c r="B62" s="30"/>
      <c r="C62" s="72"/>
      <c r="D62" s="30"/>
      <c r="E62" s="17"/>
      <c r="F62" s="57" t="str">
        <f t="shared" si="0"/>
        <v>Não atende</v>
      </c>
    </row>
    <row r="63" spans="1:6" ht="75" customHeight="1">
      <c r="A63" s="30"/>
      <c r="B63" s="30"/>
      <c r="C63" s="72"/>
      <c r="D63" s="30"/>
      <c r="E63" s="17"/>
      <c r="F63" s="57" t="str">
        <f t="shared" si="0"/>
        <v>Não atende</v>
      </c>
    </row>
    <row r="64" spans="1:6" ht="75" customHeight="1">
      <c r="A64" s="30"/>
      <c r="B64" s="30"/>
      <c r="C64" s="72"/>
      <c r="D64" s="30"/>
      <c r="E64" s="17"/>
      <c r="F64" s="57" t="str">
        <f t="shared" si="0"/>
        <v>Não atende</v>
      </c>
    </row>
    <row r="65" spans="1:6" ht="75" customHeight="1">
      <c r="A65" s="30"/>
      <c r="B65" s="30"/>
      <c r="C65" s="72"/>
      <c r="D65" s="30"/>
      <c r="E65" s="17"/>
      <c r="F65" s="57" t="str">
        <f t="shared" si="0"/>
        <v>Não atende</v>
      </c>
    </row>
    <row r="66" spans="1:6" ht="75" customHeight="1">
      <c r="A66" s="30"/>
      <c r="B66" s="30"/>
      <c r="C66" s="72"/>
      <c r="D66" s="30"/>
      <c r="E66" s="17"/>
      <c r="F66" s="57" t="str">
        <f t="shared" si="0"/>
        <v>Não atende</v>
      </c>
    </row>
    <row r="67" spans="1:6" ht="75" customHeight="1">
      <c r="A67" s="30"/>
      <c r="B67" s="30"/>
      <c r="C67" s="72"/>
      <c r="D67" s="30"/>
      <c r="E67" s="17"/>
      <c r="F67" s="57" t="str">
        <f t="shared" si="0"/>
        <v>Não atende</v>
      </c>
    </row>
    <row r="68" spans="1:6" ht="75" customHeight="1">
      <c r="A68" s="30"/>
      <c r="B68" s="30"/>
      <c r="C68" s="72"/>
      <c r="D68" s="30"/>
      <c r="E68" s="17"/>
      <c r="F68" s="57" t="str">
        <f t="shared" si="0"/>
        <v>Não atende</v>
      </c>
    </row>
    <row r="69" spans="1:6" ht="75" customHeight="1">
      <c r="A69" s="30"/>
      <c r="B69" s="30"/>
      <c r="C69" s="72"/>
      <c r="D69" s="30"/>
      <c r="E69" s="17"/>
      <c r="F69" s="57" t="str">
        <f t="shared" ref="F69:F100" si="1">IF(AND(D69="Sim",E69="Sim"),"Atende","Não atende")</f>
        <v>Não atende</v>
      </c>
    </row>
    <row r="70" spans="1:6" ht="75" customHeight="1">
      <c r="A70" s="30"/>
      <c r="B70" s="30"/>
      <c r="C70" s="72"/>
      <c r="D70" s="30"/>
      <c r="E70" s="17"/>
      <c r="F70" s="57" t="str">
        <f t="shared" si="1"/>
        <v>Não atende</v>
      </c>
    </row>
    <row r="71" spans="1:6" ht="75" customHeight="1">
      <c r="A71" s="30"/>
      <c r="B71" s="30"/>
      <c r="C71" s="72"/>
      <c r="D71" s="30"/>
      <c r="E71" s="17"/>
      <c r="F71" s="57" t="str">
        <f t="shared" si="1"/>
        <v>Não atende</v>
      </c>
    </row>
    <row r="72" spans="1:6" ht="75" customHeight="1">
      <c r="A72" s="30"/>
      <c r="B72" s="30"/>
      <c r="C72" s="72"/>
      <c r="D72" s="30"/>
      <c r="E72" s="17"/>
      <c r="F72" s="57" t="str">
        <f t="shared" si="1"/>
        <v>Não atende</v>
      </c>
    </row>
    <row r="73" spans="1:6" ht="75" customHeight="1">
      <c r="A73" s="30"/>
      <c r="B73" s="30"/>
      <c r="C73" s="72"/>
      <c r="D73" s="30"/>
      <c r="E73" s="17"/>
      <c r="F73" s="57" t="str">
        <f t="shared" si="1"/>
        <v>Não atende</v>
      </c>
    </row>
    <row r="74" spans="1:6" ht="75" customHeight="1">
      <c r="A74" s="30"/>
      <c r="B74" s="30"/>
      <c r="C74" s="72"/>
      <c r="D74" s="30"/>
      <c r="E74" s="17"/>
      <c r="F74" s="57" t="str">
        <f t="shared" si="1"/>
        <v>Não atende</v>
      </c>
    </row>
    <row r="75" spans="1:6" ht="75" customHeight="1">
      <c r="A75" s="30"/>
      <c r="B75" s="30"/>
      <c r="C75" s="72"/>
      <c r="D75" s="30"/>
      <c r="E75" s="17"/>
      <c r="F75" s="57" t="str">
        <f t="shared" si="1"/>
        <v>Não atende</v>
      </c>
    </row>
    <row r="76" spans="1:6" ht="75" customHeight="1">
      <c r="A76" s="30"/>
      <c r="B76" s="30"/>
      <c r="C76" s="72"/>
      <c r="D76" s="30"/>
      <c r="E76" s="17"/>
      <c r="F76" s="57" t="str">
        <f t="shared" si="1"/>
        <v>Não atende</v>
      </c>
    </row>
    <row r="77" spans="1:6" ht="75" customHeight="1">
      <c r="A77" s="30"/>
      <c r="B77" s="30"/>
      <c r="C77" s="72"/>
      <c r="D77" s="30"/>
      <c r="E77" s="17"/>
      <c r="F77" s="57" t="str">
        <f t="shared" si="1"/>
        <v>Não atende</v>
      </c>
    </row>
    <row r="78" spans="1:6" ht="75" customHeight="1">
      <c r="A78" s="30"/>
      <c r="B78" s="30"/>
      <c r="C78" s="72"/>
      <c r="D78" s="30"/>
      <c r="E78" s="17"/>
      <c r="F78" s="57" t="str">
        <f t="shared" si="1"/>
        <v>Não atende</v>
      </c>
    </row>
    <row r="79" spans="1:6" ht="75" customHeight="1">
      <c r="A79" s="30"/>
      <c r="B79" s="30"/>
      <c r="C79" s="72"/>
      <c r="D79" s="30"/>
      <c r="E79" s="17"/>
      <c r="F79" s="57" t="str">
        <f t="shared" si="1"/>
        <v>Não atende</v>
      </c>
    </row>
    <row r="80" spans="1:6" ht="75" customHeight="1">
      <c r="A80" s="30"/>
      <c r="B80" s="30"/>
      <c r="C80" s="72"/>
      <c r="D80" s="30"/>
      <c r="E80" s="17"/>
      <c r="F80" s="57" t="str">
        <f t="shared" si="1"/>
        <v>Não atende</v>
      </c>
    </row>
    <row r="81" spans="1:6" ht="75" customHeight="1">
      <c r="A81" s="30"/>
      <c r="B81" s="30"/>
      <c r="C81" s="72"/>
      <c r="D81" s="30"/>
      <c r="E81" s="17"/>
      <c r="F81" s="57" t="str">
        <f t="shared" si="1"/>
        <v>Não atende</v>
      </c>
    </row>
    <row r="82" spans="1:6" ht="75" customHeight="1">
      <c r="A82" s="30"/>
      <c r="B82" s="30"/>
      <c r="C82" s="72"/>
      <c r="D82" s="30"/>
      <c r="E82" s="17"/>
      <c r="F82" s="57" t="str">
        <f t="shared" si="1"/>
        <v>Não atende</v>
      </c>
    </row>
    <row r="83" spans="1:6" ht="75" customHeight="1">
      <c r="A83" s="30"/>
      <c r="B83" s="30"/>
      <c r="C83" s="72"/>
      <c r="D83" s="30"/>
      <c r="E83" s="17"/>
      <c r="F83" s="57" t="str">
        <f t="shared" si="1"/>
        <v>Não atende</v>
      </c>
    </row>
    <row r="84" spans="1:6" ht="75" customHeight="1">
      <c r="A84" s="30"/>
      <c r="B84" s="30"/>
      <c r="C84" s="72"/>
      <c r="D84" s="30"/>
      <c r="E84" s="17"/>
      <c r="F84" s="57" t="str">
        <f t="shared" si="1"/>
        <v>Não atende</v>
      </c>
    </row>
    <row r="85" spans="1:6" ht="75" customHeight="1">
      <c r="A85" s="30"/>
      <c r="B85" s="30"/>
      <c r="C85" s="72"/>
      <c r="D85" s="30"/>
      <c r="E85" s="17"/>
      <c r="F85" s="57" t="str">
        <f t="shared" si="1"/>
        <v>Não atende</v>
      </c>
    </row>
    <row r="86" spans="1:6" ht="75" customHeight="1">
      <c r="A86" s="30"/>
      <c r="B86" s="30"/>
      <c r="C86" s="72"/>
      <c r="D86" s="30"/>
      <c r="E86" s="17"/>
      <c r="F86" s="57" t="str">
        <f t="shared" si="1"/>
        <v>Não atende</v>
      </c>
    </row>
    <row r="87" spans="1:6" ht="75" customHeight="1">
      <c r="A87" s="30"/>
      <c r="B87" s="30"/>
      <c r="C87" s="72"/>
      <c r="D87" s="30"/>
      <c r="E87" s="17"/>
      <c r="F87" s="57" t="str">
        <f t="shared" si="1"/>
        <v>Não atende</v>
      </c>
    </row>
    <row r="88" spans="1:6" ht="75" customHeight="1">
      <c r="A88" s="30"/>
      <c r="B88" s="30"/>
      <c r="C88" s="72"/>
      <c r="D88" s="30"/>
      <c r="E88" s="17"/>
      <c r="F88" s="57" t="str">
        <f t="shared" si="1"/>
        <v>Não atende</v>
      </c>
    </row>
    <row r="89" spans="1:6" ht="75" customHeight="1">
      <c r="A89" s="30"/>
      <c r="B89" s="30"/>
      <c r="C89" s="72"/>
      <c r="D89" s="30"/>
      <c r="E89" s="17"/>
      <c r="F89" s="57" t="str">
        <f t="shared" si="1"/>
        <v>Não atende</v>
      </c>
    </row>
    <row r="90" spans="1:6" ht="75" customHeight="1">
      <c r="A90" s="30"/>
      <c r="B90" s="30"/>
      <c r="C90" s="72"/>
      <c r="D90" s="30"/>
      <c r="E90" s="17"/>
      <c r="F90" s="57" t="str">
        <f t="shared" si="1"/>
        <v>Não atende</v>
      </c>
    </row>
    <row r="91" spans="1:6" ht="75" customHeight="1">
      <c r="A91" s="30"/>
      <c r="B91" s="30"/>
      <c r="C91" s="72"/>
      <c r="D91" s="30"/>
      <c r="E91" s="17"/>
      <c r="F91" s="57" t="str">
        <f t="shared" si="1"/>
        <v>Não atende</v>
      </c>
    </row>
    <row r="92" spans="1:6" ht="75" customHeight="1">
      <c r="A92" s="30"/>
      <c r="B92" s="30"/>
      <c r="C92" s="72"/>
      <c r="D92" s="30"/>
      <c r="E92" s="17"/>
      <c r="F92" s="57" t="str">
        <f t="shared" si="1"/>
        <v>Não atende</v>
      </c>
    </row>
    <row r="93" spans="1:6" ht="75" customHeight="1">
      <c r="A93" s="30"/>
      <c r="B93" s="30"/>
      <c r="C93" s="72"/>
      <c r="D93" s="30"/>
      <c r="E93" s="17"/>
      <c r="F93" s="57" t="str">
        <f t="shared" si="1"/>
        <v>Não atende</v>
      </c>
    </row>
    <row r="94" spans="1:6" ht="75" customHeight="1">
      <c r="A94" s="30"/>
      <c r="B94" s="30"/>
      <c r="C94" s="72"/>
      <c r="D94" s="30"/>
      <c r="E94" s="17"/>
      <c r="F94" s="57" t="str">
        <f t="shared" si="1"/>
        <v>Não atende</v>
      </c>
    </row>
    <row r="95" spans="1:6" ht="75" customHeight="1">
      <c r="A95" s="30"/>
      <c r="B95" s="30"/>
      <c r="C95" s="72"/>
      <c r="D95" s="30"/>
      <c r="E95" s="17"/>
      <c r="F95" s="57" t="str">
        <f t="shared" si="1"/>
        <v>Não atende</v>
      </c>
    </row>
    <row r="96" spans="1:6" ht="75" customHeight="1">
      <c r="A96" s="30"/>
      <c r="B96" s="30"/>
      <c r="C96" s="72"/>
      <c r="D96" s="30"/>
      <c r="E96" s="17"/>
      <c r="F96" s="57" t="str">
        <f t="shared" si="1"/>
        <v>Não atende</v>
      </c>
    </row>
    <row r="97" spans="1:6" ht="75" customHeight="1">
      <c r="A97" s="30"/>
      <c r="B97" s="30"/>
      <c r="C97" s="72"/>
      <c r="D97" s="30"/>
      <c r="E97" s="17"/>
      <c r="F97" s="57" t="str">
        <f t="shared" si="1"/>
        <v>Não atende</v>
      </c>
    </row>
    <row r="98" spans="1:6" ht="75" customHeight="1">
      <c r="A98" s="30"/>
      <c r="B98" s="30"/>
      <c r="C98" s="72"/>
      <c r="D98" s="30"/>
      <c r="E98" s="17"/>
      <c r="F98" s="57" t="str">
        <f t="shared" si="1"/>
        <v>Não atende</v>
      </c>
    </row>
    <row r="99" spans="1:6" ht="75" customHeight="1">
      <c r="A99" s="30"/>
      <c r="B99" s="30"/>
      <c r="C99" s="72"/>
      <c r="D99" s="30"/>
      <c r="E99" s="17"/>
      <c r="F99" s="57" t="str">
        <f t="shared" si="1"/>
        <v>Não atende</v>
      </c>
    </row>
    <row r="100" spans="1:6" ht="75" customHeight="1" thickBot="1">
      <c r="A100" s="30"/>
      <c r="B100" s="30"/>
      <c r="C100" s="72"/>
      <c r="D100" s="30"/>
      <c r="E100" s="17"/>
      <c r="F100" s="58" t="str">
        <f t="shared" si="1"/>
        <v>Não atende</v>
      </c>
    </row>
  </sheetData>
  <sheetProtection sheet="1" objects="1" scenarios="1"/>
  <mergeCells count="2">
    <mergeCell ref="A1:F1"/>
    <mergeCell ref="A2:F2"/>
  </mergeCells>
  <phoneticPr fontId="3" type="noConversion"/>
  <dataValidations count="1">
    <dataValidation type="list" allowBlank="1" showInputMessage="1" showErrorMessage="1" sqref="D4:E100" xr:uid="{BA611921-7EE0-4CCC-B7B0-4FB468589B98}">
      <formula1>"Sim, Não"</formula1>
    </dataValidation>
  </dataValidations>
  <pageMargins left="0.511811024" right="0.511811024" top="0.78740157499999996" bottom="0.78740157499999996" header="0.31496062000000002" footer="0.31496062000000002"/>
  <pageSetup paperSize="9"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318787F9-9366-4C39-827A-D1CD2D067569}">
          <x14:formula1>
            <xm:f>DICIONÁRIO!$A$18:$A$34</xm:f>
          </x14:formula1>
          <xm:sqref>A4:A100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02998F-F197-4CBF-B100-E73E8D42A55E}">
  <sheetPr codeName="Planilha6"/>
  <dimension ref="A1:L54"/>
  <sheetViews>
    <sheetView showGridLines="0" zoomScaleNormal="100" workbookViewId="0">
      <pane xSplit="3" ySplit="3" topLeftCell="E4" activePane="bottomRight" state="frozen"/>
      <selection pane="bottomRight" activeCell="K7" sqref="K7"/>
      <selection pane="bottomLeft" activeCell="C5" sqref="C5"/>
      <selection pane="topRight" activeCell="C5" sqref="C5"/>
    </sheetView>
  </sheetViews>
  <sheetFormatPr defaultColWidth="28.28515625" defaultRowHeight="15"/>
  <cols>
    <col min="1" max="1" width="20.42578125" style="4" customWidth="1"/>
    <col min="2" max="2" width="17.140625" customWidth="1"/>
    <col min="3" max="3" width="59.85546875" style="59" customWidth="1"/>
    <col min="4" max="4" width="18" customWidth="1"/>
    <col min="5" max="5" width="20" customWidth="1"/>
    <col min="6" max="6" width="24.42578125" customWidth="1"/>
    <col min="7" max="7" width="18.42578125" customWidth="1"/>
    <col min="8" max="8" width="17.140625" customWidth="1"/>
    <col min="10" max="10" width="15.42578125" customWidth="1"/>
    <col min="11" max="11" width="18.28515625" customWidth="1"/>
    <col min="12" max="12" width="13.7109375" customWidth="1"/>
  </cols>
  <sheetData>
    <row r="1" spans="1:12" ht="34.9" customHeight="1">
      <c r="A1" s="194" t="s">
        <v>7</v>
      </c>
      <c r="B1" s="195"/>
      <c r="C1" s="195"/>
      <c r="D1" s="195"/>
      <c r="E1" s="195"/>
      <c r="F1" s="195"/>
      <c r="G1" s="195"/>
      <c r="H1" s="195"/>
      <c r="I1" s="195"/>
      <c r="J1" s="195"/>
      <c r="K1" s="195"/>
      <c r="L1" s="196"/>
    </row>
    <row r="2" spans="1:12" ht="46.9" customHeight="1" thickBot="1">
      <c r="A2" s="197" t="s">
        <v>1</v>
      </c>
      <c r="B2" s="198"/>
      <c r="C2" s="198"/>
      <c r="D2" s="198"/>
      <c r="E2" s="198"/>
      <c r="F2" s="198"/>
      <c r="G2" s="198"/>
      <c r="H2" s="198"/>
      <c r="I2" s="198"/>
      <c r="J2" s="198"/>
      <c r="K2" s="198"/>
      <c r="L2" s="199"/>
    </row>
    <row r="3" spans="1:12" ht="90.75" thickBot="1">
      <c r="A3" s="78" t="s">
        <v>8</v>
      </c>
      <c r="B3" s="78" t="s">
        <v>9</v>
      </c>
      <c r="C3" s="78" t="s">
        <v>10</v>
      </c>
      <c r="D3" s="77" t="s">
        <v>36</v>
      </c>
      <c r="E3" s="76" t="s">
        <v>37</v>
      </c>
      <c r="F3" s="76" t="s">
        <v>38</v>
      </c>
      <c r="G3" s="76" t="s">
        <v>39</v>
      </c>
      <c r="H3" s="76" t="s">
        <v>40</v>
      </c>
      <c r="I3" s="76" t="s">
        <v>41</v>
      </c>
      <c r="J3" s="76" t="s">
        <v>42</v>
      </c>
      <c r="K3" s="85" t="s">
        <v>43</v>
      </c>
      <c r="L3" s="86" t="s">
        <v>44</v>
      </c>
    </row>
    <row r="4" spans="1:12" ht="75" customHeight="1">
      <c r="A4" s="79" t="str" cm="1">
        <f t="array" ref="A4:C7">_xlfn._xlws.FILTER(Tabela7[[Macrotema]:[Tema Regulatório]],Tabela7[Resultado]= "Atende")</f>
        <v>Tabaco</v>
      </c>
      <c r="B4" s="79" t="str">
        <v>GGTAB</v>
      </c>
      <c r="C4" s="82" t="str">
        <v>16.1 - Embalagem de produtos fumígenos</v>
      </c>
      <c r="D4" s="146" t="s">
        <v>19</v>
      </c>
      <c r="E4" s="147" t="s">
        <v>19</v>
      </c>
      <c r="F4" s="147" t="s">
        <v>19</v>
      </c>
      <c r="G4" s="148" t="s">
        <v>19</v>
      </c>
      <c r="H4" s="148" t="s">
        <v>45</v>
      </c>
      <c r="I4" s="148" t="s">
        <v>45</v>
      </c>
      <c r="J4" s="148" t="s">
        <v>19</v>
      </c>
      <c r="K4" s="149" t="s">
        <v>19</v>
      </c>
      <c r="L4" s="57">
        <f>COUNTIF(D4:K4,"Sim")</f>
        <v>6</v>
      </c>
    </row>
    <row r="5" spans="1:12" ht="75" customHeight="1">
      <c r="A5" s="80" t="str">
        <v>Tabaco</v>
      </c>
      <c r="B5" s="80" t="str">
        <v>GGTAB</v>
      </c>
      <c r="C5" s="83" t="str">
        <v>16.2 - Exposição dos produtos nos pontos de venda</v>
      </c>
      <c r="D5" s="150" t="s">
        <v>19</v>
      </c>
      <c r="E5" s="148" t="s">
        <v>19</v>
      </c>
      <c r="F5" s="148" t="s">
        <v>45</v>
      </c>
      <c r="G5" s="148" t="s">
        <v>19</v>
      </c>
      <c r="H5" s="148" t="s">
        <v>45</v>
      </c>
      <c r="I5" s="148" t="s">
        <v>45</v>
      </c>
      <c r="J5" s="148" t="s">
        <v>19</v>
      </c>
      <c r="K5" s="149" t="s">
        <v>19</v>
      </c>
      <c r="L5" s="57">
        <f t="shared" ref="L5:L54" si="0">COUNTIF(D5:K5,"Sim")</f>
        <v>5</v>
      </c>
    </row>
    <row r="6" spans="1:12" ht="75" customHeight="1">
      <c r="A6" s="80" t="str">
        <v>Tabaco</v>
      </c>
      <c r="B6" s="80" t="str">
        <v>GGTAB</v>
      </c>
      <c r="C6" s="83" t="str">
        <v>16.3 - Registro de produtos fumígenos derivados do tabaco</v>
      </c>
      <c r="D6" s="150" t="s">
        <v>19</v>
      </c>
      <c r="E6" s="148" t="s">
        <v>19</v>
      </c>
      <c r="F6" s="148" t="s">
        <v>19</v>
      </c>
      <c r="G6" s="148" t="s">
        <v>45</v>
      </c>
      <c r="H6" s="148" t="s">
        <v>19</v>
      </c>
      <c r="I6" s="148" t="s">
        <v>45</v>
      </c>
      <c r="J6" s="148" t="s">
        <v>45</v>
      </c>
      <c r="K6" s="149" t="s">
        <v>45</v>
      </c>
      <c r="L6" s="57">
        <f t="shared" si="0"/>
        <v>4</v>
      </c>
    </row>
    <row r="7" spans="1:12" ht="75" customHeight="1">
      <c r="A7" s="80" t="str">
        <v>Tabaco</v>
      </c>
      <c r="B7" s="80" t="str">
        <v>GGTAB</v>
      </c>
      <c r="C7" s="83" t="str">
        <v>16.4 - Cadeia produtiva de produtos fumígenos</v>
      </c>
      <c r="D7" s="148"/>
      <c r="E7" s="148" t="s">
        <v>19</v>
      </c>
      <c r="F7" s="148" t="s">
        <v>19</v>
      </c>
      <c r="G7" s="148" t="s">
        <v>19</v>
      </c>
      <c r="H7" s="148" t="s">
        <v>45</v>
      </c>
      <c r="I7" s="148" t="s">
        <v>45</v>
      </c>
      <c r="J7" s="148" t="s">
        <v>45</v>
      </c>
      <c r="K7" s="148" t="s">
        <v>19</v>
      </c>
      <c r="L7" s="57">
        <f t="shared" si="0"/>
        <v>4</v>
      </c>
    </row>
    <row r="8" spans="1:12" ht="75" customHeight="1">
      <c r="A8" s="80"/>
      <c r="B8" s="80"/>
      <c r="C8" s="83"/>
      <c r="D8" s="148"/>
      <c r="E8" s="148"/>
      <c r="F8" s="148"/>
      <c r="G8" s="148"/>
      <c r="H8" s="148"/>
      <c r="I8" s="148"/>
      <c r="J8" s="148"/>
      <c r="K8" s="149"/>
      <c r="L8" s="57">
        <f t="shared" si="0"/>
        <v>0</v>
      </c>
    </row>
    <row r="9" spans="1:12" ht="75" customHeight="1">
      <c r="A9" s="80"/>
      <c r="B9" s="80"/>
      <c r="C9" s="83"/>
      <c r="D9" s="148"/>
      <c r="E9" s="148"/>
      <c r="F9" s="148"/>
      <c r="G9" s="148"/>
      <c r="H9" s="148"/>
      <c r="I9" s="148"/>
      <c r="J9" s="148"/>
      <c r="K9" s="149"/>
      <c r="L9" s="57">
        <f t="shared" si="0"/>
        <v>0</v>
      </c>
    </row>
    <row r="10" spans="1:12" ht="75" customHeight="1">
      <c r="A10" s="80"/>
      <c r="B10" s="80"/>
      <c r="C10" s="83"/>
      <c r="D10" s="150"/>
      <c r="E10" s="148"/>
      <c r="F10" s="148"/>
      <c r="G10" s="148"/>
      <c r="H10" s="148"/>
      <c r="I10" s="148"/>
      <c r="J10" s="148"/>
      <c r="K10" s="149"/>
      <c r="L10" s="57">
        <f t="shared" si="0"/>
        <v>0</v>
      </c>
    </row>
    <row r="11" spans="1:12" ht="75" customHeight="1">
      <c r="A11" s="80"/>
      <c r="B11" s="80"/>
      <c r="C11" s="83"/>
      <c r="D11" s="150"/>
      <c r="E11" s="148"/>
      <c r="F11" s="148"/>
      <c r="G11" s="148"/>
      <c r="H11" s="148"/>
      <c r="I11" s="148"/>
      <c r="J11" s="148"/>
      <c r="K11" s="149"/>
      <c r="L11" s="57">
        <f t="shared" si="0"/>
        <v>0</v>
      </c>
    </row>
    <row r="12" spans="1:12" ht="75" customHeight="1">
      <c r="A12" s="80"/>
      <c r="B12" s="80"/>
      <c r="C12" s="83"/>
      <c r="D12" s="150"/>
      <c r="E12" s="148"/>
      <c r="F12" s="148"/>
      <c r="G12" s="148"/>
      <c r="H12" s="148"/>
      <c r="I12" s="148"/>
      <c r="J12" s="148"/>
      <c r="K12" s="149"/>
      <c r="L12" s="57">
        <f t="shared" si="0"/>
        <v>0</v>
      </c>
    </row>
    <row r="13" spans="1:12" ht="75" customHeight="1">
      <c r="A13" s="80"/>
      <c r="B13" s="80"/>
      <c r="C13" s="83"/>
      <c r="D13" s="150"/>
      <c r="E13" s="148"/>
      <c r="F13" s="148"/>
      <c r="G13" s="148"/>
      <c r="H13" s="148"/>
      <c r="I13" s="148"/>
      <c r="J13" s="148"/>
      <c r="K13" s="149"/>
      <c r="L13" s="57">
        <f t="shared" si="0"/>
        <v>0</v>
      </c>
    </row>
    <row r="14" spans="1:12" ht="75" customHeight="1">
      <c r="A14" s="80"/>
      <c r="B14" s="80"/>
      <c r="C14" s="83"/>
      <c r="D14" s="150"/>
      <c r="E14" s="148"/>
      <c r="F14" s="148"/>
      <c r="G14" s="148"/>
      <c r="H14" s="148"/>
      <c r="I14" s="148"/>
      <c r="J14" s="148"/>
      <c r="K14" s="149"/>
      <c r="L14" s="57">
        <f t="shared" si="0"/>
        <v>0</v>
      </c>
    </row>
    <row r="15" spans="1:12" ht="75" customHeight="1">
      <c r="A15" s="80"/>
      <c r="B15" s="80"/>
      <c r="C15" s="83"/>
      <c r="D15" s="150"/>
      <c r="E15" s="148"/>
      <c r="F15" s="148"/>
      <c r="G15" s="148"/>
      <c r="H15" s="148"/>
      <c r="I15" s="148"/>
      <c r="J15" s="148"/>
      <c r="K15" s="149"/>
      <c r="L15" s="57">
        <f t="shared" si="0"/>
        <v>0</v>
      </c>
    </row>
    <row r="16" spans="1:12" ht="75" customHeight="1">
      <c r="A16" s="80"/>
      <c r="B16" s="80"/>
      <c r="C16" s="83"/>
      <c r="D16" s="150"/>
      <c r="E16" s="148"/>
      <c r="F16" s="148"/>
      <c r="G16" s="148"/>
      <c r="H16" s="148"/>
      <c r="I16" s="148"/>
      <c r="J16" s="148"/>
      <c r="K16" s="149"/>
      <c r="L16" s="57">
        <f t="shared" si="0"/>
        <v>0</v>
      </c>
    </row>
    <row r="17" spans="1:12" ht="75" customHeight="1">
      <c r="A17" s="80"/>
      <c r="B17" s="80"/>
      <c r="C17" s="83"/>
      <c r="D17" s="150"/>
      <c r="E17" s="148"/>
      <c r="F17" s="148"/>
      <c r="G17" s="148"/>
      <c r="H17" s="148"/>
      <c r="I17" s="148"/>
      <c r="J17" s="148"/>
      <c r="K17" s="149"/>
      <c r="L17" s="57">
        <f t="shared" si="0"/>
        <v>0</v>
      </c>
    </row>
    <row r="18" spans="1:12" ht="75" customHeight="1">
      <c r="A18" s="80"/>
      <c r="B18" s="80"/>
      <c r="C18" s="83"/>
      <c r="D18" s="150"/>
      <c r="E18" s="148"/>
      <c r="F18" s="148"/>
      <c r="G18" s="148"/>
      <c r="H18" s="148"/>
      <c r="I18" s="148"/>
      <c r="J18" s="148"/>
      <c r="K18" s="149"/>
      <c r="L18" s="57">
        <f t="shared" si="0"/>
        <v>0</v>
      </c>
    </row>
    <row r="19" spans="1:12" ht="75" customHeight="1">
      <c r="A19" s="80"/>
      <c r="B19" s="80"/>
      <c r="C19" s="83"/>
      <c r="D19" s="150"/>
      <c r="E19" s="148"/>
      <c r="F19" s="148"/>
      <c r="G19" s="148"/>
      <c r="H19" s="148"/>
      <c r="I19" s="148"/>
      <c r="J19" s="148"/>
      <c r="K19" s="149"/>
      <c r="L19" s="57">
        <f t="shared" si="0"/>
        <v>0</v>
      </c>
    </row>
    <row r="20" spans="1:12" ht="75" customHeight="1">
      <c r="A20" s="80"/>
      <c r="B20" s="80"/>
      <c r="C20" s="83"/>
      <c r="D20" s="150"/>
      <c r="E20" s="148"/>
      <c r="F20" s="148"/>
      <c r="G20" s="148"/>
      <c r="H20" s="148"/>
      <c r="I20" s="148"/>
      <c r="J20" s="148"/>
      <c r="K20" s="149"/>
      <c r="L20" s="57">
        <f t="shared" si="0"/>
        <v>0</v>
      </c>
    </row>
    <row r="21" spans="1:12" ht="75" customHeight="1">
      <c r="A21" s="80"/>
      <c r="B21" s="80"/>
      <c r="C21" s="83"/>
      <c r="D21" s="150"/>
      <c r="E21" s="148"/>
      <c r="F21" s="148"/>
      <c r="G21" s="148"/>
      <c r="H21" s="148"/>
      <c r="I21" s="148"/>
      <c r="J21" s="148"/>
      <c r="K21" s="149"/>
      <c r="L21" s="57">
        <f t="shared" si="0"/>
        <v>0</v>
      </c>
    </row>
    <row r="22" spans="1:12" ht="75" customHeight="1">
      <c r="A22" s="80"/>
      <c r="B22" s="80"/>
      <c r="C22" s="83"/>
      <c r="D22" s="150"/>
      <c r="E22" s="148"/>
      <c r="F22" s="148"/>
      <c r="G22" s="148"/>
      <c r="H22" s="148"/>
      <c r="I22" s="148"/>
      <c r="J22" s="148"/>
      <c r="K22" s="149"/>
      <c r="L22" s="57">
        <f t="shared" si="0"/>
        <v>0</v>
      </c>
    </row>
    <row r="23" spans="1:12" ht="75" customHeight="1">
      <c r="A23" s="80"/>
      <c r="B23" s="80"/>
      <c r="C23" s="83"/>
      <c r="D23" s="19"/>
      <c r="E23" s="12"/>
      <c r="F23" s="12"/>
      <c r="G23" s="12"/>
      <c r="H23" s="12"/>
      <c r="I23" s="12"/>
      <c r="J23" s="12"/>
      <c r="K23" s="14"/>
      <c r="L23" s="57">
        <f t="shared" si="0"/>
        <v>0</v>
      </c>
    </row>
    <row r="24" spans="1:12" ht="75" customHeight="1">
      <c r="A24" s="80"/>
      <c r="B24" s="80"/>
      <c r="C24" s="83"/>
      <c r="D24" s="19"/>
      <c r="E24" s="12"/>
      <c r="F24" s="12"/>
      <c r="G24" s="12"/>
      <c r="H24" s="12"/>
      <c r="I24" s="12"/>
      <c r="J24" s="12"/>
      <c r="K24" s="14"/>
      <c r="L24" s="57">
        <f t="shared" si="0"/>
        <v>0</v>
      </c>
    </row>
    <row r="25" spans="1:12" ht="75" customHeight="1">
      <c r="A25" s="80"/>
      <c r="B25" s="80"/>
      <c r="C25" s="83"/>
      <c r="D25" s="19"/>
      <c r="E25" s="12"/>
      <c r="F25" s="12"/>
      <c r="G25" s="12"/>
      <c r="H25" s="12"/>
      <c r="I25" s="12"/>
      <c r="J25" s="12"/>
      <c r="K25" s="14"/>
      <c r="L25" s="57">
        <f t="shared" si="0"/>
        <v>0</v>
      </c>
    </row>
    <row r="26" spans="1:12" ht="75" customHeight="1">
      <c r="A26" s="80"/>
      <c r="B26" s="80"/>
      <c r="C26" s="83"/>
      <c r="D26" s="19"/>
      <c r="E26" s="12"/>
      <c r="F26" s="12"/>
      <c r="G26" s="12"/>
      <c r="H26" s="12"/>
      <c r="I26" s="12"/>
      <c r="J26" s="12"/>
      <c r="K26" s="14"/>
      <c r="L26" s="57">
        <f t="shared" si="0"/>
        <v>0</v>
      </c>
    </row>
    <row r="27" spans="1:12" ht="75" customHeight="1">
      <c r="A27" s="80"/>
      <c r="B27" s="80"/>
      <c r="C27" s="83"/>
      <c r="D27" s="19"/>
      <c r="E27" s="12"/>
      <c r="F27" s="12"/>
      <c r="G27" s="12"/>
      <c r="H27" s="12"/>
      <c r="I27" s="12"/>
      <c r="J27" s="12"/>
      <c r="K27" s="14"/>
      <c r="L27" s="57">
        <f t="shared" si="0"/>
        <v>0</v>
      </c>
    </row>
    <row r="28" spans="1:12" ht="75" customHeight="1">
      <c r="A28" s="80"/>
      <c r="B28" s="80"/>
      <c r="C28" s="83"/>
      <c r="D28" s="19"/>
      <c r="E28" s="12"/>
      <c r="F28" s="12"/>
      <c r="G28" s="12"/>
      <c r="H28" s="12"/>
      <c r="I28" s="12"/>
      <c r="J28" s="12"/>
      <c r="K28" s="14"/>
      <c r="L28" s="57">
        <f t="shared" si="0"/>
        <v>0</v>
      </c>
    </row>
    <row r="29" spans="1:12" ht="75" customHeight="1">
      <c r="A29" s="80"/>
      <c r="B29" s="80"/>
      <c r="C29" s="83"/>
      <c r="D29" s="19"/>
      <c r="E29" s="12"/>
      <c r="F29" s="12"/>
      <c r="G29" s="12"/>
      <c r="H29" s="12"/>
      <c r="I29" s="12"/>
      <c r="J29" s="12"/>
      <c r="K29" s="14"/>
      <c r="L29" s="57">
        <f t="shared" si="0"/>
        <v>0</v>
      </c>
    </row>
    <row r="30" spans="1:12" ht="75" customHeight="1">
      <c r="A30" s="80"/>
      <c r="B30" s="80"/>
      <c r="C30" s="83"/>
      <c r="D30" s="19"/>
      <c r="E30" s="12"/>
      <c r="F30" s="12"/>
      <c r="G30" s="12"/>
      <c r="H30" s="12"/>
      <c r="I30" s="12"/>
      <c r="J30" s="12"/>
      <c r="K30" s="14"/>
      <c r="L30" s="57">
        <f t="shared" si="0"/>
        <v>0</v>
      </c>
    </row>
    <row r="31" spans="1:12" ht="75" customHeight="1">
      <c r="A31" s="80"/>
      <c r="B31" s="80"/>
      <c r="C31" s="83"/>
      <c r="D31" s="19"/>
      <c r="E31" s="12"/>
      <c r="F31" s="12"/>
      <c r="G31" s="12"/>
      <c r="H31" s="12"/>
      <c r="I31" s="12"/>
      <c r="J31" s="12"/>
      <c r="K31" s="14"/>
      <c r="L31" s="57">
        <f t="shared" si="0"/>
        <v>0</v>
      </c>
    </row>
    <row r="32" spans="1:12" ht="75" customHeight="1">
      <c r="A32" s="80"/>
      <c r="B32" s="80"/>
      <c r="C32" s="83"/>
      <c r="D32" s="19"/>
      <c r="E32" s="12"/>
      <c r="F32" s="12"/>
      <c r="G32" s="12"/>
      <c r="H32" s="12"/>
      <c r="I32" s="12"/>
      <c r="J32" s="12"/>
      <c r="K32" s="14"/>
      <c r="L32" s="57">
        <f t="shared" si="0"/>
        <v>0</v>
      </c>
    </row>
    <row r="33" spans="1:12" ht="75" customHeight="1">
      <c r="A33" s="80"/>
      <c r="B33" s="80"/>
      <c r="C33" s="83"/>
      <c r="D33" s="19"/>
      <c r="E33" s="12"/>
      <c r="F33" s="12"/>
      <c r="G33" s="12"/>
      <c r="H33" s="12"/>
      <c r="I33" s="12"/>
      <c r="J33" s="12"/>
      <c r="K33" s="14"/>
      <c r="L33" s="57">
        <f t="shared" si="0"/>
        <v>0</v>
      </c>
    </row>
    <row r="34" spans="1:12" ht="75" customHeight="1">
      <c r="A34" s="80"/>
      <c r="B34" s="80"/>
      <c r="C34" s="83"/>
      <c r="D34" s="19"/>
      <c r="E34" s="12"/>
      <c r="F34" s="12"/>
      <c r="G34" s="12"/>
      <c r="H34" s="12"/>
      <c r="I34" s="12"/>
      <c r="J34" s="12"/>
      <c r="K34" s="14"/>
      <c r="L34" s="57">
        <f t="shared" si="0"/>
        <v>0</v>
      </c>
    </row>
    <row r="35" spans="1:12" ht="75" customHeight="1">
      <c r="A35" s="80"/>
      <c r="B35" s="80"/>
      <c r="C35" s="83"/>
      <c r="D35" s="19"/>
      <c r="E35" s="12"/>
      <c r="F35" s="12"/>
      <c r="G35" s="12"/>
      <c r="H35" s="12"/>
      <c r="I35" s="12"/>
      <c r="J35" s="12"/>
      <c r="K35" s="14"/>
      <c r="L35" s="57">
        <f t="shared" si="0"/>
        <v>0</v>
      </c>
    </row>
    <row r="36" spans="1:12" ht="75" customHeight="1">
      <c r="A36" s="80"/>
      <c r="B36" s="80"/>
      <c r="C36" s="83"/>
      <c r="D36" s="19"/>
      <c r="E36" s="12"/>
      <c r="F36" s="12"/>
      <c r="G36" s="12"/>
      <c r="H36" s="12"/>
      <c r="I36" s="12"/>
      <c r="J36" s="12"/>
      <c r="K36" s="14"/>
      <c r="L36" s="57">
        <f t="shared" si="0"/>
        <v>0</v>
      </c>
    </row>
    <row r="37" spans="1:12" ht="75" customHeight="1">
      <c r="A37" s="80"/>
      <c r="B37" s="80"/>
      <c r="C37" s="83"/>
      <c r="D37" s="19"/>
      <c r="E37" s="12"/>
      <c r="F37" s="12"/>
      <c r="G37" s="12"/>
      <c r="H37" s="12"/>
      <c r="I37" s="12"/>
      <c r="J37" s="12"/>
      <c r="K37" s="14"/>
      <c r="L37" s="57">
        <f t="shared" si="0"/>
        <v>0</v>
      </c>
    </row>
    <row r="38" spans="1:12" ht="75" customHeight="1">
      <c r="A38" s="80"/>
      <c r="B38" s="80"/>
      <c r="C38" s="83"/>
      <c r="D38" s="19"/>
      <c r="E38" s="12"/>
      <c r="F38" s="12"/>
      <c r="G38" s="12"/>
      <c r="H38" s="12"/>
      <c r="I38" s="12"/>
      <c r="J38" s="12"/>
      <c r="K38" s="14"/>
      <c r="L38" s="57">
        <f t="shared" si="0"/>
        <v>0</v>
      </c>
    </row>
    <row r="39" spans="1:12" ht="75" customHeight="1">
      <c r="A39" s="80"/>
      <c r="B39" s="80"/>
      <c r="C39" s="83"/>
      <c r="D39" s="19"/>
      <c r="E39" s="12"/>
      <c r="F39" s="12"/>
      <c r="G39" s="12"/>
      <c r="H39" s="12"/>
      <c r="I39" s="12"/>
      <c r="J39" s="12"/>
      <c r="K39" s="14"/>
      <c r="L39" s="57">
        <f t="shared" si="0"/>
        <v>0</v>
      </c>
    </row>
    <row r="40" spans="1:12" ht="75" customHeight="1">
      <c r="A40" s="80"/>
      <c r="B40" s="80"/>
      <c r="C40" s="83"/>
      <c r="D40" s="19"/>
      <c r="E40" s="12"/>
      <c r="F40" s="12"/>
      <c r="G40" s="12"/>
      <c r="H40" s="12"/>
      <c r="I40" s="12"/>
      <c r="J40" s="12"/>
      <c r="K40" s="14"/>
      <c r="L40" s="57">
        <f t="shared" si="0"/>
        <v>0</v>
      </c>
    </row>
    <row r="41" spans="1:12" ht="75" customHeight="1">
      <c r="A41" s="80"/>
      <c r="B41" s="80"/>
      <c r="C41" s="83"/>
      <c r="D41" s="19"/>
      <c r="E41" s="12"/>
      <c r="F41" s="12"/>
      <c r="G41" s="12"/>
      <c r="H41" s="12"/>
      <c r="I41" s="12"/>
      <c r="J41" s="12"/>
      <c r="K41" s="14"/>
      <c r="L41" s="57">
        <f t="shared" si="0"/>
        <v>0</v>
      </c>
    </row>
    <row r="42" spans="1:12" ht="75" customHeight="1">
      <c r="A42" s="80"/>
      <c r="B42" s="80"/>
      <c r="C42" s="83"/>
      <c r="D42" s="19"/>
      <c r="E42" s="12"/>
      <c r="F42" s="12"/>
      <c r="G42" s="12"/>
      <c r="H42" s="12"/>
      <c r="I42" s="12"/>
      <c r="J42" s="12"/>
      <c r="K42" s="14"/>
      <c r="L42" s="57">
        <f t="shared" si="0"/>
        <v>0</v>
      </c>
    </row>
    <row r="43" spans="1:12" ht="75" customHeight="1">
      <c r="A43" s="80"/>
      <c r="B43" s="80"/>
      <c r="C43" s="83"/>
      <c r="D43" s="19"/>
      <c r="E43" s="12"/>
      <c r="F43" s="12"/>
      <c r="G43" s="12"/>
      <c r="H43" s="12"/>
      <c r="I43" s="12"/>
      <c r="J43" s="12"/>
      <c r="K43" s="14"/>
      <c r="L43" s="57">
        <f t="shared" si="0"/>
        <v>0</v>
      </c>
    </row>
    <row r="44" spans="1:12" ht="75" customHeight="1">
      <c r="A44" s="80"/>
      <c r="B44" s="80"/>
      <c r="C44" s="83"/>
      <c r="D44" s="19"/>
      <c r="E44" s="12"/>
      <c r="F44" s="12"/>
      <c r="G44" s="12"/>
      <c r="H44" s="12"/>
      <c r="I44" s="12"/>
      <c r="J44" s="12"/>
      <c r="K44" s="14"/>
      <c r="L44" s="57">
        <f t="shared" si="0"/>
        <v>0</v>
      </c>
    </row>
    <row r="45" spans="1:12" ht="75" customHeight="1">
      <c r="A45" s="80"/>
      <c r="B45" s="80"/>
      <c r="C45" s="83"/>
      <c r="D45" s="19"/>
      <c r="E45" s="12"/>
      <c r="F45" s="12"/>
      <c r="G45" s="12"/>
      <c r="H45" s="12"/>
      <c r="I45" s="12"/>
      <c r="J45" s="12"/>
      <c r="K45" s="14"/>
      <c r="L45" s="57">
        <f t="shared" si="0"/>
        <v>0</v>
      </c>
    </row>
    <row r="46" spans="1:12" ht="75" customHeight="1">
      <c r="A46" s="80"/>
      <c r="B46" s="80"/>
      <c r="C46" s="83"/>
      <c r="D46" s="19"/>
      <c r="E46" s="12"/>
      <c r="F46" s="12"/>
      <c r="G46" s="12"/>
      <c r="H46" s="12"/>
      <c r="I46" s="12"/>
      <c r="J46" s="12"/>
      <c r="K46" s="14"/>
      <c r="L46" s="57">
        <f t="shared" si="0"/>
        <v>0</v>
      </c>
    </row>
    <row r="47" spans="1:12" ht="75" customHeight="1">
      <c r="A47" s="80"/>
      <c r="B47" s="80"/>
      <c r="C47" s="83"/>
      <c r="D47" s="19"/>
      <c r="E47" s="12"/>
      <c r="F47" s="12"/>
      <c r="G47" s="12"/>
      <c r="H47" s="12"/>
      <c r="I47" s="12"/>
      <c r="J47" s="12"/>
      <c r="K47" s="14"/>
      <c r="L47" s="57">
        <f t="shared" si="0"/>
        <v>0</v>
      </c>
    </row>
    <row r="48" spans="1:12" ht="75" customHeight="1">
      <c r="A48" s="80"/>
      <c r="B48" s="80"/>
      <c r="C48" s="83"/>
      <c r="D48" s="19"/>
      <c r="E48" s="12"/>
      <c r="F48" s="12"/>
      <c r="G48" s="12"/>
      <c r="H48" s="12"/>
      <c r="I48" s="12"/>
      <c r="J48" s="12"/>
      <c r="K48" s="14"/>
      <c r="L48" s="57">
        <f t="shared" si="0"/>
        <v>0</v>
      </c>
    </row>
    <row r="49" spans="1:12" ht="75" customHeight="1">
      <c r="A49" s="80"/>
      <c r="B49" s="80"/>
      <c r="C49" s="83"/>
      <c r="D49" s="19"/>
      <c r="E49" s="12"/>
      <c r="F49" s="12"/>
      <c r="G49" s="12"/>
      <c r="H49" s="12"/>
      <c r="I49" s="12"/>
      <c r="J49" s="12"/>
      <c r="K49" s="14"/>
      <c r="L49" s="57">
        <f t="shared" si="0"/>
        <v>0</v>
      </c>
    </row>
    <row r="50" spans="1:12" ht="75" customHeight="1">
      <c r="A50" s="80"/>
      <c r="B50" s="80"/>
      <c r="C50" s="83"/>
      <c r="D50" s="19"/>
      <c r="E50" s="12"/>
      <c r="F50" s="12"/>
      <c r="G50" s="12"/>
      <c r="H50" s="12"/>
      <c r="I50" s="12"/>
      <c r="J50" s="12"/>
      <c r="K50" s="14"/>
      <c r="L50" s="57">
        <f t="shared" si="0"/>
        <v>0</v>
      </c>
    </row>
    <row r="51" spans="1:12" ht="75" customHeight="1">
      <c r="A51" s="80"/>
      <c r="B51" s="80"/>
      <c r="C51" s="83"/>
      <c r="D51" s="19"/>
      <c r="E51" s="12"/>
      <c r="F51" s="12"/>
      <c r="G51" s="12"/>
      <c r="H51" s="12"/>
      <c r="I51" s="12"/>
      <c r="J51" s="12"/>
      <c r="K51" s="14"/>
      <c r="L51" s="57">
        <f t="shared" si="0"/>
        <v>0</v>
      </c>
    </row>
    <row r="52" spans="1:12" ht="75" customHeight="1">
      <c r="A52" s="80"/>
      <c r="B52" s="80"/>
      <c r="C52" s="83"/>
      <c r="D52" s="19"/>
      <c r="E52" s="12"/>
      <c r="F52" s="12"/>
      <c r="G52" s="12"/>
      <c r="H52" s="12"/>
      <c r="I52" s="12"/>
      <c r="J52" s="12"/>
      <c r="K52" s="14"/>
      <c r="L52" s="57">
        <f t="shared" si="0"/>
        <v>0</v>
      </c>
    </row>
    <row r="53" spans="1:12" ht="75" customHeight="1">
      <c r="A53" s="80"/>
      <c r="B53" s="80"/>
      <c r="C53" s="83"/>
      <c r="D53" s="19"/>
      <c r="E53" s="12"/>
      <c r="F53" s="12"/>
      <c r="G53" s="12"/>
      <c r="H53" s="12"/>
      <c r="I53" s="12"/>
      <c r="J53" s="12"/>
      <c r="K53" s="14"/>
      <c r="L53" s="57">
        <f t="shared" si="0"/>
        <v>0</v>
      </c>
    </row>
    <row r="54" spans="1:12" ht="75" customHeight="1" thickBot="1">
      <c r="A54" s="81"/>
      <c r="B54" s="81"/>
      <c r="C54" s="84"/>
      <c r="D54" s="20"/>
      <c r="E54" s="13"/>
      <c r="F54" s="13"/>
      <c r="G54" s="13"/>
      <c r="H54" s="13"/>
      <c r="I54" s="13"/>
      <c r="J54" s="13"/>
      <c r="K54" s="15"/>
      <c r="L54" s="58">
        <f t="shared" si="0"/>
        <v>0</v>
      </c>
    </row>
  </sheetData>
  <sheetProtection sheet="1" objects="1" scenarios="1"/>
  <mergeCells count="2">
    <mergeCell ref="A2:L2"/>
    <mergeCell ref="A1:L1"/>
  </mergeCells>
  <phoneticPr fontId="3" type="noConversion"/>
  <dataValidations count="1">
    <dataValidation type="list" allowBlank="1" showInputMessage="1" showErrorMessage="1" sqref="D4:K54" xr:uid="{7F51D42D-4CF4-4225-AF19-0D322F25E24F}">
      <formula1>"Sim, Não"</formula1>
    </dataValidation>
  </dataValidations>
  <pageMargins left="0.511811024" right="0.511811024" top="0.78740157499999996" bottom="0.78740157499999996" header="0.31496062000000002" footer="0.31496062000000002"/>
  <pageSetup paperSize="9"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CCA03-AFEA-4D47-B500-1B93C7C05BAB}">
  <sheetPr codeName="Planilha7"/>
  <dimension ref="A1:K50"/>
  <sheetViews>
    <sheetView showGridLines="0" zoomScale="90" zoomScaleNormal="90" workbookViewId="0">
      <pane xSplit="3" ySplit="4" topLeftCell="D5" activePane="bottomRight" state="frozen"/>
      <selection pane="bottomRight" activeCell="D8" sqref="D8"/>
      <selection pane="bottomLeft" activeCell="C5" sqref="C5"/>
      <selection pane="topRight" activeCell="C5" sqref="C5"/>
    </sheetView>
  </sheetViews>
  <sheetFormatPr defaultColWidth="48.7109375" defaultRowHeight="15"/>
  <cols>
    <col min="1" max="1" width="18.42578125" style="1" customWidth="1"/>
    <col min="2" max="2" width="13.5703125" style="5" customWidth="1"/>
    <col min="3" max="3" width="70.5703125" style="1" customWidth="1"/>
    <col min="4" max="4" width="43.7109375" style="3" customWidth="1"/>
    <col min="5" max="5" width="50.28515625" style="3" customWidth="1"/>
    <col min="6" max="6" width="31.42578125" style="3" customWidth="1"/>
    <col min="7" max="7" width="29.42578125" style="3" customWidth="1"/>
    <col min="8" max="9" width="41.5703125" style="3" customWidth="1"/>
    <col min="10" max="10" width="41.7109375" style="3" customWidth="1"/>
    <col min="11" max="11" width="19.7109375" style="3" customWidth="1"/>
    <col min="12" max="16384" width="48.7109375" style="3"/>
  </cols>
  <sheetData>
    <row r="1" spans="1:11" ht="38.450000000000003" customHeight="1">
      <c r="A1" s="194" t="s">
        <v>7</v>
      </c>
      <c r="B1" s="195"/>
      <c r="C1" s="195"/>
      <c r="D1" s="195"/>
      <c r="E1" s="195"/>
      <c r="F1" s="195"/>
      <c r="G1" s="195"/>
      <c r="H1" s="195"/>
      <c r="I1" s="195"/>
      <c r="J1" s="195"/>
      <c r="K1" s="196"/>
    </row>
    <row r="2" spans="1:11" ht="43.15" customHeight="1" thickBot="1">
      <c r="A2" s="197" t="s">
        <v>1</v>
      </c>
      <c r="B2" s="198"/>
      <c r="C2" s="198"/>
      <c r="D2" s="198"/>
      <c r="E2" s="198"/>
      <c r="F2" s="198"/>
      <c r="G2" s="198"/>
      <c r="H2" s="198"/>
      <c r="I2" s="198"/>
      <c r="J2" s="198"/>
      <c r="K2" s="199"/>
    </row>
    <row r="3" spans="1:11" s="1" customFormat="1" ht="45.75" customHeight="1">
      <c r="A3" s="202" t="s">
        <v>8</v>
      </c>
      <c r="B3" s="202" t="s">
        <v>9</v>
      </c>
      <c r="C3" s="202" t="s">
        <v>10</v>
      </c>
      <c r="D3" s="96" t="s">
        <v>46</v>
      </c>
      <c r="E3" s="88" t="s">
        <v>47</v>
      </c>
      <c r="F3" s="204" t="s">
        <v>48</v>
      </c>
      <c r="G3" s="204"/>
      <c r="H3" s="204"/>
      <c r="I3" s="204"/>
      <c r="J3" s="205"/>
      <c r="K3" s="206" t="s">
        <v>44</v>
      </c>
    </row>
    <row r="4" spans="1:11" s="1" customFormat="1" ht="99.6" customHeight="1" thickBot="1">
      <c r="A4" s="203"/>
      <c r="B4" s="203"/>
      <c r="C4" s="203"/>
      <c r="D4" s="97" t="s">
        <v>49</v>
      </c>
      <c r="E4" s="89" t="s">
        <v>50</v>
      </c>
      <c r="F4" s="90" t="s">
        <v>51</v>
      </c>
      <c r="G4" s="90" t="s">
        <v>52</v>
      </c>
      <c r="H4" s="90" t="s">
        <v>53</v>
      </c>
      <c r="I4" s="90" t="s">
        <v>54</v>
      </c>
      <c r="J4" s="135" t="s">
        <v>55</v>
      </c>
      <c r="K4" s="207"/>
    </row>
    <row r="5" spans="1:11" ht="75" customHeight="1">
      <c r="A5" s="93" t="str">
        <f>'4) R-Alcance'!A4</f>
        <v>Tabaco</v>
      </c>
      <c r="B5" s="93" t="str">
        <f>'4) R-Alcance'!B4</f>
        <v>GGTAB</v>
      </c>
      <c r="C5" s="98" t="str">
        <f>'4) R-Alcance'!C4</f>
        <v>16.1 - Embalagem de produtos fumígenos</v>
      </c>
      <c r="D5" s="146" t="s">
        <v>56</v>
      </c>
      <c r="E5" s="148" t="s">
        <v>57</v>
      </c>
      <c r="F5" s="147" t="s">
        <v>58</v>
      </c>
      <c r="G5" s="147" t="s">
        <v>59</v>
      </c>
      <c r="H5" s="147" t="s">
        <v>59</v>
      </c>
      <c r="I5" s="151" t="s">
        <v>19</v>
      </c>
      <c r="J5" s="74" t="s">
        <v>45</v>
      </c>
      <c r="K5" s="101">
        <f>AVERAGE(VLOOKUP(D5,DICIONÁRIO!$A$1:$B$13,2,FALSE),VLOOKUP(E5,DICIONÁRIO!$A$1:$B$13,2,FALSE),VLOOKUP('5) I-Impacto'!F5,DICIONÁRIO!$A$1:$B$13,2,FALSE),VLOOKUP(G5,DICIONÁRIO!$A$1:$B$13,2,FALSE),VLOOKUP('5) I-Impacto'!H5,DICIONÁRIO!$A$1:$B$13,2,FALSE),VLOOKUP('5) I-Impacto'!I5,DICIONÁRIO!$A$1:$B$13,2,FALSE), VLOOKUP('5) I-Impacto'!J5,DICIONÁRIO!$A$1:$B$13,2,FALSE))</f>
        <v>1.5714285714285714</v>
      </c>
    </row>
    <row r="6" spans="1:11" ht="75" customHeight="1">
      <c r="A6" s="94" t="str">
        <f>'4) R-Alcance'!A5</f>
        <v>Tabaco</v>
      </c>
      <c r="B6" s="94" t="str">
        <f>'4) R-Alcance'!B5</f>
        <v>GGTAB</v>
      </c>
      <c r="C6" s="99" t="str">
        <f>'4) R-Alcance'!C5</f>
        <v>16.2 - Exposição dos produtos nos pontos de venda</v>
      </c>
      <c r="D6" s="146" t="s">
        <v>56</v>
      </c>
      <c r="E6" s="148" t="s">
        <v>57</v>
      </c>
      <c r="F6" s="147" t="s">
        <v>58</v>
      </c>
      <c r="G6" s="147" t="s">
        <v>59</v>
      </c>
      <c r="H6" s="148" t="s">
        <v>59</v>
      </c>
      <c r="I6" s="149" t="s">
        <v>19</v>
      </c>
      <c r="J6" s="14" t="s">
        <v>45</v>
      </c>
      <c r="K6" s="101">
        <f>AVERAGE(VLOOKUP(D6,DICIONÁRIO!$A$1:$B$13,2,FALSE),VLOOKUP(E6,DICIONÁRIO!$A$1:$B$13,2,FALSE),VLOOKUP('5) I-Impacto'!F6,DICIONÁRIO!$A$1:$B$13,2,FALSE),VLOOKUP(G6,DICIONÁRIO!$A$1:$B$13,2,FALSE),VLOOKUP('5) I-Impacto'!H6,DICIONÁRIO!$A$1:$B$13,2,FALSE),VLOOKUP('5) I-Impacto'!I6,DICIONÁRIO!$A$1:$B$13,2,FALSE), VLOOKUP('5) I-Impacto'!J6,DICIONÁRIO!$A$1:$B$13,2,FALSE))</f>
        <v>1.5714285714285714</v>
      </c>
    </row>
    <row r="7" spans="1:11" ht="75" customHeight="1">
      <c r="A7" s="94" t="str">
        <f>'4) R-Alcance'!A6</f>
        <v>Tabaco</v>
      </c>
      <c r="B7" s="94" t="str">
        <f>'4) R-Alcance'!B6</f>
        <v>GGTAB</v>
      </c>
      <c r="C7" s="99" t="str">
        <f>'4) R-Alcance'!C6</f>
        <v>16.3 - Registro de produtos fumígenos derivados do tabaco</v>
      </c>
      <c r="D7" s="150" t="s">
        <v>56</v>
      </c>
      <c r="E7" s="148" t="s">
        <v>57</v>
      </c>
      <c r="F7" s="148" t="s">
        <v>60</v>
      </c>
      <c r="G7" s="148" t="s">
        <v>61</v>
      </c>
      <c r="H7" s="148" t="s">
        <v>59</v>
      </c>
      <c r="I7" s="149" t="s">
        <v>19</v>
      </c>
      <c r="J7" s="14" t="s">
        <v>45</v>
      </c>
      <c r="K7" s="101">
        <f>AVERAGE(VLOOKUP(D7,DICIONÁRIO!$A$1:$B$13,2,FALSE),VLOOKUP(E7,DICIONÁRIO!$A$1:$B$13,2,FALSE),VLOOKUP('5) I-Impacto'!F7,DICIONÁRIO!$A$1:$B$13,2,FALSE),VLOOKUP(G7,DICIONÁRIO!$A$1:$B$13,2,FALSE),VLOOKUP('5) I-Impacto'!H7,DICIONÁRIO!$A$1:$B$13,2,FALSE),VLOOKUP('5) I-Impacto'!I7,DICIONÁRIO!$A$1:$B$13,2,FALSE), VLOOKUP('5) I-Impacto'!J7,DICIONÁRIO!$A$1:$B$13,2,FALSE))</f>
        <v>1.6428571428571428</v>
      </c>
    </row>
    <row r="8" spans="1:11" ht="75" customHeight="1">
      <c r="A8" s="94" t="str">
        <f>'4) R-Alcance'!A7</f>
        <v>Tabaco</v>
      </c>
      <c r="B8" s="94" t="str">
        <f>'4) R-Alcance'!B7</f>
        <v>GGTAB</v>
      </c>
      <c r="C8" s="99" t="str">
        <f>'4) R-Alcance'!C7</f>
        <v>16.4 - Cadeia produtiva de produtos fumígenos</v>
      </c>
      <c r="D8" s="150" t="s">
        <v>56</v>
      </c>
      <c r="E8" s="148" t="s">
        <v>57</v>
      </c>
      <c r="F8" s="148" t="s">
        <v>58</v>
      </c>
      <c r="G8" s="148" t="s">
        <v>59</v>
      </c>
      <c r="H8" s="148" t="s">
        <v>59</v>
      </c>
      <c r="I8" s="149" t="s">
        <v>19</v>
      </c>
      <c r="J8" s="14" t="s">
        <v>45</v>
      </c>
      <c r="K8" s="101">
        <f>AVERAGE(VLOOKUP(D8,DICIONÁRIO!$A$1:$B$13,2,FALSE),VLOOKUP(E8,DICIONÁRIO!$A$1:$B$13,2,FALSE),VLOOKUP('5) I-Impacto'!F8,DICIONÁRIO!$A$1:$B$13,2,FALSE),VLOOKUP(G8,DICIONÁRIO!$A$1:$B$13,2,FALSE),VLOOKUP('5) I-Impacto'!H8,DICIONÁRIO!$A$1:$B$13,2,FALSE),VLOOKUP('5) I-Impacto'!I8,DICIONÁRIO!$A$1:$B$13,2,FALSE), VLOOKUP('5) I-Impacto'!J8,DICIONÁRIO!$A$1:$B$13,2,FALSE))</f>
        <v>1.5714285714285714</v>
      </c>
    </row>
    <row r="9" spans="1:11" ht="75" customHeight="1">
      <c r="A9" s="94">
        <f>'4) R-Alcance'!A8</f>
        <v>0</v>
      </c>
      <c r="B9" s="94">
        <f>'4) R-Alcance'!B8</f>
        <v>0</v>
      </c>
      <c r="C9" s="99">
        <f>'4) R-Alcance'!C8</f>
        <v>0</v>
      </c>
      <c r="D9" s="150"/>
      <c r="E9" s="148"/>
      <c r="F9" s="148"/>
      <c r="G9" s="148"/>
      <c r="H9" s="148"/>
      <c r="I9" s="149"/>
      <c r="J9" s="14"/>
      <c r="K9" s="101" t="e">
        <f>AVERAGE(VLOOKUP(D9,DICIONÁRIO!$A$1:$B$13,2,FALSE),VLOOKUP(E9,DICIONÁRIO!$A$1:$B$13,2,FALSE),VLOOKUP('5) I-Impacto'!F9,DICIONÁRIO!$A$1:$B$13,2,FALSE),VLOOKUP(G9,DICIONÁRIO!$A$1:$B$13,2,FALSE),VLOOKUP('5) I-Impacto'!H9,DICIONÁRIO!$A$1:$B$13,2,FALSE),VLOOKUP('5) I-Impacto'!I9,DICIONÁRIO!$A$1:$B$13,2,FALSE), VLOOKUP('5) I-Impacto'!J9,DICIONÁRIO!$A$1:$B$13,2,FALSE))</f>
        <v>#N/A</v>
      </c>
    </row>
    <row r="10" spans="1:11" ht="75" customHeight="1">
      <c r="A10" s="94">
        <f>'4) R-Alcance'!A9</f>
        <v>0</v>
      </c>
      <c r="B10" s="94">
        <f>'4) R-Alcance'!B9</f>
        <v>0</v>
      </c>
      <c r="C10" s="99">
        <f>'4) R-Alcance'!C9</f>
        <v>0</v>
      </c>
      <c r="D10" s="150"/>
      <c r="E10" s="148"/>
      <c r="F10" s="148"/>
      <c r="G10" s="148"/>
      <c r="H10" s="148"/>
      <c r="I10" s="149"/>
      <c r="J10" s="14"/>
      <c r="K10" s="101" t="e">
        <f>AVERAGE(VLOOKUP(D10,DICIONÁRIO!$A$1:$B$13,2,FALSE),VLOOKUP(E10,DICIONÁRIO!$A$1:$B$13,2,FALSE),VLOOKUP('5) I-Impacto'!F10,DICIONÁRIO!$A$1:$B$13,2,FALSE),VLOOKUP(G10,DICIONÁRIO!$A$1:$B$13,2,FALSE),VLOOKUP('5) I-Impacto'!H10,DICIONÁRIO!$A$1:$B$13,2,FALSE),VLOOKUP('5) I-Impacto'!I10,DICIONÁRIO!$A$1:$B$13,2,FALSE), VLOOKUP('5) I-Impacto'!J10,DICIONÁRIO!$A$1:$B$13,2,FALSE))</f>
        <v>#N/A</v>
      </c>
    </row>
    <row r="11" spans="1:11" ht="75" customHeight="1">
      <c r="A11" s="94">
        <f>'4) R-Alcance'!A10</f>
        <v>0</v>
      </c>
      <c r="B11" s="94">
        <f>'4) R-Alcance'!B10</f>
        <v>0</v>
      </c>
      <c r="C11" s="99">
        <f>'4) R-Alcance'!C10</f>
        <v>0</v>
      </c>
      <c r="D11" s="150"/>
      <c r="E11" s="148"/>
      <c r="F11" s="148"/>
      <c r="G11" s="148"/>
      <c r="H11" s="148"/>
      <c r="I11" s="149"/>
      <c r="J11" s="14"/>
      <c r="K11" s="101" t="e">
        <f>AVERAGE(VLOOKUP(D11,DICIONÁRIO!$A$1:$B$13,2,FALSE),VLOOKUP(E11,DICIONÁRIO!$A$1:$B$13,2,FALSE),VLOOKUP('5) I-Impacto'!F11,DICIONÁRIO!$A$1:$B$13,2,FALSE),VLOOKUP(G11,DICIONÁRIO!$A$1:$B$13,2,FALSE),VLOOKUP('5) I-Impacto'!H11,DICIONÁRIO!$A$1:$B$13,2,FALSE),VLOOKUP('5) I-Impacto'!I11,DICIONÁRIO!$A$1:$B$13,2,FALSE), VLOOKUP('5) I-Impacto'!J11,DICIONÁRIO!$A$1:$B$13,2,FALSE))</f>
        <v>#N/A</v>
      </c>
    </row>
    <row r="12" spans="1:11" ht="75" customHeight="1">
      <c r="A12" s="94">
        <f>'4) R-Alcance'!A11</f>
        <v>0</v>
      </c>
      <c r="B12" s="94">
        <f>'4) R-Alcance'!B11</f>
        <v>0</v>
      </c>
      <c r="C12" s="99">
        <f>'4) R-Alcance'!C11</f>
        <v>0</v>
      </c>
      <c r="D12" s="150"/>
      <c r="E12" s="148"/>
      <c r="F12" s="148"/>
      <c r="G12" s="148"/>
      <c r="H12" s="148"/>
      <c r="I12" s="149"/>
      <c r="J12" s="14"/>
      <c r="K12" s="101" t="e">
        <f>AVERAGE(VLOOKUP(D12,DICIONÁRIO!$A$1:$B$13,2,FALSE),VLOOKUP(E12,DICIONÁRIO!$A$1:$B$13,2,FALSE),VLOOKUP('5) I-Impacto'!F12,DICIONÁRIO!$A$1:$B$13,2,FALSE),VLOOKUP(G12,DICIONÁRIO!$A$1:$B$13,2,FALSE),VLOOKUP('5) I-Impacto'!H12,DICIONÁRIO!$A$1:$B$13,2,FALSE),VLOOKUP('5) I-Impacto'!I12,DICIONÁRIO!$A$1:$B$13,2,FALSE), VLOOKUP('5) I-Impacto'!J12,DICIONÁRIO!$A$1:$B$13,2,FALSE))</f>
        <v>#N/A</v>
      </c>
    </row>
    <row r="13" spans="1:11" ht="75" customHeight="1">
      <c r="A13" s="94">
        <f>'4) R-Alcance'!A12</f>
        <v>0</v>
      </c>
      <c r="B13" s="94">
        <f>'4) R-Alcance'!B12</f>
        <v>0</v>
      </c>
      <c r="C13" s="99">
        <f>'4) R-Alcance'!C12</f>
        <v>0</v>
      </c>
      <c r="D13" s="150"/>
      <c r="E13" s="148"/>
      <c r="F13" s="148"/>
      <c r="G13" s="148"/>
      <c r="H13" s="148"/>
      <c r="I13" s="149"/>
      <c r="J13" s="14"/>
      <c r="K13" s="101" t="e">
        <f>AVERAGE(VLOOKUP(D13,DICIONÁRIO!$A$1:$B$13,2,FALSE),VLOOKUP(E13,DICIONÁRIO!$A$1:$B$13,2,FALSE),VLOOKUP('5) I-Impacto'!F13,DICIONÁRIO!$A$1:$B$13,2,FALSE),VLOOKUP(G13,DICIONÁRIO!$A$1:$B$13,2,FALSE),VLOOKUP('5) I-Impacto'!H13,DICIONÁRIO!$A$1:$B$13,2,FALSE),VLOOKUP('5) I-Impacto'!I13,DICIONÁRIO!$A$1:$B$13,2,FALSE), VLOOKUP('5) I-Impacto'!J13,DICIONÁRIO!$A$1:$B$13,2,FALSE))</f>
        <v>#N/A</v>
      </c>
    </row>
    <row r="14" spans="1:11" ht="75" customHeight="1">
      <c r="A14" s="94">
        <f>'4) R-Alcance'!A13</f>
        <v>0</v>
      </c>
      <c r="B14" s="94">
        <f>'4) R-Alcance'!B13</f>
        <v>0</v>
      </c>
      <c r="C14" s="99">
        <f>'4) R-Alcance'!C13</f>
        <v>0</v>
      </c>
      <c r="D14" s="150"/>
      <c r="E14" s="148"/>
      <c r="F14" s="148"/>
      <c r="G14" s="148"/>
      <c r="H14" s="148"/>
      <c r="I14" s="149"/>
      <c r="J14" s="14"/>
      <c r="K14" s="101" t="e">
        <f>AVERAGE(VLOOKUP(D14,DICIONÁRIO!$A$1:$B$13,2,FALSE),VLOOKUP(E14,DICIONÁRIO!$A$1:$B$13,2,FALSE),VLOOKUP('5) I-Impacto'!F14,DICIONÁRIO!$A$1:$B$13,2,FALSE),VLOOKUP(G14,DICIONÁRIO!$A$1:$B$13,2,FALSE),VLOOKUP('5) I-Impacto'!H14,DICIONÁRIO!$A$1:$B$13,2,FALSE),VLOOKUP('5) I-Impacto'!I14,DICIONÁRIO!$A$1:$B$13,2,FALSE), VLOOKUP('5) I-Impacto'!J14,DICIONÁRIO!$A$1:$B$13,2,FALSE))</f>
        <v>#N/A</v>
      </c>
    </row>
    <row r="15" spans="1:11" ht="75" customHeight="1">
      <c r="A15" s="94">
        <f>'4) R-Alcance'!A14</f>
        <v>0</v>
      </c>
      <c r="B15" s="94">
        <f>'4) R-Alcance'!B14</f>
        <v>0</v>
      </c>
      <c r="C15" s="99">
        <f>'4) R-Alcance'!C14</f>
        <v>0</v>
      </c>
      <c r="D15" s="150"/>
      <c r="E15" s="148"/>
      <c r="F15" s="148"/>
      <c r="G15" s="148"/>
      <c r="H15" s="148"/>
      <c r="I15" s="149"/>
      <c r="J15" s="14"/>
      <c r="K15" s="101" t="e">
        <f>AVERAGE(VLOOKUP(D15,DICIONÁRIO!$A$1:$B$13,2,FALSE),VLOOKUP(E15,DICIONÁRIO!$A$1:$B$13,2,FALSE),VLOOKUP('5) I-Impacto'!F15,DICIONÁRIO!$A$1:$B$13,2,FALSE),VLOOKUP(G15,DICIONÁRIO!$A$1:$B$13,2,FALSE),VLOOKUP('5) I-Impacto'!H15,DICIONÁRIO!$A$1:$B$13,2,FALSE),VLOOKUP('5) I-Impacto'!I15,DICIONÁRIO!$A$1:$B$13,2,FALSE), VLOOKUP('5) I-Impacto'!J15,DICIONÁRIO!$A$1:$B$13,2,FALSE))</f>
        <v>#N/A</v>
      </c>
    </row>
    <row r="16" spans="1:11" ht="75" customHeight="1">
      <c r="A16" s="94">
        <f>'4) R-Alcance'!A15</f>
        <v>0</v>
      </c>
      <c r="B16" s="94">
        <f>'4) R-Alcance'!B15</f>
        <v>0</v>
      </c>
      <c r="C16" s="99">
        <f>'4) R-Alcance'!C15</f>
        <v>0</v>
      </c>
      <c r="D16" s="150"/>
      <c r="E16" s="148"/>
      <c r="F16" s="148"/>
      <c r="G16" s="148"/>
      <c r="H16" s="148"/>
      <c r="I16" s="149"/>
      <c r="J16" s="14"/>
      <c r="K16" s="101" t="e">
        <f>AVERAGE(VLOOKUP(D16,DICIONÁRIO!$A$1:$B$13,2,FALSE),VLOOKUP(E16,DICIONÁRIO!$A$1:$B$13,2,FALSE),VLOOKUP('5) I-Impacto'!F16,DICIONÁRIO!$A$1:$B$13,2,FALSE),VLOOKUP(G16,DICIONÁRIO!$A$1:$B$13,2,FALSE),VLOOKUP('5) I-Impacto'!H16,DICIONÁRIO!$A$1:$B$13,2,FALSE),VLOOKUP('5) I-Impacto'!I16,DICIONÁRIO!$A$1:$B$13,2,FALSE), VLOOKUP('5) I-Impacto'!J16,DICIONÁRIO!$A$1:$B$13,2,FALSE))</f>
        <v>#N/A</v>
      </c>
    </row>
    <row r="17" spans="1:11" ht="75" customHeight="1">
      <c r="A17" s="94">
        <f>'4) R-Alcance'!A16</f>
        <v>0</v>
      </c>
      <c r="B17" s="94">
        <f>'4) R-Alcance'!B16</f>
        <v>0</v>
      </c>
      <c r="C17" s="99">
        <f>'4) R-Alcance'!C16</f>
        <v>0</v>
      </c>
      <c r="D17" s="150"/>
      <c r="E17" s="148"/>
      <c r="F17" s="148"/>
      <c r="G17" s="148"/>
      <c r="H17" s="148"/>
      <c r="I17" s="149"/>
      <c r="J17" s="14"/>
      <c r="K17" s="101" t="e">
        <f>AVERAGE(VLOOKUP(D17,DICIONÁRIO!$A$1:$B$13,2,FALSE),VLOOKUP(E17,DICIONÁRIO!$A$1:$B$13,2,FALSE),VLOOKUP('5) I-Impacto'!F17,DICIONÁRIO!$A$1:$B$13,2,FALSE),VLOOKUP(G17,DICIONÁRIO!$A$1:$B$13,2,FALSE),VLOOKUP('5) I-Impacto'!H17,DICIONÁRIO!$A$1:$B$13,2,FALSE),VLOOKUP('5) I-Impacto'!I17,DICIONÁRIO!$A$1:$B$13,2,FALSE), VLOOKUP('5) I-Impacto'!J17,DICIONÁRIO!$A$1:$B$13,2,FALSE))</f>
        <v>#N/A</v>
      </c>
    </row>
    <row r="18" spans="1:11" ht="75" customHeight="1">
      <c r="A18" s="94">
        <f>'4) R-Alcance'!A17</f>
        <v>0</v>
      </c>
      <c r="B18" s="94">
        <f>'4) R-Alcance'!B17</f>
        <v>0</v>
      </c>
      <c r="C18" s="99">
        <f>'4) R-Alcance'!C17</f>
        <v>0</v>
      </c>
      <c r="D18" s="150"/>
      <c r="E18" s="148"/>
      <c r="F18" s="148"/>
      <c r="G18" s="148"/>
      <c r="H18" s="148"/>
      <c r="I18" s="149"/>
      <c r="J18" s="14"/>
      <c r="K18" s="101" t="e">
        <f>AVERAGE(VLOOKUP(D18,DICIONÁRIO!$A$1:$B$13,2,FALSE),VLOOKUP(E18,DICIONÁRIO!$A$1:$B$13,2,FALSE),VLOOKUP('5) I-Impacto'!F18,DICIONÁRIO!$A$1:$B$13,2,FALSE),VLOOKUP(G18,DICIONÁRIO!$A$1:$B$13,2,FALSE),VLOOKUP('5) I-Impacto'!H18,DICIONÁRIO!$A$1:$B$13,2,FALSE),VLOOKUP('5) I-Impacto'!I18,DICIONÁRIO!$A$1:$B$13,2,FALSE), VLOOKUP('5) I-Impacto'!J18,DICIONÁRIO!$A$1:$B$13,2,FALSE))</f>
        <v>#N/A</v>
      </c>
    </row>
    <row r="19" spans="1:11" ht="75" customHeight="1">
      <c r="A19" s="94">
        <f>'4) R-Alcance'!A18</f>
        <v>0</v>
      </c>
      <c r="B19" s="94">
        <f>'4) R-Alcance'!B18</f>
        <v>0</v>
      </c>
      <c r="C19" s="99">
        <f>'4) R-Alcance'!C18</f>
        <v>0</v>
      </c>
      <c r="D19" s="150"/>
      <c r="E19" s="148"/>
      <c r="F19" s="148"/>
      <c r="G19" s="148"/>
      <c r="H19" s="148"/>
      <c r="I19" s="149"/>
      <c r="J19" s="14"/>
      <c r="K19" s="101" t="e">
        <f>AVERAGE(VLOOKUP(D19,DICIONÁRIO!$A$1:$B$13,2,FALSE),VLOOKUP(E19,DICIONÁRIO!$A$1:$B$13,2,FALSE),VLOOKUP('5) I-Impacto'!F19,DICIONÁRIO!$A$1:$B$13,2,FALSE),VLOOKUP(G19,DICIONÁRIO!$A$1:$B$13,2,FALSE),VLOOKUP('5) I-Impacto'!H19,DICIONÁRIO!$A$1:$B$13,2,FALSE),VLOOKUP('5) I-Impacto'!I19,DICIONÁRIO!$A$1:$B$13,2,FALSE), VLOOKUP('5) I-Impacto'!J19,DICIONÁRIO!$A$1:$B$13,2,FALSE))</f>
        <v>#N/A</v>
      </c>
    </row>
    <row r="20" spans="1:11" ht="75" customHeight="1">
      <c r="A20" s="94">
        <f>'4) R-Alcance'!A19</f>
        <v>0</v>
      </c>
      <c r="B20" s="94">
        <f>'4) R-Alcance'!B19</f>
        <v>0</v>
      </c>
      <c r="C20" s="99">
        <f>'4) R-Alcance'!C19</f>
        <v>0</v>
      </c>
      <c r="D20" s="150"/>
      <c r="E20" s="148"/>
      <c r="F20" s="148"/>
      <c r="G20" s="148"/>
      <c r="H20" s="148"/>
      <c r="I20" s="149"/>
      <c r="J20" s="14"/>
      <c r="K20" s="101" t="e">
        <f>AVERAGE(VLOOKUP(D20,DICIONÁRIO!$A$1:$B$13,2,FALSE),VLOOKUP(E20,DICIONÁRIO!$A$1:$B$13,2,FALSE),VLOOKUP('5) I-Impacto'!F20,DICIONÁRIO!$A$1:$B$13,2,FALSE),VLOOKUP(G20,DICIONÁRIO!$A$1:$B$13,2,FALSE),VLOOKUP('5) I-Impacto'!H20,DICIONÁRIO!$A$1:$B$13,2,FALSE),VLOOKUP('5) I-Impacto'!I20,DICIONÁRIO!$A$1:$B$13,2,FALSE), VLOOKUP('5) I-Impacto'!J20,DICIONÁRIO!$A$1:$B$13,2,FALSE))</f>
        <v>#N/A</v>
      </c>
    </row>
    <row r="21" spans="1:11" ht="75" customHeight="1">
      <c r="A21" s="94">
        <f>'4) R-Alcance'!A20</f>
        <v>0</v>
      </c>
      <c r="B21" s="94">
        <f>'4) R-Alcance'!B20</f>
        <v>0</v>
      </c>
      <c r="C21" s="99">
        <f>'4) R-Alcance'!C20</f>
        <v>0</v>
      </c>
      <c r="D21" s="150"/>
      <c r="E21" s="148"/>
      <c r="F21" s="148"/>
      <c r="G21" s="148"/>
      <c r="H21" s="148"/>
      <c r="I21" s="149"/>
      <c r="J21" s="14"/>
      <c r="K21" s="101" t="e">
        <f>AVERAGE(VLOOKUP(D21,DICIONÁRIO!$A$1:$B$13,2,FALSE),VLOOKUP(E21,DICIONÁRIO!$A$1:$B$13,2,FALSE),VLOOKUP('5) I-Impacto'!F21,DICIONÁRIO!$A$1:$B$13,2,FALSE),VLOOKUP(G21,DICIONÁRIO!$A$1:$B$13,2,FALSE),VLOOKUP('5) I-Impacto'!H21,DICIONÁRIO!$A$1:$B$13,2,FALSE),VLOOKUP('5) I-Impacto'!I21,DICIONÁRIO!$A$1:$B$13,2,FALSE), VLOOKUP('5) I-Impacto'!J21,DICIONÁRIO!$A$1:$B$13,2,FALSE))</f>
        <v>#N/A</v>
      </c>
    </row>
    <row r="22" spans="1:11" ht="75" customHeight="1">
      <c r="A22" s="94">
        <f>'4) R-Alcance'!A21</f>
        <v>0</v>
      </c>
      <c r="B22" s="94">
        <f>'4) R-Alcance'!B21</f>
        <v>0</v>
      </c>
      <c r="C22" s="99">
        <f>'4) R-Alcance'!C21</f>
        <v>0</v>
      </c>
      <c r="D22" s="150"/>
      <c r="E22" s="148"/>
      <c r="F22" s="148"/>
      <c r="G22" s="148"/>
      <c r="H22" s="148"/>
      <c r="I22" s="149"/>
      <c r="J22" s="14"/>
      <c r="K22" s="101" t="e">
        <f>AVERAGE(VLOOKUP(D22,DICIONÁRIO!$A$1:$B$13,2,FALSE),VLOOKUP(E22,DICIONÁRIO!$A$1:$B$13,2,FALSE),VLOOKUP('5) I-Impacto'!F22,DICIONÁRIO!$A$1:$B$13,2,FALSE),VLOOKUP(G22,DICIONÁRIO!$A$1:$B$13,2,FALSE),VLOOKUP('5) I-Impacto'!H22,DICIONÁRIO!$A$1:$B$13,2,FALSE),VLOOKUP('5) I-Impacto'!I22,DICIONÁRIO!$A$1:$B$13,2,FALSE), VLOOKUP('5) I-Impacto'!J22,DICIONÁRIO!$A$1:$B$13,2,FALSE))</f>
        <v>#N/A</v>
      </c>
    </row>
    <row r="23" spans="1:11" ht="75" customHeight="1">
      <c r="A23" s="94">
        <f>'4) R-Alcance'!A22</f>
        <v>0</v>
      </c>
      <c r="B23" s="94">
        <f>'4) R-Alcance'!B22</f>
        <v>0</v>
      </c>
      <c r="C23" s="99">
        <f>'4) R-Alcance'!C22</f>
        <v>0</v>
      </c>
      <c r="D23" s="150"/>
      <c r="E23" s="148"/>
      <c r="F23" s="148"/>
      <c r="G23" s="148"/>
      <c r="H23" s="148"/>
      <c r="I23" s="149"/>
      <c r="J23" s="14"/>
      <c r="K23" s="101" t="e">
        <f>AVERAGE(VLOOKUP(D23,DICIONÁRIO!$A$1:$B$13,2,FALSE),VLOOKUP(E23,DICIONÁRIO!$A$1:$B$13,2,FALSE),VLOOKUP('5) I-Impacto'!F23,DICIONÁRIO!$A$1:$B$13,2,FALSE),VLOOKUP(G23,DICIONÁRIO!$A$1:$B$13,2,FALSE),VLOOKUP('5) I-Impacto'!H23,DICIONÁRIO!$A$1:$B$13,2,FALSE),VLOOKUP('5) I-Impacto'!I23,DICIONÁRIO!$A$1:$B$13,2,FALSE), VLOOKUP('5) I-Impacto'!J23,DICIONÁRIO!$A$1:$B$13,2,FALSE))</f>
        <v>#N/A</v>
      </c>
    </row>
    <row r="24" spans="1:11" ht="75" customHeight="1">
      <c r="A24" s="94">
        <f>'4) R-Alcance'!A23</f>
        <v>0</v>
      </c>
      <c r="B24" s="94">
        <f>'4) R-Alcance'!B23</f>
        <v>0</v>
      </c>
      <c r="C24" s="99">
        <f>'4) R-Alcance'!C23</f>
        <v>0</v>
      </c>
      <c r="D24" s="19"/>
      <c r="E24" s="12"/>
      <c r="F24" s="12"/>
      <c r="G24" s="12"/>
      <c r="H24" s="12"/>
      <c r="I24" s="14"/>
      <c r="J24" s="14"/>
      <c r="K24" s="101" t="e">
        <f>AVERAGE(VLOOKUP(D24,DICIONÁRIO!$A$1:$B$13,2,FALSE),VLOOKUP(E24,DICIONÁRIO!$A$1:$B$13,2,FALSE),VLOOKUP('5) I-Impacto'!F24,DICIONÁRIO!$A$1:$B$13,2,FALSE),VLOOKUP(G24,DICIONÁRIO!$A$1:$B$13,2,FALSE),VLOOKUP('5) I-Impacto'!H24,DICIONÁRIO!$A$1:$B$13,2,FALSE),VLOOKUP('5) I-Impacto'!I24,DICIONÁRIO!$A$1:$B$13,2,FALSE), VLOOKUP('5) I-Impacto'!J24,DICIONÁRIO!$A$1:$B$13,2,FALSE))</f>
        <v>#N/A</v>
      </c>
    </row>
    <row r="25" spans="1:11" ht="75" customHeight="1">
      <c r="A25" s="94">
        <f>'4) R-Alcance'!A24</f>
        <v>0</v>
      </c>
      <c r="B25" s="94">
        <f>'4) R-Alcance'!B24</f>
        <v>0</v>
      </c>
      <c r="C25" s="99">
        <f>'4) R-Alcance'!C24</f>
        <v>0</v>
      </c>
      <c r="D25" s="19"/>
      <c r="E25" s="12"/>
      <c r="F25" s="12"/>
      <c r="G25" s="12"/>
      <c r="H25" s="12"/>
      <c r="I25" s="14"/>
      <c r="J25" s="14"/>
      <c r="K25" s="101" t="e">
        <f>AVERAGE(VLOOKUP(D25,DICIONÁRIO!$A$1:$B$13,2,FALSE),VLOOKUP(E25,DICIONÁRIO!$A$1:$B$13,2,FALSE),VLOOKUP('5) I-Impacto'!F25,DICIONÁRIO!$A$1:$B$13,2,FALSE),VLOOKUP(G25,DICIONÁRIO!$A$1:$B$13,2,FALSE),VLOOKUP('5) I-Impacto'!H25,DICIONÁRIO!$A$1:$B$13,2,FALSE),VLOOKUP('5) I-Impacto'!I25,DICIONÁRIO!$A$1:$B$13,2,FALSE), VLOOKUP('5) I-Impacto'!J25,DICIONÁRIO!$A$1:$B$13,2,FALSE))</f>
        <v>#N/A</v>
      </c>
    </row>
    <row r="26" spans="1:11" ht="75" customHeight="1">
      <c r="A26" s="94">
        <f>'4) R-Alcance'!A25</f>
        <v>0</v>
      </c>
      <c r="B26" s="94">
        <f>'4) R-Alcance'!B25</f>
        <v>0</v>
      </c>
      <c r="C26" s="99">
        <f>'4) R-Alcance'!C25</f>
        <v>0</v>
      </c>
      <c r="D26" s="19"/>
      <c r="E26" s="12"/>
      <c r="F26" s="12"/>
      <c r="G26" s="12"/>
      <c r="H26" s="12"/>
      <c r="I26" s="14"/>
      <c r="J26" s="14"/>
      <c r="K26" s="101" t="e">
        <f>AVERAGE(VLOOKUP(D26,DICIONÁRIO!$A$1:$B$13,2,FALSE),VLOOKUP(E26,DICIONÁRIO!$A$1:$B$13,2,FALSE),VLOOKUP('5) I-Impacto'!F26,DICIONÁRIO!$A$1:$B$13,2,FALSE),VLOOKUP(G26,DICIONÁRIO!$A$1:$B$13,2,FALSE),VLOOKUP('5) I-Impacto'!H26,DICIONÁRIO!$A$1:$B$13,2,FALSE),VLOOKUP('5) I-Impacto'!I26,DICIONÁRIO!$A$1:$B$13,2,FALSE), VLOOKUP('5) I-Impacto'!J26,DICIONÁRIO!$A$1:$B$13,2,FALSE))</f>
        <v>#N/A</v>
      </c>
    </row>
    <row r="27" spans="1:11" ht="75" customHeight="1">
      <c r="A27" s="94">
        <f>'4) R-Alcance'!A26</f>
        <v>0</v>
      </c>
      <c r="B27" s="94">
        <f>'4) R-Alcance'!B26</f>
        <v>0</v>
      </c>
      <c r="C27" s="99">
        <f>'4) R-Alcance'!C26</f>
        <v>0</v>
      </c>
      <c r="D27" s="19"/>
      <c r="E27" s="12"/>
      <c r="F27" s="12"/>
      <c r="G27" s="12"/>
      <c r="H27" s="12"/>
      <c r="I27" s="14"/>
      <c r="J27" s="14"/>
      <c r="K27" s="101" t="e">
        <f>AVERAGE(VLOOKUP(D27,DICIONÁRIO!$A$1:$B$13,2,FALSE),VLOOKUP(E27,DICIONÁRIO!$A$1:$B$13,2,FALSE),VLOOKUP('5) I-Impacto'!F27,DICIONÁRIO!$A$1:$B$13,2,FALSE),VLOOKUP(G27,DICIONÁRIO!$A$1:$B$13,2,FALSE),VLOOKUP('5) I-Impacto'!H27,DICIONÁRIO!$A$1:$B$13,2,FALSE),VLOOKUP('5) I-Impacto'!I27,DICIONÁRIO!$A$1:$B$13,2,FALSE), VLOOKUP('5) I-Impacto'!J27,DICIONÁRIO!$A$1:$B$13,2,FALSE))</f>
        <v>#N/A</v>
      </c>
    </row>
    <row r="28" spans="1:11" ht="75" customHeight="1">
      <c r="A28" s="94">
        <f>'4) R-Alcance'!A27</f>
        <v>0</v>
      </c>
      <c r="B28" s="94">
        <f>'4) R-Alcance'!B27</f>
        <v>0</v>
      </c>
      <c r="C28" s="99">
        <f>'4) R-Alcance'!C27</f>
        <v>0</v>
      </c>
      <c r="D28" s="19"/>
      <c r="E28" s="12"/>
      <c r="F28" s="12"/>
      <c r="G28" s="12"/>
      <c r="H28" s="12"/>
      <c r="I28" s="14"/>
      <c r="J28" s="14"/>
      <c r="K28" s="101" t="e">
        <f>AVERAGE(VLOOKUP(D28,DICIONÁRIO!$A$1:$B$13,2,FALSE),VLOOKUP(E28,DICIONÁRIO!$A$1:$B$13,2,FALSE),VLOOKUP('5) I-Impacto'!F28,DICIONÁRIO!$A$1:$B$13,2,FALSE),VLOOKUP(G28,DICIONÁRIO!$A$1:$B$13,2,FALSE),VLOOKUP('5) I-Impacto'!H28,DICIONÁRIO!$A$1:$B$13,2,FALSE),VLOOKUP('5) I-Impacto'!I28,DICIONÁRIO!$A$1:$B$13,2,FALSE), VLOOKUP('5) I-Impacto'!J28,DICIONÁRIO!$A$1:$B$13,2,FALSE))</f>
        <v>#N/A</v>
      </c>
    </row>
    <row r="29" spans="1:11" ht="75" customHeight="1">
      <c r="A29" s="94">
        <f>'4) R-Alcance'!A28</f>
        <v>0</v>
      </c>
      <c r="B29" s="94">
        <f>'4) R-Alcance'!B28</f>
        <v>0</v>
      </c>
      <c r="C29" s="99">
        <f>'4) R-Alcance'!C28</f>
        <v>0</v>
      </c>
      <c r="D29" s="19"/>
      <c r="E29" s="12"/>
      <c r="F29" s="12"/>
      <c r="G29" s="12"/>
      <c r="H29" s="12"/>
      <c r="I29" s="14"/>
      <c r="J29" s="14"/>
      <c r="K29" s="101" t="e">
        <f>AVERAGE(VLOOKUP(D29,DICIONÁRIO!$A$1:$B$13,2,FALSE),VLOOKUP(E29,DICIONÁRIO!$A$1:$B$13,2,FALSE),VLOOKUP('5) I-Impacto'!F29,DICIONÁRIO!$A$1:$B$13,2,FALSE),VLOOKUP(G29,DICIONÁRIO!$A$1:$B$13,2,FALSE),VLOOKUP('5) I-Impacto'!H29,DICIONÁRIO!$A$1:$B$13,2,FALSE),VLOOKUP('5) I-Impacto'!I29,DICIONÁRIO!$A$1:$B$13,2,FALSE), VLOOKUP('5) I-Impacto'!J29,DICIONÁRIO!$A$1:$B$13,2,FALSE))</f>
        <v>#N/A</v>
      </c>
    </row>
    <row r="30" spans="1:11" ht="75" customHeight="1">
      <c r="A30" s="94">
        <f>'4) R-Alcance'!A29</f>
        <v>0</v>
      </c>
      <c r="B30" s="94">
        <f>'4) R-Alcance'!B29</f>
        <v>0</v>
      </c>
      <c r="C30" s="99">
        <f>'4) R-Alcance'!C29</f>
        <v>0</v>
      </c>
      <c r="D30" s="19"/>
      <c r="E30" s="12"/>
      <c r="F30" s="12"/>
      <c r="G30" s="12"/>
      <c r="H30" s="12"/>
      <c r="I30" s="14"/>
      <c r="J30" s="14"/>
      <c r="K30" s="101" t="e">
        <f>AVERAGE(VLOOKUP(D30,DICIONÁRIO!$A$1:$B$13,2,FALSE),VLOOKUP(E30,DICIONÁRIO!$A$1:$B$13,2,FALSE),VLOOKUP('5) I-Impacto'!F30,DICIONÁRIO!$A$1:$B$13,2,FALSE),VLOOKUP(G30,DICIONÁRIO!$A$1:$B$13,2,FALSE),VLOOKUP('5) I-Impacto'!H30,DICIONÁRIO!$A$1:$B$13,2,FALSE),VLOOKUP('5) I-Impacto'!I30,DICIONÁRIO!$A$1:$B$13,2,FALSE), VLOOKUP('5) I-Impacto'!J30,DICIONÁRIO!$A$1:$B$13,2,FALSE))</f>
        <v>#N/A</v>
      </c>
    </row>
    <row r="31" spans="1:11" ht="75" customHeight="1">
      <c r="A31" s="94">
        <f>'4) R-Alcance'!A30</f>
        <v>0</v>
      </c>
      <c r="B31" s="94">
        <f>'4) R-Alcance'!B30</f>
        <v>0</v>
      </c>
      <c r="C31" s="99">
        <f>'4) R-Alcance'!C30</f>
        <v>0</v>
      </c>
      <c r="D31" s="19"/>
      <c r="E31" s="12"/>
      <c r="F31" s="12"/>
      <c r="G31" s="12"/>
      <c r="H31" s="12"/>
      <c r="I31" s="14"/>
      <c r="J31" s="14"/>
      <c r="K31" s="101" t="e">
        <f>AVERAGE(VLOOKUP(D31,DICIONÁRIO!$A$1:$B$13,2,FALSE),VLOOKUP(E31,DICIONÁRIO!$A$1:$B$13,2,FALSE),VLOOKUP('5) I-Impacto'!F31,DICIONÁRIO!$A$1:$B$13,2,FALSE),VLOOKUP(G31,DICIONÁRIO!$A$1:$B$13,2,FALSE),VLOOKUP('5) I-Impacto'!H31,DICIONÁRIO!$A$1:$B$13,2,FALSE),VLOOKUP('5) I-Impacto'!I31,DICIONÁRIO!$A$1:$B$13,2,FALSE), VLOOKUP('5) I-Impacto'!J31,DICIONÁRIO!$A$1:$B$13,2,FALSE))</f>
        <v>#N/A</v>
      </c>
    </row>
    <row r="32" spans="1:11" ht="75" customHeight="1">
      <c r="A32" s="94">
        <f>'4) R-Alcance'!A31</f>
        <v>0</v>
      </c>
      <c r="B32" s="94">
        <f>'4) R-Alcance'!B31</f>
        <v>0</v>
      </c>
      <c r="C32" s="99">
        <f>'4) R-Alcance'!C31</f>
        <v>0</v>
      </c>
      <c r="D32" s="19"/>
      <c r="E32" s="12"/>
      <c r="F32" s="12"/>
      <c r="G32" s="12"/>
      <c r="H32" s="12"/>
      <c r="I32" s="14"/>
      <c r="J32" s="14"/>
      <c r="K32" s="101" t="e">
        <f>AVERAGE(VLOOKUP(D32,DICIONÁRIO!$A$1:$B$13,2,FALSE),VLOOKUP(E32,DICIONÁRIO!$A$1:$B$13,2,FALSE),VLOOKUP('5) I-Impacto'!F32,DICIONÁRIO!$A$1:$B$13,2,FALSE),VLOOKUP(G32,DICIONÁRIO!$A$1:$B$13,2,FALSE),VLOOKUP('5) I-Impacto'!H32,DICIONÁRIO!$A$1:$B$13,2,FALSE),VLOOKUP('5) I-Impacto'!I32,DICIONÁRIO!$A$1:$B$13,2,FALSE), VLOOKUP('5) I-Impacto'!J32,DICIONÁRIO!$A$1:$B$13,2,FALSE))</f>
        <v>#N/A</v>
      </c>
    </row>
    <row r="33" spans="1:11" ht="75" customHeight="1">
      <c r="A33" s="94">
        <f>'4) R-Alcance'!A32</f>
        <v>0</v>
      </c>
      <c r="B33" s="94">
        <f>'4) R-Alcance'!B32</f>
        <v>0</v>
      </c>
      <c r="C33" s="99">
        <f>'4) R-Alcance'!C32</f>
        <v>0</v>
      </c>
      <c r="D33" s="19"/>
      <c r="E33" s="12"/>
      <c r="F33" s="12"/>
      <c r="G33" s="12"/>
      <c r="H33" s="12"/>
      <c r="I33" s="14"/>
      <c r="J33" s="14"/>
      <c r="K33" s="101" t="e">
        <f>AVERAGE(VLOOKUP(D33,DICIONÁRIO!$A$1:$B$13,2,FALSE),VLOOKUP(E33,DICIONÁRIO!$A$1:$B$13,2,FALSE),VLOOKUP('5) I-Impacto'!F33,DICIONÁRIO!$A$1:$B$13,2,FALSE),VLOOKUP(G33,DICIONÁRIO!$A$1:$B$13,2,FALSE),VLOOKUP('5) I-Impacto'!H33,DICIONÁRIO!$A$1:$B$13,2,FALSE),VLOOKUP('5) I-Impacto'!I33,DICIONÁRIO!$A$1:$B$13,2,FALSE), VLOOKUP('5) I-Impacto'!J33,DICIONÁRIO!$A$1:$B$13,2,FALSE))</f>
        <v>#N/A</v>
      </c>
    </row>
    <row r="34" spans="1:11" ht="75" customHeight="1">
      <c r="A34" s="94">
        <f>'4) R-Alcance'!A33</f>
        <v>0</v>
      </c>
      <c r="B34" s="94">
        <f>'4) R-Alcance'!B33</f>
        <v>0</v>
      </c>
      <c r="C34" s="99">
        <f>'4) R-Alcance'!C33</f>
        <v>0</v>
      </c>
      <c r="D34" s="19"/>
      <c r="E34" s="12"/>
      <c r="F34" s="12"/>
      <c r="G34" s="12"/>
      <c r="H34" s="12"/>
      <c r="I34" s="14"/>
      <c r="J34" s="14"/>
      <c r="K34" s="101" t="e">
        <f>AVERAGE(VLOOKUP(D34,DICIONÁRIO!$A$1:$B$13,2,FALSE),VLOOKUP(E34,DICIONÁRIO!$A$1:$B$13,2,FALSE),VLOOKUP('5) I-Impacto'!F34,DICIONÁRIO!$A$1:$B$13,2,FALSE),VLOOKUP(G34,DICIONÁRIO!$A$1:$B$13,2,FALSE),VLOOKUP('5) I-Impacto'!H34,DICIONÁRIO!$A$1:$B$13,2,FALSE),VLOOKUP('5) I-Impacto'!I34,DICIONÁRIO!$A$1:$B$13,2,FALSE), VLOOKUP('5) I-Impacto'!J34,DICIONÁRIO!$A$1:$B$13,2,FALSE))</f>
        <v>#N/A</v>
      </c>
    </row>
    <row r="35" spans="1:11" ht="75" customHeight="1">
      <c r="A35" s="94">
        <f>'4) R-Alcance'!A34</f>
        <v>0</v>
      </c>
      <c r="B35" s="94">
        <f>'4) R-Alcance'!B34</f>
        <v>0</v>
      </c>
      <c r="C35" s="99">
        <f>'4) R-Alcance'!C34</f>
        <v>0</v>
      </c>
      <c r="D35" s="19"/>
      <c r="E35" s="12"/>
      <c r="F35" s="12"/>
      <c r="G35" s="12"/>
      <c r="H35" s="12"/>
      <c r="I35" s="14"/>
      <c r="J35" s="14"/>
      <c r="K35" s="101" t="e">
        <f>AVERAGE(VLOOKUP(D35,DICIONÁRIO!$A$1:$B$13,2,FALSE),VLOOKUP(E35,DICIONÁRIO!$A$1:$B$13,2,FALSE),VLOOKUP('5) I-Impacto'!F35,DICIONÁRIO!$A$1:$B$13,2,FALSE),VLOOKUP(G35,DICIONÁRIO!$A$1:$B$13,2,FALSE),VLOOKUP('5) I-Impacto'!H35,DICIONÁRIO!$A$1:$B$13,2,FALSE),VLOOKUP('5) I-Impacto'!I35,DICIONÁRIO!$A$1:$B$13,2,FALSE), VLOOKUP('5) I-Impacto'!J35,DICIONÁRIO!$A$1:$B$13,2,FALSE))</f>
        <v>#N/A</v>
      </c>
    </row>
    <row r="36" spans="1:11" ht="75" customHeight="1">
      <c r="A36" s="94">
        <f>'4) R-Alcance'!A35</f>
        <v>0</v>
      </c>
      <c r="B36" s="94">
        <f>'4) R-Alcance'!B35</f>
        <v>0</v>
      </c>
      <c r="C36" s="99">
        <f>'4) R-Alcance'!C35</f>
        <v>0</v>
      </c>
      <c r="D36" s="19"/>
      <c r="E36" s="12"/>
      <c r="F36" s="12"/>
      <c r="G36" s="12"/>
      <c r="H36" s="12"/>
      <c r="I36" s="14"/>
      <c r="J36" s="14"/>
      <c r="K36" s="101" t="e">
        <f>AVERAGE(VLOOKUP(D36,DICIONÁRIO!$A$1:$B$13,2,FALSE),VLOOKUP(E36,DICIONÁRIO!$A$1:$B$13,2,FALSE),VLOOKUP('5) I-Impacto'!F36,DICIONÁRIO!$A$1:$B$13,2,FALSE),VLOOKUP(G36,DICIONÁRIO!$A$1:$B$13,2,FALSE),VLOOKUP('5) I-Impacto'!H36,DICIONÁRIO!$A$1:$B$13,2,FALSE),VLOOKUP('5) I-Impacto'!I36,DICIONÁRIO!$A$1:$B$13,2,FALSE), VLOOKUP('5) I-Impacto'!J36,DICIONÁRIO!$A$1:$B$13,2,FALSE))</f>
        <v>#N/A</v>
      </c>
    </row>
    <row r="37" spans="1:11" ht="75" customHeight="1">
      <c r="A37" s="94">
        <f>'4) R-Alcance'!A36</f>
        <v>0</v>
      </c>
      <c r="B37" s="94">
        <f>'4) R-Alcance'!B36</f>
        <v>0</v>
      </c>
      <c r="C37" s="99">
        <f>'4) R-Alcance'!C36</f>
        <v>0</v>
      </c>
      <c r="D37" s="19"/>
      <c r="E37" s="12"/>
      <c r="F37" s="12"/>
      <c r="G37" s="12"/>
      <c r="H37" s="12"/>
      <c r="I37" s="14"/>
      <c r="J37" s="14"/>
      <c r="K37" s="101" t="e">
        <f>AVERAGE(VLOOKUP(D37,DICIONÁRIO!$A$1:$B$13,2,FALSE),VLOOKUP(E37,DICIONÁRIO!$A$1:$B$13,2,FALSE),VLOOKUP('5) I-Impacto'!F37,DICIONÁRIO!$A$1:$B$13,2,FALSE),VLOOKUP(G37,DICIONÁRIO!$A$1:$B$13,2,FALSE),VLOOKUP('5) I-Impacto'!H37,DICIONÁRIO!$A$1:$B$13,2,FALSE),VLOOKUP('5) I-Impacto'!I37,DICIONÁRIO!$A$1:$B$13,2,FALSE), VLOOKUP('5) I-Impacto'!J37,DICIONÁRIO!$A$1:$B$13,2,FALSE))</f>
        <v>#N/A</v>
      </c>
    </row>
    <row r="38" spans="1:11" ht="75" customHeight="1">
      <c r="A38" s="94">
        <f>'4) R-Alcance'!A37</f>
        <v>0</v>
      </c>
      <c r="B38" s="94">
        <f>'4) R-Alcance'!B37</f>
        <v>0</v>
      </c>
      <c r="C38" s="99">
        <f>'4) R-Alcance'!C37</f>
        <v>0</v>
      </c>
      <c r="D38" s="19"/>
      <c r="E38" s="12"/>
      <c r="F38" s="12"/>
      <c r="G38" s="12"/>
      <c r="H38" s="12"/>
      <c r="I38" s="14"/>
      <c r="J38" s="14"/>
      <c r="K38" s="101" t="e">
        <f>AVERAGE(VLOOKUP(D38,DICIONÁRIO!$A$1:$B$13,2,FALSE),VLOOKUP(E38,DICIONÁRIO!$A$1:$B$13,2,FALSE),VLOOKUP('5) I-Impacto'!F38,DICIONÁRIO!$A$1:$B$13,2,FALSE),VLOOKUP(G38,DICIONÁRIO!$A$1:$B$13,2,FALSE),VLOOKUP('5) I-Impacto'!H38,DICIONÁRIO!$A$1:$B$13,2,FALSE),VLOOKUP('5) I-Impacto'!I38,DICIONÁRIO!$A$1:$B$13,2,FALSE), VLOOKUP('5) I-Impacto'!J38,DICIONÁRIO!$A$1:$B$13,2,FALSE))</f>
        <v>#N/A</v>
      </c>
    </row>
    <row r="39" spans="1:11" ht="75" customHeight="1">
      <c r="A39" s="94">
        <f>'4) R-Alcance'!A38</f>
        <v>0</v>
      </c>
      <c r="B39" s="94">
        <f>'4) R-Alcance'!B38</f>
        <v>0</v>
      </c>
      <c r="C39" s="99">
        <f>'4) R-Alcance'!C38</f>
        <v>0</v>
      </c>
      <c r="D39" s="19"/>
      <c r="E39" s="12"/>
      <c r="F39" s="12"/>
      <c r="G39" s="12"/>
      <c r="H39" s="12"/>
      <c r="I39" s="14"/>
      <c r="J39" s="14"/>
      <c r="K39" s="101" t="e">
        <f>AVERAGE(VLOOKUP(D39,DICIONÁRIO!$A$1:$B$13,2,FALSE),VLOOKUP(E39,DICIONÁRIO!$A$1:$B$13,2,FALSE),VLOOKUP('5) I-Impacto'!F39,DICIONÁRIO!$A$1:$B$13,2,FALSE),VLOOKUP(G39,DICIONÁRIO!$A$1:$B$13,2,FALSE),VLOOKUP('5) I-Impacto'!H39,DICIONÁRIO!$A$1:$B$13,2,FALSE),VLOOKUP('5) I-Impacto'!I39,DICIONÁRIO!$A$1:$B$13,2,FALSE), VLOOKUP('5) I-Impacto'!J39,DICIONÁRIO!$A$1:$B$13,2,FALSE))</f>
        <v>#N/A</v>
      </c>
    </row>
    <row r="40" spans="1:11" ht="75" customHeight="1">
      <c r="A40" s="94">
        <f>'4) R-Alcance'!A39</f>
        <v>0</v>
      </c>
      <c r="B40" s="94">
        <f>'4) R-Alcance'!B39</f>
        <v>0</v>
      </c>
      <c r="C40" s="99">
        <f>'4) R-Alcance'!C39</f>
        <v>0</v>
      </c>
      <c r="D40" s="19"/>
      <c r="E40" s="12"/>
      <c r="F40" s="12"/>
      <c r="G40" s="12"/>
      <c r="H40" s="12"/>
      <c r="I40" s="14"/>
      <c r="J40" s="14"/>
      <c r="K40" s="101" t="e">
        <f>AVERAGE(VLOOKUP(D40,DICIONÁRIO!$A$1:$B$13,2,FALSE),VLOOKUP(E40,DICIONÁRIO!$A$1:$B$13,2,FALSE),VLOOKUP('5) I-Impacto'!F40,DICIONÁRIO!$A$1:$B$13,2,FALSE),VLOOKUP(G40,DICIONÁRIO!$A$1:$B$13,2,FALSE),VLOOKUP('5) I-Impacto'!H40,DICIONÁRIO!$A$1:$B$13,2,FALSE),VLOOKUP('5) I-Impacto'!I40,DICIONÁRIO!$A$1:$B$13,2,FALSE), VLOOKUP('5) I-Impacto'!J40,DICIONÁRIO!$A$1:$B$13,2,FALSE))</f>
        <v>#N/A</v>
      </c>
    </row>
    <row r="41" spans="1:11" ht="75" customHeight="1">
      <c r="A41" s="94">
        <f>'4) R-Alcance'!A40</f>
        <v>0</v>
      </c>
      <c r="B41" s="94">
        <f>'4) R-Alcance'!B40</f>
        <v>0</v>
      </c>
      <c r="C41" s="99">
        <f>'4) R-Alcance'!C40</f>
        <v>0</v>
      </c>
      <c r="D41" s="19"/>
      <c r="E41" s="12"/>
      <c r="F41" s="12"/>
      <c r="G41" s="12"/>
      <c r="H41" s="12"/>
      <c r="I41" s="14"/>
      <c r="J41" s="14"/>
      <c r="K41" s="101" t="e">
        <f>AVERAGE(VLOOKUP(D41,DICIONÁRIO!$A$1:$B$13,2,FALSE),VLOOKUP(E41,DICIONÁRIO!$A$1:$B$13,2,FALSE),VLOOKUP('5) I-Impacto'!F41,DICIONÁRIO!$A$1:$B$13,2,FALSE),VLOOKUP(G41,DICIONÁRIO!$A$1:$B$13,2,FALSE),VLOOKUP('5) I-Impacto'!H41,DICIONÁRIO!$A$1:$B$13,2,FALSE),VLOOKUP('5) I-Impacto'!I41,DICIONÁRIO!$A$1:$B$13,2,FALSE), VLOOKUP('5) I-Impacto'!J41,DICIONÁRIO!$A$1:$B$13,2,FALSE))</f>
        <v>#N/A</v>
      </c>
    </row>
    <row r="42" spans="1:11" ht="75" customHeight="1">
      <c r="A42" s="94">
        <f>'4) R-Alcance'!A41</f>
        <v>0</v>
      </c>
      <c r="B42" s="94">
        <f>'4) R-Alcance'!B41</f>
        <v>0</v>
      </c>
      <c r="C42" s="99">
        <f>'4) R-Alcance'!C41</f>
        <v>0</v>
      </c>
      <c r="D42" s="19"/>
      <c r="E42" s="12"/>
      <c r="F42" s="12"/>
      <c r="G42" s="12"/>
      <c r="H42" s="12"/>
      <c r="I42" s="14"/>
      <c r="J42" s="14"/>
      <c r="K42" s="101" t="e">
        <f>AVERAGE(VLOOKUP(D42,DICIONÁRIO!$A$1:$B$13,2,FALSE),VLOOKUP(E42,DICIONÁRIO!$A$1:$B$13,2,FALSE),VLOOKUP('5) I-Impacto'!F42,DICIONÁRIO!$A$1:$B$13,2,FALSE),VLOOKUP(G42,DICIONÁRIO!$A$1:$B$13,2,FALSE),VLOOKUP('5) I-Impacto'!H42,DICIONÁRIO!$A$1:$B$13,2,FALSE),VLOOKUP('5) I-Impacto'!I42,DICIONÁRIO!$A$1:$B$13,2,FALSE), VLOOKUP('5) I-Impacto'!J42,DICIONÁRIO!$A$1:$B$13,2,FALSE))</f>
        <v>#N/A</v>
      </c>
    </row>
    <row r="43" spans="1:11" ht="75" customHeight="1">
      <c r="A43" s="94">
        <f>'4) R-Alcance'!A46</f>
        <v>0</v>
      </c>
      <c r="B43" s="94">
        <f>'4) R-Alcance'!B46</f>
        <v>0</v>
      </c>
      <c r="C43" s="99">
        <f>'4) R-Alcance'!C46</f>
        <v>0</v>
      </c>
      <c r="D43" s="19"/>
      <c r="E43" s="12"/>
      <c r="F43" s="12"/>
      <c r="G43" s="12"/>
      <c r="H43" s="12"/>
      <c r="I43" s="14"/>
      <c r="J43" s="14"/>
      <c r="K43" s="101" t="e">
        <f>AVERAGE(VLOOKUP(D43,DICIONÁRIO!$A$1:$B$13,2,FALSE),VLOOKUP(E43,DICIONÁRIO!$A$1:$B$13,2,FALSE),VLOOKUP('5) I-Impacto'!F43,DICIONÁRIO!$A$1:$B$13,2,FALSE),VLOOKUP(G43,DICIONÁRIO!$A$1:$B$13,2,FALSE),VLOOKUP('5) I-Impacto'!H43,DICIONÁRIO!$A$1:$B$13,2,FALSE),VLOOKUP('5) I-Impacto'!I43,DICIONÁRIO!$A$1:$B$13,2,FALSE), VLOOKUP('5) I-Impacto'!J43,DICIONÁRIO!$A$1:$B$13,2,FALSE))</f>
        <v>#N/A</v>
      </c>
    </row>
    <row r="44" spans="1:11" ht="75" customHeight="1">
      <c r="A44" s="94">
        <f>'4) R-Alcance'!A47</f>
        <v>0</v>
      </c>
      <c r="B44" s="94">
        <f>'4) R-Alcance'!B47</f>
        <v>0</v>
      </c>
      <c r="C44" s="99">
        <f>'4) R-Alcance'!C47</f>
        <v>0</v>
      </c>
      <c r="D44" s="19"/>
      <c r="E44" s="12"/>
      <c r="F44" s="12"/>
      <c r="G44" s="12"/>
      <c r="H44" s="12"/>
      <c r="I44" s="14"/>
      <c r="J44" s="14"/>
      <c r="K44" s="101" t="e">
        <f>AVERAGE(VLOOKUP(D44,DICIONÁRIO!$A$1:$B$13,2,FALSE),VLOOKUP(E44,DICIONÁRIO!$A$1:$B$13,2,FALSE),VLOOKUP('5) I-Impacto'!F44,DICIONÁRIO!$A$1:$B$13,2,FALSE),VLOOKUP(G44,DICIONÁRIO!$A$1:$B$13,2,FALSE),VLOOKUP('5) I-Impacto'!H44,DICIONÁRIO!$A$1:$B$13,2,FALSE),VLOOKUP('5) I-Impacto'!I44,DICIONÁRIO!$A$1:$B$13,2,FALSE), VLOOKUP('5) I-Impacto'!J44,DICIONÁRIO!$A$1:$B$13,2,FALSE))</f>
        <v>#N/A</v>
      </c>
    </row>
    <row r="45" spans="1:11" ht="75" customHeight="1">
      <c r="A45" s="94">
        <f>'4) R-Alcance'!A48</f>
        <v>0</v>
      </c>
      <c r="B45" s="94">
        <f>'4) R-Alcance'!B48</f>
        <v>0</v>
      </c>
      <c r="C45" s="99">
        <f>'4) R-Alcance'!C48</f>
        <v>0</v>
      </c>
      <c r="D45" s="19"/>
      <c r="E45" s="12"/>
      <c r="F45" s="12"/>
      <c r="G45" s="12"/>
      <c r="H45" s="12"/>
      <c r="I45" s="14"/>
      <c r="J45" s="14"/>
      <c r="K45" s="101" t="e">
        <f>AVERAGE(VLOOKUP(D45,DICIONÁRIO!$A$1:$B$13,2,FALSE),VLOOKUP(E45,DICIONÁRIO!$A$1:$B$13,2,FALSE),VLOOKUP('5) I-Impacto'!F45,DICIONÁRIO!$A$1:$B$13,2,FALSE),VLOOKUP(G45,DICIONÁRIO!$A$1:$B$13,2,FALSE),VLOOKUP('5) I-Impacto'!H45,DICIONÁRIO!$A$1:$B$13,2,FALSE),VLOOKUP('5) I-Impacto'!I45,DICIONÁRIO!$A$1:$B$13,2,FALSE), VLOOKUP('5) I-Impacto'!J45,DICIONÁRIO!$A$1:$B$13,2,FALSE))</f>
        <v>#N/A</v>
      </c>
    </row>
    <row r="46" spans="1:11" ht="75" customHeight="1">
      <c r="A46" s="94">
        <f>'4) R-Alcance'!A49</f>
        <v>0</v>
      </c>
      <c r="B46" s="94">
        <f>'4) R-Alcance'!B49</f>
        <v>0</v>
      </c>
      <c r="C46" s="99">
        <f>'4) R-Alcance'!C49</f>
        <v>0</v>
      </c>
      <c r="D46" s="19"/>
      <c r="E46" s="12"/>
      <c r="F46" s="12"/>
      <c r="G46" s="12"/>
      <c r="H46" s="12"/>
      <c r="I46" s="14"/>
      <c r="J46" s="14"/>
      <c r="K46" s="101" t="e">
        <f>AVERAGE(VLOOKUP(D46,DICIONÁRIO!$A$1:$B$13,2,FALSE),VLOOKUP(E46,DICIONÁRIO!$A$1:$B$13,2,FALSE),VLOOKUP('5) I-Impacto'!F46,DICIONÁRIO!$A$1:$B$13,2,FALSE),VLOOKUP(G46,DICIONÁRIO!$A$1:$B$13,2,FALSE),VLOOKUP('5) I-Impacto'!H46,DICIONÁRIO!$A$1:$B$13,2,FALSE),VLOOKUP('5) I-Impacto'!I46,DICIONÁRIO!$A$1:$B$13,2,FALSE), VLOOKUP('5) I-Impacto'!J46,DICIONÁRIO!$A$1:$B$13,2,FALSE))</f>
        <v>#N/A</v>
      </c>
    </row>
    <row r="47" spans="1:11" ht="75" customHeight="1">
      <c r="A47" s="94">
        <f>'4) R-Alcance'!A50</f>
        <v>0</v>
      </c>
      <c r="B47" s="94">
        <f>'4) R-Alcance'!B50</f>
        <v>0</v>
      </c>
      <c r="C47" s="99">
        <f>'4) R-Alcance'!C50</f>
        <v>0</v>
      </c>
      <c r="D47" s="19"/>
      <c r="E47" s="12"/>
      <c r="F47" s="12"/>
      <c r="G47" s="12"/>
      <c r="H47" s="12"/>
      <c r="I47" s="14"/>
      <c r="J47" s="14"/>
      <c r="K47" s="101" t="e">
        <f>AVERAGE(VLOOKUP(D47,DICIONÁRIO!$A$1:$B$13,2,FALSE),VLOOKUP(E47,DICIONÁRIO!$A$1:$B$13,2,FALSE),VLOOKUP('5) I-Impacto'!F47,DICIONÁRIO!$A$1:$B$13,2,FALSE),VLOOKUP(G47,DICIONÁRIO!$A$1:$B$13,2,FALSE),VLOOKUP('5) I-Impacto'!H47,DICIONÁRIO!$A$1:$B$13,2,FALSE),VLOOKUP('5) I-Impacto'!I47,DICIONÁRIO!$A$1:$B$13,2,FALSE), VLOOKUP('5) I-Impacto'!J47,DICIONÁRIO!$A$1:$B$13,2,FALSE))</f>
        <v>#N/A</v>
      </c>
    </row>
    <row r="48" spans="1:11" ht="75" customHeight="1">
      <c r="A48" s="94">
        <f>'4) R-Alcance'!A51</f>
        <v>0</v>
      </c>
      <c r="B48" s="94">
        <f>'4) R-Alcance'!B51</f>
        <v>0</v>
      </c>
      <c r="C48" s="99">
        <f>'4) R-Alcance'!C51</f>
        <v>0</v>
      </c>
      <c r="D48" s="19"/>
      <c r="E48" s="12"/>
      <c r="F48" s="12"/>
      <c r="G48" s="12"/>
      <c r="H48" s="12"/>
      <c r="I48" s="14"/>
      <c r="J48" s="14"/>
      <c r="K48" s="101" t="e">
        <f>AVERAGE(VLOOKUP(D48,DICIONÁRIO!$A$1:$B$13,2,FALSE),VLOOKUP(E48,DICIONÁRIO!$A$1:$B$13,2,FALSE),VLOOKUP('5) I-Impacto'!F48,DICIONÁRIO!$A$1:$B$13,2,FALSE),VLOOKUP(G48,DICIONÁRIO!$A$1:$B$13,2,FALSE),VLOOKUP('5) I-Impacto'!H48,DICIONÁRIO!$A$1:$B$13,2,FALSE),VLOOKUP('5) I-Impacto'!I48,DICIONÁRIO!$A$1:$B$13,2,FALSE), VLOOKUP('5) I-Impacto'!J48,DICIONÁRIO!$A$1:$B$13,2,FALSE))</f>
        <v>#N/A</v>
      </c>
    </row>
    <row r="49" spans="1:11" ht="75" customHeight="1">
      <c r="A49" s="94">
        <f>'4) R-Alcance'!A52</f>
        <v>0</v>
      </c>
      <c r="B49" s="94">
        <f>'4) R-Alcance'!B52</f>
        <v>0</v>
      </c>
      <c r="C49" s="99">
        <f>'4) R-Alcance'!C52</f>
        <v>0</v>
      </c>
      <c r="D49" s="19"/>
      <c r="E49" s="12"/>
      <c r="F49" s="12"/>
      <c r="G49" s="12"/>
      <c r="H49" s="12"/>
      <c r="I49" s="14"/>
      <c r="J49" s="14"/>
      <c r="K49" s="101" t="e">
        <f>AVERAGE(VLOOKUP(D49,DICIONÁRIO!$A$1:$B$13,2,FALSE),VLOOKUP(E49,DICIONÁRIO!$A$1:$B$13,2,FALSE),VLOOKUP('5) I-Impacto'!F49,DICIONÁRIO!$A$1:$B$13,2,FALSE),VLOOKUP(G49,DICIONÁRIO!$A$1:$B$13,2,FALSE),VLOOKUP('5) I-Impacto'!H49,DICIONÁRIO!$A$1:$B$13,2,FALSE),VLOOKUP('5) I-Impacto'!I49,DICIONÁRIO!$A$1:$B$13,2,FALSE), VLOOKUP('5) I-Impacto'!J49,DICIONÁRIO!$A$1:$B$13,2,FALSE))</f>
        <v>#N/A</v>
      </c>
    </row>
    <row r="50" spans="1:11" ht="75" customHeight="1" thickBot="1">
      <c r="A50" s="95">
        <f>'4) R-Alcance'!A53</f>
        <v>0</v>
      </c>
      <c r="B50" s="95">
        <f>'4) R-Alcance'!B53</f>
        <v>0</v>
      </c>
      <c r="C50" s="100">
        <f>'4) R-Alcance'!C53</f>
        <v>0</v>
      </c>
      <c r="D50" s="20"/>
      <c r="E50" s="13"/>
      <c r="F50" s="13"/>
      <c r="G50" s="13"/>
      <c r="H50" s="13"/>
      <c r="I50" s="15"/>
      <c r="J50" s="15"/>
      <c r="K50" s="102" t="e">
        <f>AVERAGE(VLOOKUP(D50,DICIONÁRIO!$A$1:$B$13,2,FALSE),VLOOKUP(E50,DICIONÁRIO!$A$1:$B$13,2,FALSE),VLOOKUP('5) I-Impacto'!F50,DICIONÁRIO!$A$1:$B$13,2,FALSE),VLOOKUP(G50,DICIONÁRIO!$A$1:$B$13,2,FALSE),VLOOKUP('5) I-Impacto'!H50,DICIONÁRIO!$A$1:$B$13,2,FALSE),VLOOKUP('5) I-Impacto'!I50,DICIONÁRIO!$A$1:$B$13,2,FALSE), VLOOKUP('5) I-Impacto'!J50,DICIONÁRIO!$A$1:$B$13,2,FALSE))</f>
        <v>#N/A</v>
      </c>
    </row>
  </sheetData>
  <autoFilter ref="A3:C19" xr:uid="{DE5CCA03-AFEA-4D47-B500-1B93C7C05BAB}"/>
  <mergeCells count="7">
    <mergeCell ref="A2:K2"/>
    <mergeCell ref="A1:K1"/>
    <mergeCell ref="A3:A4"/>
    <mergeCell ref="F3:J3"/>
    <mergeCell ref="K3:K4"/>
    <mergeCell ref="B3:B4"/>
    <mergeCell ref="C3:C4"/>
  </mergeCells>
  <phoneticPr fontId="3" type="noConversion"/>
  <dataValidations count="3">
    <dataValidation type="list" allowBlank="1" showInputMessage="1" showErrorMessage="1" sqref="J5:J50" xr:uid="{02DA9E3C-2818-42BC-98E3-8E8FEBD723CE}">
      <formula1>"Sim, Não"</formula1>
    </dataValidation>
    <dataValidation type="list" allowBlank="1" showInputMessage="1" showErrorMessage="1" sqref="G3:H3 F5:H1048576" xr:uid="{ED7310A5-A31E-4FDD-9B52-159AC417FED0}">
      <formula1>"Não contribui, Mínimo, Baixo, Médio, Alto, Altíssimo"</formula1>
    </dataValidation>
    <dataValidation type="list" allowBlank="1" showInputMessage="1" showErrorMessage="1" sqref="I1:I3 I5:I1048576" xr:uid="{D9948AEF-FBD6-4BDF-86B0-BF50BAC8A030}">
      <formula1>"Sim,Não"</formula1>
    </dataValidation>
  </dataValidations>
  <hyperlinks>
    <hyperlink ref="J4" r:id="rId1" xr:uid="{AD81C63D-0959-4054-B5A6-0A21157C6375}"/>
  </hyperlinks>
  <pageMargins left="0.511811024" right="0.511811024" top="0.78740157499999996" bottom="0.78740157499999996" header="0.31496062000000002" footer="0.31496062000000002"/>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C304D644-38E9-4875-BCF6-CF235EDC5697}">
          <x14:formula1>
            <xm:f>DICIONÁRIO!$A$10:$A$12</xm:f>
          </x14:formula1>
          <xm:sqref>D5:D50</xm:sqref>
        </x14:dataValidation>
        <x14:dataValidation type="list" allowBlank="1" showInputMessage="1" showErrorMessage="1" xr:uid="{C898DCF9-9821-4EA2-BEE9-854B65929920}">
          <x14:formula1>
            <xm:f>DICIONÁRIO!$A$10:$A$13</xm:f>
          </x14:formula1>
          <xm:sqref>E5:E50</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7D9F4-C408-439F-9FCC-1B2A4A9D252D}">
  <sheetPr codeName="Planilha8"/>
  <dimension ref="A1:E50"/>
  <sheetViews>
    <sheetView showGridLines="0" workbookViewId="0">
      <selection activeCell="D8" sqref="D8"/>
    </sheetView>
  </sheetViews>
  <sheetFormatPr defaultColWidth="8.7109375" defaultRowHeight="15"/>
  <cols>
    <col min="1" max="1" width="23.42578125" customWidth="1"/>
    <col min="2" max="2" width="14.5703125" customWidth="1"/>
    <col min="3" max="3" width="77.28515625" style="4" customWidth="1"/>
    <col min="4" max="4" width="27.28515625" customWidth="1"/>
    <col min="5" max="5" width="15.28515625" customWidth="1"/>
  </cols>
  <sheetData>
    <row r="1" spans="1:5" ht="37.9" customHeight="1">
      <c r="A1" s="194" t="s">
        <v>0</v>
      </c>
      <c r="B1" s="195"/>
      <c r="C1" s="195"/>
      <c r="D1" s="195"/>
      <c r="E1" s="196"/>
    </row>
    <row r="2" spans="1:5" ht="43.9" customHeight="1" thickBot="1">
      <c r="A2" s="197" t="s">
        <v>1</v>
      </c>
      <c r="B2" s="198"/>
      <c r="C2" s="198"/>
      <c r="D2" s="198"/>
      <c r="E2" s="199"/>
    </row>
    <row r="3" spans="1:5" ht="30.75" thickBot="1">
      <c r="A3" s="75" t="s">
        <v>8</v>
      </c>
      <c r="B3" s="76" t="s">
        <v>9</v>
      </c>
      <c r="C3" s="76" t="s">
        <v>10</v>
      </c>
      <c r="D3" s="85" t="s">
        <v>62</v>
      </c>
      <c r="E3" s="104" t="s">
        <v>44</v>
      </c>
    </row>
    <row r="4" spans="1:5" s="8" customFormat="1" ht="75" customHeight="1">
      <c r="A4" s="91" t="str">
        <f>'4) R-Alcance'!A4</f>
        <v>Tabaco</v>
      </c>
      <c r="B4" s="87" t="str">
        <f>'4) R-Alcance'!B4</f>
        <v>GGTAB</v>
      </c>
      <c r="C4" s="103" t="str">
        <f>'4) R-Alcance'!C4</f>
        <v>16.1 - Embalagem de produtos fumígenos</v>
      </c>
      <c r="D4" s="27" t="s">
        <v>57</v>
      </c>
      <c r="E4" s="57" t="str" cm="1">
        <f t="array" ref="E4">_xlfn.IFS(D4="Alta","1",D4="Média","0,8",D4="Baixa","0,5")</f>
        <v>1</v>
      </c>
    </row>
    <row r="5" spans="1:5" s="8" customFormat="1" ht="75" customHeight="1">
      <c r="A5" s="91" t="str">
        <f>'4) R-Alcance'!A5</f>
        <v>Tabaco</v>
      </c>
      <c r="B5" s="87" t="str">
        <f>'4) R-Alcance'!B5</f>
        <v>GGTAB</v>
      </c>
      <c r="C5" s="103" t="str">
        <f>'4) R-Alcance'!C5</f>
        <v>16.2 - Exposição dos produtos nos pontos de venda</v>
      </c>
      <c r="D5" s="17" t="s">
        <v>57</v>
      </c>
      <c r="E5" s="57" t="str" cm="1">
        <f t="array" ref="E5">_xlfn.IFS(D5="Alta","1",D5="Média","0,8",D5="Baixa","0,5")</f>
        <v>1</v>
      </c>
    </row>
    <row r="6" spans="1:5" s="8" customFormat="1" ht="75" customHeight="1">
      <c r="A6" s="91" t="str">
        <f>'4) R-Alcance'!A6</f>
        <v>Tabaco</v>
      </c>
      <c r="B6" s="87" t="str">
        <f>'4) R-Alcance'!B6</f>
        <v>GGTAB</v>
      </c>
      <c r="C6" s="103" t="str">
        <f>'4) R-Alcance'!C6</f>
        <v>16.3 - Registro de produtos fumígenos derivados do tabaco</v>
      </c>
      <c r="D6" s="17" t="s">
        <v>56</v>
      </c>
      <c r="E6" s="57" t="str" cm="1">
        <f t="array" ref="E6">_xlfn.IFS(D6="Alta","1",D6="Média","0,8",D6="Baixa","0,5")</f>
        <v>0,8</v>
      </c>
    </row>
    <row r="7" spans="1:5" s="8" customFormat="1" ht="75" customHeight="1">
      <c r="A7" s="91" t="str">
        <f>'4) R-Alcance'!A7</f>
        <v>Tabaco</v>
      </c>
      <c r="B7" s="87" t="str">
        <f>'4) R-Alcance'!B7</f>
        <v>GGTAB</v>
      </c>
      <c r="C7" s="103" t="str">
        <f>'4) R-Alcance'!C7</f>
        <v>16.4 - Cadeia produtiva de produtos fumígenos</v>
      </c>
      <c r="D7" s="17" t="s">
        <v>56</v>
      </c>
      <c r="E7" s="57" t="str" cm="1">
        <f t="array" ref="E7">_xlfn.IFS(D7="Alta","1",D7="Média","0,8",D7="Baixa","0,5")</f>
        <v>0,8</v>
      </c>
    </row>
    <row r="8" spans="1:5" s="8" customFormat="1" ht="75" customHeight="1">
      <c r="A8" s="91">
        <f>'4) R-Alcance'!A8</f>
        <v>0</v>
      </c>
      <c r="B8" s="87">
        <f>'4) R-Alcance'!B8</f>
        <v>0</v>
      </c>
      <c r="C8" s="103">
        <f>'4) R-Alcance'!C8</f>
        <v>0</v>
      </c>
      <c r="D8" s="17"/>
      <c r="E8" s="57" t="e" cm="1">
        <f t="array" ref="E8">_xlfn.IFS(D8="Alta","1",D8="Média","0,8",D8="Baixa","0,5")</f>
        <v>#N/A</v>
      </c>
    </row>
    <row r="9" spans="1:5" s="8" customFormat="1" ht="75" customHeight="1">
      <c r="A9" s="91">
        <f>'4) R-Alcance'!A9</f>
        <v>0</v>
      </c>
      <c r="B9" s="87">
        <f>'4) R-Alcance'!B9</f>
        <v>0</v>
      </c>
      <c r="C9" s="103">
        <f>'4) R-Alcance'!C9</f>
        <v>0</v>
      </c>
      <c r="D9" s="17"/>
      <c r="E9" s="57" t="e" cm="1">
        <f t="array" ref="E9">_xlfn.IFS(D9="Alta","1",D9="Média","0,8",D9="Baixa","0,5")</f>
        <v>#N/A</v>
      </c>
    </row>
    <row r="10" spans="1:5" s="8" customFormat="1" ht="75" customHeight="1">
      <c r="A10" s="91">
        <f>'4) R-Alcance'!A10</f>
        <v>0</v>
      </c>
      <c r="B10" s="87">
        <f>'4) R-Alcance'!B10</f>
        <v>0</v>
      </c>
      <c r="C10" s="103">
        <f>'4) R-Alcance'!C10</f>
        <v>0</v>
      </c>
      <c r="D10" s="17"/>
      <c r="E10" s="57" t="e" cm="1">
        <f t="array" ref="E10">_xlfn.IFS(D10="Alta","1",D10="Média","0,8",D10="Baixa","0,5")</f>
        <v>#N/A</v>
      </c>
    </row>
    <row r="11" spans="1:5" s="8" customFormat="1" ht="75" customHeight="1">
      <c r="A11" s="91">
        <f>'4) R-Alcance'!A11</f>
        <v>0</v>
      </c>
      <c r="B11" s="87">
        <f>'4) R-Alcance'!B11</f>
        <v>0</v>
      </c>
      <c r="C11" s="103">
        <f>'4) R-Alcance'!C11</f>
        <v>0</v>
      </c>
      <c r="D11" s="17"/>
      <c r="E11" s="57" t="e" cm="1">
        <f t="array" ref="E11">_xlfn.IFS(D11="Alta","1",D11="Média","0,8",D11="Baixa","0,5")</f>
        <v>#N/A</v>
      </c>
    </row>
    <row r="12" spans="1:5" s="8" customFormat="1" ht="75" customHeight="1">
      <c r="A12" s="91">
        <f>'4) R-Alcance'!A12</f>
        <v>0</v>
      </c>
      <c r="B12" s="87">
        <f>'4) R-Alcance'!B12</f>
        <v>0</v>
      </c>
      <c r="C12" s="103">
        <f>'4) R-Alcance'!C12</f>
        <v>0</v>
      </c>
      <c r="D12" s="17"/>
      <c r="E12" s="57" t="e" cm="1">
        <f t="array" ref="E12">_xlfn.IFS(D12="Alta","1",D12="Média","0,8",D12="Baixa","0,5")</f>
        <v>#N/A</v>
      </c>
    </row>
    <row r="13" spans="1:5" s="8" customFormat="1" ht="75" customHeight="1">
      <c r="A13" s="91">
        <f>'4) R-Alcance'!A13</f>
        <v>0</v>
      </c>
      <c r="B13" s="87">
        <f>'4) R-Alcance'!B13</f>
        <v>0</v>
      </c>
      <c r="C13" s="103">
        <f>'4) R-Alcance'!C13</f>
        <v>0</v>
      </c>
      <c r="D13" s="17"/>
      <c r="E13" s="57" t="e" cm="1">
        <f t="array" ref="E13">_xlfn.IFS(D13="Alta","1",D13="Média","0,8",D13="Baixa","0,5")</f>
        <v>#N/A</v>
      </c>
    </row>
    <row r="14" spans="1:5" s="8" customFormat="1" ht="75" customHeight="1">
      <c r="A14" s="91">
        <f>'4) R-Alcance'!A14</f>
        <v>0</v>
      </c>
      <c r="B14" s="87">
        <f>'4) R-Alcance'!B14</f>
        <v>0</v>
      </c>
      <c r="C14" s="103">
        <f>'4) R-Alcance'!C14</f>
        <v>0</v>
      </c>
      <c r="D14" s="17"/>
      <c r="E14" s="57" t="e" cm="1">
        <f t="array" ref="E14">_xlfn.IFS(D14="Alta","1",D14="Média","0,8",D14="Baixa","0,5")</f>
        <v>#N/A</v>
      </c>
    </row>
    <row r="15" spans="1:5" s="8" customFormat="1" ht="75" customHeight="1">
      <c r="A15" s="91">
        <f>'4) R-Alcance'!A15</f>
        <v>0</v>
      </c>
      <c r="B15" s="87">
        <f>'4) R-Alcance'!B15</f>
        <v>0</v>
      </c>
      <c r="C15" s="103">
        <f>'4) R-Alcance'!C15</f>
        <v>0</v>
      </c>
      <c r="D15" s="17"/>
      <c r="E15" s="57" t="e" cm="1">
        <f t="array" ref="E15">_xlfn.IFS(D15="Alta","1",D15="Média","0,8",D15="Baixa","0,5")</f>
        <v>#N/A</v>
      </c>
    </row>
    <row r="16" spans="1:5" s="8" customFormat="1" ht="75" customHeight="1">
      <c r="A16" s="91">
        <f>'4) R-Alcance'!A16</f>
        <v>0</v>
      </c>
      <c r="B16" s="87">
        <f>'4) R-Alcance'!B16</f>
        <v>0</v>
      </c>
      <c r="C16" s="103">
        <f>'4) R-Alcance'!C16</f>
        <v>0</v>
      </c>
      <c r="D16" s="17"/>
      <c r="E16" s="57" t="e" cm="1">
        <f t="array" ref="E16">_xlfn.IFS(D16="Alta","1",D16="Média","0,8",D16="Baixa","0,5")</f>
        <v>#N/A</v>
      </c>
    </row>
    <row r="17" spans="1:5" s="8" customFormat="1" ht="75" customHeight="1">
      <c r="A17" s="91">
        <f>'4) R-Alcance'!A17</f>
        <v>0</v>
      </c>
      <c r="B17" s="87">
        <f>'4) R-Alcance'!B17</f>
        <v>0</v>
      </c>
      <c r="C17" s="103">
        <f>'4) R-Alcance'!C17</f>
        <v>0</v>
      </c>
      <c r="D17" s="17"/>
      <c r="E17" s="57" t="e" cm="1">
        <f t="array" ref="E17">_xlfn.IFS(D17="Alta","1",D17="Média","0,8",D17="Baixa","0,5")</f>
        <v>#N/A</v>
      </c>
    </row>
    <row r="18" spans="1:5" s="8" customFormat="1" ht="75" customHeight="1">
      <c r="A18" s="91">
        <f>'4) R-Alcance'!A18</f>
        <v>0</v>
      </c>
      <c r="B18" s="87">
        <f>'4) R-Alcance'!B18</f>
        <v>0</v>
      </c>
      <c r="C18" s="103">
        <f>'4) R-Alcance'!C18</f>
        <v>0</v>
      </c>
      <c r="D18" s="17"/>
      <c r="E18" s="57" t="e" cm="1">
        <f t="array" ref="E18">_xlfn.IFS(D18="Alta","1",D18="Média","0,8",D18="Baixa","0,5")</f>
        <v>#N/A</v>
      </c>
    </row>
    <row r="19" spans="1:5" s="8" customFormat="1" ht="75" customHeight="1">
      <c r="A19" s="91">
        <f>'4) R-Alcance'!A19</f>
        <v>0</v>
      </c>
      <c r="B19" s="87">
        <f>'4) R-Alcance'!B19</f>
        <v>0</v>
      </c>
      <c r="C19" s="103">
        <f>'4) R-Alcance'!C19</f>
        <v>0</v>
      </c>
      <c r="D19" s="18"/>
      <c r="E19" s="57" t="e" cm="1">
        <f t="array" ref="E19">_xlfn.IFS(D19="Alta","1",D19="Média","0,8",D19="Baixa","0,5")</f>
        <v>#N/A</v>
      </c>
    </row>
    <row r="20" spans="1:5" s="8" customFormat="1" ht="75" customHeight="1">
      <c r="A20" s="91">
        <f>'4) R-Alcance'!A20</f>
        <v>0</v>
      </c>
      <c r="B20" s="87">
        <f>'4) R-Alcance'!B20</f>
        <v>0</v>
      </c>
      <c r="C20" s="103">
        <f>'4) R-Alcance'!C20</f>
        <v>0</v>
      </c>
      <c r="D20" s="18"/>
      <c r="E20" s="57" t="e" cm="1">
        <f t="array" ref="E20">_xlfn.IFS(D20="Alta","1",D20="Média","0,8",D20="Baixa","0,5")</f>
        <v>#N/A</v>
      </c>
    </row>
    <row r="21" spans="1:5" s="8" customFormat="1" ht="75" customHeight="1">
      <c r="A21" s="91">
        <f>'4) R-Alcance'!A21</f>
        <v>0</v>
      </c>
      <c r="B21" s="87">
        <f>'4) R-Alcance'!B21</f>
        <v>0</v>
      </c>
      <c r="C21" s="103">
        <f>'4) R-Alcance'!C21</f>
        <v>0</v>
      </c>
      <c r="D21" s="18"/>
      <c r="E21" s="57" t="e" cm="1">
        <f t="array" ref="E21">_xlfn.IFS(D21="Alta","1",D21="Média","0,8",D21="Baixa","0,5")</f>
        <v>#N/A</v>
      </c>
    </row>
    <row r="22" spans="1:5" s="8" customFormat="1" ht="75" customHeight="1">
      <c r="A22" s="91">
        <f>'4) R-Alcance'!A22</f>
        <v>0</v>
      </c>
      <c r="B22" s="87">
        <f>'4) R-Alcance'!B22</f>
        <v>0</v>
      </c>
      <c r="C22" s="103">
        <f>'4) R-Alcance'!C22</f>
        <v>0</v>
      </c>
      <c r="D22" s="18"/>
      <c r="E22" s="57" t="e" cm="1">
        <f t="array" ref="E22">_xlfn.IFS(D22="Alta","1",D22="Média","0,8",D22="Baixa","0,5")</f>
        <v>#N/A</v>
      </c>
    </row>
    <row r="23" spans="1:5" s="8" customFormat="1" ht="75" customHeight="1">
      <c r="A23" s="91">
        <f>'4) R-Alcance'!A23</f>
        <v>0</v>
      </c>
      <c r="B23" s="87">
        <f>'4) R-Alcance'!B23</f>
        <v>0</v>
      </c>
      <c r="C23" s="103">
        <f>'4) R-Alcance'!C23</f>
        <v>0</v>
      </c>
      <c r="D23" s="18"/>
      <c r="E23" s="57" t="e" cm="1">
        <f t="array" ref="E23">_xlfn.IFS(D23="Alta","1",D23="Média","0,8",D23="Baixa","0,5")</f>
        <v>#N/A</v>
      </c>
    </row>
    <row r="24" spans="1:5" s="8" customFormat="1" ht="75" customHeight="1">
      <c r="A24" s="91">
        <f>'4) R-Alcance'!A24</f>
        <v>0</v>
      </c>
      <c r="B24" s="87">
        <f>'4) R-Alcance'!B24</f>
        <v>0</v>
      </c>
      <c r="C24" s="103">
        <f>'4) R-Alcance'!C24</f>
        <v>0</v>
      </c>
      <c r="D24" s="18"/>
      <c r="E24" s="57" t="e" cm="1">
        <f t="array" ref="E24">_xlfn.IFS(D24="Alta","1",D24="Média","0,8",D24="Baixa","0,5")</f>
        <v>#N/A</v>
      </c>
    </row>
    <row r="25" spans="1:5" s="8" customFormat="1" ht="75" customHeight="1">
      <c r="A25" s="91">
        <f>'4) R-Alcance'!A25</f>
        <v>0</v>
      </c>
      <c r="B25" s="87">
        <f>'4) R-Alcance'!B25</f>
        <v>0</v>
      </c>
      <c r="C25" s="103">
        <f>'4) R-Alcance'!C25</f>
        <v>0</v>
      </c>
      <c r="D25" s="18"/>
      <c r="E25" s="57" t="e" cm="1">
        <f t="array" ref="E25">_xlfn.IFS(D25="Alta","1",D25="Média","0,8",D25="Baixa","0,5")</f>
        <v>#N/A</v>
      </c>
    </row>
    <row r="26" spans="1:5" s="8" customFormat="1" ht="75" customHeight="1">
      <c r="A26" s="91">
        <f>'4) R-Alcance'!A26</f>
        <v>0</v>
      </c>
      <c r="B26" s="87">
        <f>'4) R-Alcance'!B26</f>
        <v>0</v>
      </c>
      <c r="C26" s="103">
        <f>'4) R-Alcance'!C26</f>
        <v>0</v>
      </c>
      <c r="D26" s="18"/>
      <c r="E26" s="57" t="e" cm="1">
        <f t="array" ref="E26">_xlfn.IFS(D26="Alta","1",D26="Média","0,8",D26="Baixa","0,5")</f>
        <v>#N/A</v>
      </c>
    </row>
    <row r="27" spans="1:5" s="8" customFormat="1" ht="75" customHeight="1">
      <c r="A27" s="91">
        <f>'4) R-Alcance'!A27</f>
        <v>0</v>
      </c>
      <c r="B27" s="87">
        <f>'4) R-Alcance'!B27</f>
        <v>0</v>
      </c>
      <c r="C27" s="103">
        <f>'4) R-Alcance'!C27</f>
        <v>0</v>
      </c>
      <c r="D27" s="18"/>
      <c r="E27" s="57" t="e" cm="1">
        <f t="array" ref="E27">_xlfn.IFS(D27="Alta","1",D27="Média","0,8",D27="Baixa","0,5")</f>
        <v>#N/A</v>
      </c>
    </row>
    <row r="28" spans="1:5" s="8" customFormat="1" ht="75" customHeight="1">
      <c r="A28" s="91">
        <f>'4) R-Alcance'!A28</f>
        <v>0</v>
      </c>
      <c r="B28" s="87">
        <f>'4) R-Alcance'!B28</f>
        <v>0</v>
      </c>
      <c r="C28" s="103">
        <f>'4) R-Alcance'!C28</f>
        <v>0</v>
      </c>
      <c r="D28" s="18"/>
      <c r="E28" s="57" t="e" cm="1">
        <f t="array" ref="E28">_xlfn.IFS(D28="Alta","1",D28="Média","0,8",D28="Baixa","0,5")</f>
        <v>#N/A</v>
      </c>
    </row>
    <row r="29" spans="1:5" s="8" customFormat="1" ht="75" customHeight="1">
      <c r="A29" s="91">
        <f>'4) R-Alcance'!A29</f>
        <v>0</v>
      </c>
      <c r="B29" s="87">
        <f>'4) R-Alcance'!B29</f>
        <v>0</v>
      </c>
      <c r="C29" s="103">
        <f>'4) R-Alcance'!C29</f>
        <v>0</v>
      </c>
      <c r="D29" s="18"/>
      <c r="E29" s="57" t="e" cm="1">
        <f t="array" ref="E29">_xlfn.IFS(D29="Alta","1",D29="Média","0,8",D29="Baixa","0,5")</f>
        <v>#N/A</v>
      </c>
    </row>
    <row r="30" spans="1:5" s="8" customFormat="1" ht="75" customHeight="1">
      <c r="A30" s="91">
        <f>'4) R-Alcance'!A30</f>
        <v>0</v>
      </c>
      <c r="B30" s="87">
        <f>'4) R-Alcance'!B30</f>
        <v>0</v>
      </c>
      <c r="C30" s="103">
        <f>'4) R-Alcance'!C30</f>
        <v>0</v>
      </c>
      <c r="D30" s="18"/>
      <c r="E30" s="57" t="e" cm="1">
        <f t="array" ref="E30">_xlfn.IFS(D30="Alta","1",D30="Média","0,8",D30="Baixa","0,5")</f>
        <v>#N/A</v>
      </c>
    </row>
    <row r="31" spans="1:5" s="8" customFormat="1" ht="75" customHeight="1">
      <c r="A31" s="91">
        <f>'4) R-Alcance'!A31</f>
        <v>0</v>
      </c>
      <c r="B31" s="87">
        <f>'4) R-Alcance'!B31</f>
        <v>0</v>
      </c>
      <c r="C31" s="103">
        <f>'4) R-Alcance'!C31</f>
        <v>0</v>
      </c>
      <c r="D31" s="18"/>
      <c r="E31" s="57" t="e" cm="1">
        <f t="array" ref="E31">_xlfn.IFS(D31="Alta","1",D31="Média","0,8",D31="Baixa","0,5")</f>
        <v>#N/A</v>
      </c>
    </row>
    <row r="32" spans="1:5" s="8" customFormat="1" ht="75" customHeight="1">
      <c r="A32" s="91">
        <f>'4) R-Alcance'!A32</f>
        <v>0</v>
      </c>
      <c r="B32" s="87">
        <f>'4) R-Alcance'!B32</f>
        <v>0</v>
      </c>
      <c r="C32" s="103">
        <f>'4) R-Alcance'!C32</f>
        <v>0</v>
      </c>
      <c r="D32" s="18"/>
      <c r="E32" s="57" t="e" cm="1">
        <f t="array" ref="E32">_xlfn.IFS(D32="Alta","1",D32="Média","0,8",D32="Baixa","0,5")</f>
        <v>#N/A</v>
      </c>
    </row>
    <row r="33" spans="1:5" s="8" customFormat="1" ht="75" customHeight="1">
      <c r="A33" s="91">
        <f>'4) R-Alcance'!A33</f>
        <v>0</v>
      </c>
      <c r="B33" s="87">
        <f>'4) R-Alcance'!B33</f>
        <v>0</v>
      </c>
      <c r="C33" s="103">
        <f>'4) R-Alcance'!C33</f>
        <v>0</v>
      </c>
      <c r="D33" s="18"/>
      <c r="E33" s="57" t="e" cm="1">
        <f t="array" ref="E33">_xlfn.IFS(D33="Alta","1",D33="Média","0,8",D33="Baixa","0,5")</f>
        <v>#N/A</v>
      </c>
    </row>
    <row r="34" spans="1:5" s="8" customFormat="1" ht="75" customHeight="1">
      <c r="A34" s="91">
        <f>'4) R-Alcance'!A34</f>
        <v>0</v>
      </c>
      <c r="B34" s="87">
        <f>'4) R-Alcance'!B34</f>
        <v>0</v>
      </c>
      <c r="C34" s="103">
        <f>'4) R-Alcance'!C34</f>
        <v>0</v>
      </c>
      <c r="D34" s="18"/>
      <c r="E34" s="57" t="e" cm="1">
        <f t="array" ref="E34">_xlfn.IFS(D34="Alta","1",D34="Média","0,8",D34="Baixa","0,5")</f>
        <v>#N/A</v>
      </c>
    </row>
    <row r="35" spans="1:5" s="8" customFormat="1" ht="75" customHeight="1">
      <c r="A35" s="91">
        <f>'4) R-Alcance'!A35</f>
        <v>0</v>
      </c>
      <c r="B35" s="87">
        <f>'4) R-Alcance'!B35</f>
        <v>0</v>
      </c>
      <c r="C35" s="103">
        <f>'4) R-Alcance'!C35</f>
        <v>0</v>
      </c>
      <c r="D35" s="18"/>
      <c r="E35" s="57" t="e" cm="1">
        <f t="array" ref="E35">_xlfn.IFS(D35="Alta","1",D35="Média","0,8",D35="Baixa","0,5")</f>
        <v>#N/A</v>
      </c>
    </row>
    <row r="36" spans="1:5" s="8" customFormat="1" ht="75" customHeight="1">
      <c r="A36" s="91">
        <f>'4) R-Alcance'!A36</f>
        <v>0</v>
      </c>
      <c r="B36" s="87">
        <f>'4) R-Alcance'!B36</f>
        <v>0</v>
      </c>
      <c r="C36" s="103">
        <f>'4) R-Alcance'!C36</f>
        <v>0</v>
      </c>
      <c r="D36" s="18"/>
      <c r="E36" s="57" t="e" cm="1">
        <f t="array" ref="E36">_xlfn.IFS(D36="Alta","1",D36="Média","0,8",D36="Baixa","0,5")</f>
        <v>#N/A</v>
      </c>
    </row>
    <row r="37" spans="1:5" s="8" customFormat="1" ht="75" customHeight="1">
      <c r="A37" s="91">
        <f>'4) R-Alcance'!A37</f>
        <v>0</v>
      </c>
      <c r="B37" s="87">
        <f>'4) R-Alcance'!B37</f>
        <v>0</v>
      </c>
      <c r="C37" s="103">
        <f>'4) R-Alcance'!C37</f>
        <v>0</v>
      </c>
      <c r="D37" s="18"/>
      <c r="E37" s="57" t="e" cm="1">
        <f t="array" ref="E37">_xlfn.IFS(D37="Alta","1",D37="Média","0,8",D37="Baixa","0,5")</f>
        <v>#N/A</v>
      </c>
    </row>
    <row r="38" spans="1:5" s="8" customFormat="1" ht="75" customHeight="1">
      <c r="A38" s="91">
        <f>'4) R-Alcance'!A38</f>
        <v>0</v>
      </c>
      <c r="B38" s="87">
        <f>'4) R-Alcance'!B38</f>
        <v>0</v>
      </c>
      <c r="C38" s="103">
        <f>'4) R-Alcance'!C38</f>
        <v>0</v>
      </c>
      <c r="D38" s="18"/>
      <c r="E38" s="57" t="e" cm="1">
        <f t="array" ref="E38">_xlfn.IFS(D38="Alta","1",D38="Média","0,8",D38="Baixa","0,5")</f>
        <v>#N/A</v>
      </c>
    </row>
    <row r="39" spans="1:5" s="8" customFormat="1" ht="75" customHeight="1">
      <c r="A39" s="91">
        <f>'4) R-Alcance'!A39</f>
        <v>0</v>
      </c>
      <c r="B39" s="87">
        <f>'4) R-Alcance'!B39</f>
        <v>0</v>
      </c>
      <c r="C39" s="103">
        <f>'4) R-Alcance'!C39</f>
        <v>0</v>
      </c>
      <c r="D39" s="18"/>
      <c r="E39" s="57" t="e" cm="1">
        <f t="array" ref="E39">_xlfn.IFS(D39="Alta","1",D39="Média","0,8",D39="Baixa","0,5")</f>
        <v>#N/A</v>
      </c>
    </row>
    <row r="40" spans="1:5" s="8" customFormat="1" ht="75" customHeight="1">
      <c r="A40" s="91">
        <f>'4) R-Alcance'!A40</f>
        <v>0</v>
      </c>
      <c r="B40" s="87">
        <f>'4) R-Alcance'!B40</f>
        <v>0</v>
      </c>
      <c r="C40" s="103">
        <f>'4) R-Alcance'!C40</f>
        <v>0</v>
      </c>
      <c r="D40" s="18"/>
      <c r="E40" s="57" t="e" cm="1">
        <f t="array" ref="E40">_xlfn.IFS(D40="Alta","1",D40="Média","0,8",D40="Baixa","0,5")</f>
        <v>#N/A</v>
      </c>
    </row>
    <row r="41" spans="1:5" s="8" customFormat="1" ht="75" customHeight="1">
      <c r="A41" s="91">
        <f>'4) R-Alcance'!A41</f>
        <v>0</v>
      </c>
      <c r="B41" s="87">
        <f>'4) R-Alcance'!B41</f>
        <v>0</v>
      </c>
      <c r="C41" s="103">
        <f>'4) R-Alcance'!C41</f>
        <v>0</v>
      </c>
      <c r="D41" s="18"/>
      <c r="E41" s="57" t="e" cm="1">
        <f t="array" ref="E41">_xlfn.IFS(D41="Alta","1",D41="Média","0,8",D41="Baixa","0,5")</f>
        <v>#N/A</v>
      </c>
    </row>
    <row r="42" spans="1:5" s="8" customFormat="1" ht="75" customHeight="1">
      <c r="A42" s="91">
        <f>'4) R-Alcance'!A42</f>
        <v>0</v>
      </c>
      <c r="B42" s="87">
        <f>'4) R-Alcance'!B42</f>
        <v>0</v>
      </c>
      <c r="C42" s="103">
        <f>'4) R-Alcance'!C42</f>
        <v>0</v>
      </c>
      <c r="D42" s="18"/>
      <c r="E42" s="57" t="e" cm="1">
        <f t="array" ref="E42">_xlfn.IFS(D42="Alta","1",D42="Média","0,8",D42="Baixa","0,5")</f>
        <v>#N/A</v>
      </c>
    </row>
    <row r="43" spans="1:5" s="8" customFormat="1" ht="75" customHeight="1">
      <c r="A43" s="91">
        <f>'4) R-Alcance'!A43</f>
        <v>0</v>
      </c>
      <c r="B43" s="87">
        <f>'4) R-Alcance'!B43</f>
        <v>0</v>
      </c>
      <c r="C43" s="103">
        <f>'4) R-Alcance'!C43</f>
        <v>0</v>
      </c>
      <c r="D43" s="18"/>
      <c r="E43" s="57" t="e" cm="1">
        <f t="array" ref="E43">_xlfn.IFS(D43="Alta","1",D43="Média","0,8",D43="Baixa","0,5")</f>
        <v>#N/A</v>
      </c>
    </row>
    <row r="44" spans="1:5" s="8" customFormat="1" ht="75" customHeight="1">
      <c r="A44" s="91">
        <f>'4) R-Alcance'!A44</f>
        <v>0</v>
      </c>
      <c r="B44" s="87">
        <f>'4) R-Alcance'!B44</f>
        <v>0</v>
      </c>
      <c r="C44" s="103">
        <f>'4) R-Alcance'!C44</f>
        <v>0</v>
      </c>
      <c r="D44" s="18"/>
      <c r="E44" s="57" t="e" cm="1">
        <f t="array" ref="E44">_xlfn.IFS(D44="Alta","1",D44="Média","0,8",D44="Baixa","0,5")</f>
        <v>#N/A</v>
      </c>
    </row>
    <row r="45" spans="1:5" s="8" customFormat="1" ht="75" customHeight="1">
      <c r="A45" s="91">
        <f>'4) R-Alcance'!A45</f>
        <v>0</v>
      </c>
      <c r="B45" s="87">
        <f>'4) R-Alcance'!B45</f>
        <v>0</v>
      </c>
      <c r="C45" s="103">
        <f>'4) R-Alcance'!C45</f>
        <v>0</v>
      </c>
      <c r="D45" s="18"/>
      <c r="E45" s="57" t="e" cm="1">
        <f t="array" ref="E45">_xlfn.IFS(D45="Alta","1",D45="Média","0,8",D45="Baixa","0,5")</f>
        <v>#N/A</v>
      </c>
    </row>
    <row r="46" spans="1:5" s="8" customFormat="1" ht="75" customHeight="1">
      <c r="A46" s="91">
        <f>'4) R-Alcance'!A46</f>
        <v>0</v>
      </c>
      <c r="B46" s="87">
        <f>'4) R-Alcance'!B46</f>
        <v>0</v>
      </c>
      <c r="C46" s="103">
        <f>'4) R-Alcance'!C46</f>
        <v>0</v>
      </c>
      <c r="D46" s="18"/>
      <c r="E46" s="57" t="e" cm="1">
        <f t="array" ref="E46">_xlfn.IFS(D46="Alta","1",D46="Média","0,8",D46="Baixa","0,5")</f>
        <v>#N/A</v>
      </c>
    </row>
    <row r="47" spans="1:5" s="8" customFormat="1" ht="75" customHeight="1">
      <c r="A47" s="91">
        <f>'4) R-Alcance'!A47</f>
        <v>0</v>
      </c>
      <c r="B47" s="87">
        <f>'4) R-Alcance'!B47</f>
        <v>0</v>
      </c>
      <c r="C47" s="103">
        <f>'4) R-Alcance'!C47</f>
        <v>0</v>
      </c>
      <c r="D47" s="18"/>
      <c r="E47" s="57" t="e" cm="1">
        <f t="array" ref="E47">_xlfn.IFS(D47="Alta","1",D47="Média","0,8",D47="Baixa","0,5")</f>
        <v>#N/A</v>
      </c>
    </row>
    <row r="48" spans="1:5" s="8" customFormat="1" ht="75" customHeight="1">
      <c r="A48" s="91">
        <f>'4) R-Alcance'!A48</f>
        <v>0</v>
      </c>
      <c r="B48" s="87">
        <f>'4) R-Alcance'!B48</f>
        <v>0</v>
      </c>
      <c r="C48" s="103">
        <f>'4) R-Alcance'!C48</f>
        <v>0</v>
      </c>
      <c r="D48" s="18"/>
      <c r="E48" s="57" t="e" cm="1">
        <f t="array" ref="E48">_xlfn.IFS(D48="Alta","1",D48="Média","0,8",D48="Baixa","0,5")</f>
        <v>#N/A</v>
      </c>
    </row>
    <row r="49" spans="1:5" s="8" customFormat="1" ht="75" customHeight="1">
      <c r="A49" s="91">
        <f>'4) R-Alcance'!A49</f>
        <v>0</v>
      </c>
      <c r="B49" s="87">
        <f>'4) R-Alcance'!B49</f>
        <v>0</v>
      </c>
      <c r="C49" s="103">
        <f>'4) R-Alcance'!C49</f>
        <v>0</v>
      </c>
      <c r="D49" s="18"/>
      <c r="E49" s="57" t="e" cm="1">
        <f t="array" ref="E49">_xlfn.IFS(D49="Alta","1",D49="Média","0,8",D49="Baixa","0,5")</f>
        <v>#N/A</v>
      </c>
    </row>
    <row r="50" spans="1:5" s="8" customFormat="1" ht="75" customHeight="1" thickBot="1">
      <c r="A50" s="91">
        <f>'4) R-Alcance'!A50</f>
        <v>0</v>
      </c>
      <c r="B50" s="87">
        <f>'4) R-Alcance'!B50</f>
        <v>0</v>
      </c>
      <c r="C50" s="103">
        <f>'4) R-Alcance'!C50</f>
        <v>0</v>
      </c>
      <c r="D50" s="18"/>
      <c r="E50" s="58" t="e" cm="1">
        <f t="array" ref="E50">_xlfn.IFS(D50="Alta","1",D50="Média","0,8",D50="Baixa","0,5")</f>
        <v>#N/A</v>
      </c>
    </row>
  </sheetData>
  <mergeCells count="2">
    <mergeCell ref="A1:E1"/>
    <mergeCell ref="A2:E2"/>
  </mergeCells>
  <dataValidations count="1">
    <dataValidation type="list" allowBlank="1" showInputMessage="1" showErrorMessage="1" sqref="D4:D50" xr:uid="{07BBF908-8BF4-4139-A64C-7A0A2F395E47}">
      <formula1>"Alta, Média, Baixa"</formula1>
    </dataValidation>
  </dataValidations>
  <pageMargins left="0.511811024" right="0.511811024" top="0.78740157499999996" bottom="0.78740157499999996" header="0.31496062000000002" footer="0.31496062000000002"/>
  <pageSetup paperSize="9" orientation="portrait" horizontalDpi="300" verticalDpi="300" r:id="rId1"/>
  <ignoredErrors>
    <ignoredError sqref="E4" evalError="1"/>
  </ignoredErrors>
  <drawing r:id="rId2"/>
  <legacyDrawing r:id="rId3"/>
  <tableParts count="1">
    <tablePart r:id="rId4"/>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B26CC-F320-40E0-94D2-DBE857823388}">
  <sheetPr codeName="Planilha9"/>
  <dimension ref="A1:K50"/>
  <sheetViews>
    <sheetView showGridLines="0" zoomScale="90" zoomScaleNormal="90" workbookViewId="0">
      <pane xSplit="3" ySplit="3" topLeftCell="D4" activePane="bottomRight" state="frozen"/>
      <selection pane="bottomRight" activeCell="I7" sqref="I7"/>
      <selection pane="bottomLeft" activeCell="C5" sqref="C5"/>
      <selection pane="topRight" activeCell="C5" sqref="C5"/>
    </sheetView>
  </sheetViews>
  <sheetFormatPr defaultColWidth="9.140625" defaultRowHeight="15"/>
  <cols>
    <col min="1" max="1" width="17" style="5" customWidth="1"/>
    <col min="2" max="2" width="12.140625" style="5" customWidth="1"/>
    <col min="3" max="3" width="71" style="5" customWidth="1"/>
    <col min="4" max="4" width="26.5703125" style="1" customWidth="1"/>
    <col min="5" max="5" width="25.28515625" style="5" customWidth="1"/>
    <col min="6" max="6" width="22.85546875" style="5" customWidth="1"/>
    <col min="7" max="7" width="14.7109375" style="5" customWidth="1"/>
    <col min="8" max="8" width="38" style="5" customWidth="1"/>
    <col min="9" max="9" width="36.140625" style="5" customWidth="1"/>
    <col min="10" max="10" width="5.7109375" style="6" hidden="1" customWidth="1"/>
    <col min="11" max="11" width="14.42578125" style="5" customWidth="1"/>
    <col min="12" max="12" width="33.5703125" style="5" customWidth="1"/>
    <col min="13" max="16384" width="9.140625" style="5"/>
  </cols>
  <sheetData>
    <row r="1" spans="1:11" ht="45" customHeight="1">
      <c r="A1" s="208" t="s">
        <v>7</v>
      </c>
      <c r="B1" s="209"/>
      <c r="C1" s="209"/>
      <c r="D1" s="209"/>
      <c r="E1" s="209"/>
      <c r="F1" s="209"/>
      <c r="G1" s="209"/>
      <c r="H1" s="209"/>
      <c r="I1" s="209"/>
      <c r="J1" s="209"/>
      <c r="K1" s="210"/>
    </row>
    <row r="2" spans="1:11" ht="46.9" customHeight="1" thickBot="1">
      <c r="A2" s="211" t="s">
        <v>1</v>
      </c>
      <c r="B2" s="212"/>
      <c r="C2" s="212"/>
      <c r="D2" s="212"/>
      <c r="E2" s="212"/>
      <c r="F2" s="212"/>
      <c r="G2" s="212"/>
      <c r="H2" s="212"/>
      <c r="I2" s="212"/>
      <c r="J2" s="212"/>
      <c r="K2" s="213"/>
    </row>
    <row r="3" spans="1:11" ht="60.75" thickBot="1">
      <c r="A3" s="75" t="s">
        <v>8</v>
      </c>
      <c r="B3" s="76" t="s">
        <v>9</v>
      </c>
      <c r="C3" s="76" t="s">
        <v>10</v>
      </c>
      <c r="D3" s="76" t="s">
        <v>63</v>
      </c>
      <c r="E3" s="40" t="s">
        <v>64</v>
      </c>
      <c r="F3" s="40" t="s">
        <v>65</v>
      </c>
      <c r="G3" s="40" t="s">
        <v>66</v>
      </c>
      <c r="H3" s="40" t="s">
        <v>67</v>
      </c>
      <c r="I3" s="40" t="s">
        <v>68</v>
      </c>
      <c r="J3" s="108" t="s">
        <v>69</v>
      </c>
      <c r="K3" s="56" t="s">
        <v>44</v>
      </c>
    </row>
    <row r="4" spans="1:11" ht="75" customHeight="1">
      <c r="A4" s="93" t="str">
        <f>'4) R-Alcance'!A4</f>
        <v>Tabaco</v>
      </c>
      <c r="B4" s="93" t="str">
        <f>'4) R-Alcance'!B4</f>
        <v>GGTAB</v>
      </c>
      <c r="C4" s="98" t="str">
        <f>'4) R-Alcance'!C4</f>
        <v>16.1 - Embalagem de produtos fumígenos</v>
      </c>
      <c r="D4" s="152" t="s">
        <v>61</v>
      </c>
      <c r="E4" s="153" t="s">
        <v>70</v>
      </c>
      <c r="F4" s="153" t="s">
        <v>71</v>
      </c>
      <c r="G4" s="153" t="s">
        <v>57</v>
      </c>
      <c r="H4" s="153" t="s">
        <v>72</v>
      </c>
      <c r="I4" s="154" t="s">
        <v>73</v>
      </c>
      <c r="J4" s="107">
        <f>SUM(VLOOKUP(D4,DICIONÁRIO!$E$1:$F$18,2,FALSE),VLOOKUP(E4,DICIONÁRIO!$E$1:$F$18,2,FALSE),VLOOKUP('7) E-Esforço'!F4,DICIONÁRIO!$E$1:$F$18,2,FALSE),VLOOKUP('7) E-Esforço'!G4,DICIONÁRIO!$E$1:$F$18,2,FALSE),VLOOKUP('7) E-Esforço'!H4,DICIONÁRIO!$E$1:$F$18,2,FALSE),VLOOKUP('7) E-Esforço'!I4,DICIONÁRIO!$E$1:$F$18,2,FALSE))</f>
        <v>11</v>
      </c>
      <c r="K4" s="109">
        <f>IF(J4&gt;12,3,IF(J4&gt;7,2,1))</f>
        <v>2</v>
      </c>
    </row>
    <row r="5" spans="1:11" ht="75" customHeight="1">
      <c r="A5" s="94" t="str">
        <f>'4) R-Alcance'!A5</f>
        <v>Tabaco</v>
      </c>
      <c r="B5" s="94" t="str">
        <f>'4) R-Alcance'!B5</f>
        <v>GGTAB</v>
      </c>
      <c r="C5" s="99" t="str">
        <f>'4) R-Alcance'!C5</f>
        <v>16.2 - Exposição dos produtos nos pontos de venda</v>
      </c>
      <c r="D5" s="152" t="s">
        <v>61</v>
      </c>
      <c r="E5" s="155" t="s">
        <v>70</v>
      </c>
      <c r="F5" s="155" t="s">
        <v>71</v>
      </c>
      <c r="G5" s="155" t="s">
        <v>56</v>
      </c>
      <c r="H5" s="155" t="s">
        <v>74</v>
      </c>
      <c r="I5" s="154" t="s">
        <v>73</v>
      </c>
      <c r="J5" s="16">
        <f>SUM(VLOOKUP(D5,DICIONÁRIO!$E$1:$F$18,2,FALSE),VLOOKUP(E5,DICIONÁRIO!$E$1:$F$18,2,FALSE),VLOOKUP('7) E-Esforço'!F5,DICIONÁRIO!$E$1:$F$18,2,FALSE),VLOOKUP('7) E-Esforço'!G5,DICIONÁRIO!$E$1:$F$18,2,FALSE),VLOOKUP('7) E-Esforço'!H5,DICIONÁRIO!$E$1:$F$18,2,FALSE),VLOOKUP('7) E-Esforço'!I5,DICIONÁRIO!$E$1:$F$18,2,FALSE))</f>
        <v>12</v>
      </c>
      <c r="K5" s="109">
        <f t="shared" ref="K5:K50" si="0">IF(J5&gt;12,3,IF(J5&gt;7,2,1))</f>
        <v>2</v>
      </c>
    </row>
    <row r="6" spans="1:11" ht="75" customHeight="1">
      <c r="A6" s="94" t="str">
        <f>'4) R-Alcance'!A6</f>
        <v>Tabaco</v>
      </c>
      <c r="B6" s="94" t="str">
        <f>'4) R-Alcance'!B6</f>
        <v>GGTAB</v>
      </c>
      <c r="C6" s="99" t="str">
        <f>'4) R-Alcance'!C6</f>
        <v>16.3 - Registro de produtos fumígenos derivados do tabaco</v>
      </c>
      <c r="D6" s="152" t="s">
        <v>61</v>
      </c>
      <c r="E6" s="155" t="s">
        <v>75</v>
      </c>
      <c r="F6" s="155" t="s">
        <v>71</v>
      </c>
      <c r="G6" s="155" t="s">
        <v>76</v>
      </c>
      <c r="H6" s="155" t="s">
        <v>72</v>
      </c>
      <c r="I6" s="154" t="s">
        <v>73</v>
      </c>
      <c r="J6" s="16">
        <f>SUM(VLOOKUP(D6,DICIONÁRIO!$E$1:$F$18,2,FALSE),VLOOKUP(E6,DICIONÁRIO!$E$1:$F$18,2,FALSE),VLOOKUP('7) E-Esforço'!F6,DICIONÁRIO!$E$1:$F$18,2,FALSE),VLOOKUP('7) E-Esforço'!G6,DICIONÁRIO!$E$1:$F$18,2,FALSE),VLOOKUP('7) E-Esforço'!H6,DICIONÁRIO!$E$1:$F$18,2,FALSE),VLOOKUP('7) E-Esforço'!I6,DICIONÁRIO!$E$1:$F$18,2,FALSE))</f>
        <v>11</v>
      </c>
      <c r="K6" s="109">
        <f t="shared" si="0"/>
        <v>2</v>
      </c>
    </row>
    <row r="7" spans="1:11" ht="75" customHeight="1">
      <c r="A7" s="94" t="str">
        <f>'4) R-Alcance'!A7</f>
        <v>Tabaco</v>
      </c>
      <c r="B7" s="94" t="str">
        <f>'4) R-Alcance'!B7</f>
        <v>GGTAB</v>
      </c>
      <c r="C7" s="99" t="str">
        <f>'4) R-Alcance'!C7</f>
        <v>16.4 - Cadeia produtiva de produtos fumígenos</v>
      </c>
      <c r="D7" s="152" t="s">
        <v>61</v>
      </c>
      <c r="E7" s="155" t="s">
        <v>75</v>
      </c>
      <c r="F7" s="155" t="s">
        <v>71</v>
      </c>
      <c r="G7" s="155" t="s">
        <v>76</v>
      </c>
      <c r="H7" s="155" t="s">
        <v>74</v>
      </c>
      <c r="I7" s="154" t="s">
        <v>73</v>
      </c>
      <c r="J7" s="16">
        <f>SUM(VLOOKUP(D7,DICIONÁRIO!$E$1:$F$18,2,FALSE),VLOOKUP(E7,DICIONÁRIO!$E$1:$F$18,2,FALSE),VLOOKUP('7) E-Esforço'!F7,DICIONÁRIO!$E$1:$F$18,2,FALSE),VLOOKUP('7) E-Esforço'!G7,DICIONÁRIO!$E$1:$F$18,2,FALSE),VLOOKUP('7) E-Esforço'!H7,DICIONÁRIO!$E$1:$F$18,2,FALSE),VLOOKUP('7) E-Esforço'!I7,DICIONÁRIO!$E$1:$F$18,2,FALSE))</f>
        <v>13</v>
      </c>
      <c r="K7" s="109">
        <f t="shared" si="0"/>
        <v>3</v>
      </c>
    </row>
    <row r="8" spans="1:11" ht="75" customHeight="1">
      <c r="A8" s="94">
        <f>'4) R-Alcance'!A8</f>
        <v>0</v>
      </c>
      <c r="B8" s="94">
        <f>'4) R-Alcance'!B8</f>
        <v>0</v>
      </c>
      <c r="C8" s="99">
        <f>'4) R-Alcance'!C8</f>
        <v>0</v>
      </c>
      <c r="D8" s="152"/>
      <c r="E8" s="155"/>
      <c r="F8" s="155"/>
      <c r="G8" s="155"/>
      <c r="H8" s="155"/>
      <c r="I8" s="156"/>
      <c r="J8" s="16" t="e">
        <f>SUM(VLOOKUP(D8,DICIONÁRIO!$E$1:$F$18,2,FALSE),VLOOKUP(E8,DICIONÁRIO!$E$1:$F$18,2,FALSE),VLOOKUP('7) E-Esforço'!F8,DICIONÁRIO!$E$1:$F$18,2,FALSE),VLOOKUP('7) E-Esforço'!G8,DICIONÁRIO!$E$1:$F$18,2,FALSE),VLOOKUP('7) E-Esforço'!H8,DICIONÁRIO!$E$1:$F$18,2,FALSE),VLOOKUP('7) E-Esforço'!I8,DICIONÁRIO!$E$1:$F$18,2,FALSE))</f>
        <v>#N/A</v>
      </c>
      <c r="K8" s="109" t="e">
        <f t="shared" si="0"/>
        <v>#N/A</v>
      </c>
    </row>
    <row r="9" spans="1:11" ht="75" customHeight="1">
      <c r="A9" s="94">
        <f>'4) R-Alcance'!A9</f>
        <v>0</v>
      </c>
      <c r="B9" s="94">
        <f>'4) R-Alcance'!B9</f>
        <v>0</v>
      </c>
      <c r="C9" s="99">
        <f>'4) R-Alcance'!C9</f>
        <v>0</v>
      </c>
      <c r="D9" s="152"/>
      <c r="E9" s="155"/>
      <c r="F9" s="155"/>
      <c r="G9" s="155"/>
      <c r="H9" s="155"/>
      <c r="I9" s="156"/>
      <c r="J9" s="16" t="e">
        <f>SUM(VLOOKUP(D9,DICIONÁRIO!$E$1:$F$18,2,FALSE),VLOOKUP(E9,DICIONÁRIO!$E$1:$F$18,2,FALSE),VLOOKUP('7) E-Esforço'!F9,DICIONÁRIO!$E$1:$F$18,2,FALSE),VLOOKUP('7) E-Esforço'!G9,DICIONÁRIO!$E$1:$F$18,2,FALSE),VLOOKUP('7) E-Esforço'!H9,DICIONÁRIO!$E$1:$F$18,2,FALSE),VLOOKUP('7) E-Esforço'!I9,DICIONÁRIO!$E$1:$F$18,2,FALSE))</f>
        <v>#N/A</v>
      </c>
      <c r="K9" s="109" t="e">
        <f t="shared" si="0"/>
        <v>#N/A</v>
      </c>
    </row>
    <row r="10" spans="1:11" ht="75" customHeight="1">
      <c r="A10" s="94">
        <f>'4) R-Alcance'!A10</f>
        <v>0</v>
      </c>
      <c r="B10" s="94">
        <f>'4) R-Alcance'!B10</f>
        <v>0</v>
      </c>
      <c r="C10" s="99">
        <f>'4) R-Alcance'!C10</f>
        <v>0</v>
      </c>
      <c r="D10" s="152"/>
      <c r="E10" s="155"/>
      <c r="F10" s="155"/>
      <c r="G10" s="155"/>
      <c r="H10" s="155"/>
      <c r="I10" s="156"/>
      <c r="J10" s="16" t="e">
        <f>SUM(VLOOKUP(D10,DICIONÁRIO!$E$1:$F$18,2,FALSE),VLOOKUP(E10,DICIONÁRIO!$E$1:$F$18,2,FALSE),VLOOKUP('7) E-Esforço'!F10,DICIONÁRIO!$E$1:$F$18,2,FALSE),VLOOKUP('7) E-Esforço'!G10,DICIONÁRIO!$E$1:$F$18,2,FALSE),VLOOKUP('7) E-Esforço'!H10,DICIONÁRIO!$E$1:$F$18,2,FALSE),VLOOKUP('7) E-Esforço'!I10,DICIONÁRIO!$E$1:$F$18,2,FALSE))</f>
        <v>#N/A</v>
      </c>
      <c r="K10" s="109" t="e">
        <f t="shared" si="0"/>
        <v>#N/A</v>
      </c>
    </row>
    <row r="11" spans="1:11" ht="75" customHeight="1">
      <c r="A11" s="94">
        <f>'4) R-Alcance'!A11</f>
        <v>0</v>
      </c>
      <c r="B11" s="94">
        <f>'4) R-Alcance'!B11</f>
        <v>0</v>
      </c>
      <c r="C11" s="99">
        <f>'4) R-Alcance'!C11</f>
        <v>0</v>
      </c>
      <c r="D11" s="152"/>
      <c r="E11" s="155"/>
      <c r="F11" s="155"/>
      <c r="G11" s="155"/>
      <c r="H11" s="155"/>
      <c r="I11" s="156"/>
      <c r="J11" s="16" t="e">
        <f>SUM(VLOOKUP(D11,DICIONÁRIO!$E$1:$F$18,2,FALSE),VLOOKUP(E11,DICIONÁRIO!$E$1:$F$18,2,FALSE),VLOOKUP('7) E-Esforço'!F11,DICIONÁRIO!$E$1:$F$18,2,FALSE),VLOOKUP('7) E-Esforço'!G11,DICIONÁRIO!$E$1:$F$18,2,FALSE),VLOOKUP('7) E-Esforço'!H11,DICIONÁRIO!$E$1:$F$18,2,FALSE),VLOOKUP('7) E-Esforço'!I11,DICIONÁRIO!$E$1:$F$18,2,FALSE))</f>
        <v>#N/A</v>
      </c>
      <c r="K11" s="109" t="e">
        <f t="shared" si="0"/>
        <v>#N/A</v>
      </c>
    </row>
    <row r="12" spans="1:11" ht="75" customHeight="1">
      <c r="A12" s="94">
        <f>'4) R-Alcance'!A12</f>
        <v>0</v>
      </c>
      <c r="B12" s="94">
        <f>'4) R-Alcance'!B12</f>
        <v>0</v>
      </c>
      <c r="C12" s="99">
        <f>'4) R-Alcance'!C12</f>
        <v>0</v>
      </c>
      <c r="D12" s="152"/>
      <c r="E12" s="155"/>
      <c r="F12" s="155"/>
      <c r="G12" s="155"/>
      <c r="H12" s="155"/>
      <c r="I12" s="156"/>
      <c r="J12" s="16" t="e">
        <f>SUM(VLOOKUP(D12,DICIONÁRIO!$E$1:$F$18,2,FALSE),VLOOKUP(E12,DICIONÁRIO!$E$1:$F$18,2,FALSE),VLOOKUP('7) E-Esforço'!F12,DICIONÁRIO!$E$1:$F$18,2,FALSE),VLOOKUP('7) E-Esforço'!G12,DICIONÁRIO!$E$1:$F$18,2,FALSE),VLOOKUP('7) E-Esforço'!H12,DICIONÁRIO!$E$1:$F$18,2,FALSE),VLOOKUP('7) E-Esforço'!I12,DICIONÁRIO!$E$1:$F$18,2,FALSE))</f>
        <v>#N/A</v>
      </c>
      <c r="K12" s="109" t="e">
        <f t="shared" si="0"/>
        <v>#N/A</v>
      </c>
    </row>
    <row r="13" spans="1:11" ht="75" customHeight="1">
      <c r="A13" s="94">
        <f>'4) R-Alcance'!A13</f>
        <v>0</v>
      </c>
      <c r="B13" s="94">
        <f>'4) R-Alcance'!B13</f>
        <v>0</v>
      </c>
      <c r="C13" s="99">
        <f>'4) R-Alcance'!C13</f>
        <v>0</v>
      </c>
      <c r="D13" s="157"/>
      <c r="E13" s="155"/>
      <c r="F13" s="155"/>
      <c r="G13" s="155"/>
      <c r="H13" s="155"/>
      <c r="I13" s="156"/>
      <c r="J13" s="16" t="e">
        <f>SUM(VLOOKUP(D13,DICIONÁRIO!$E$1:$F$18,2,FALSE),VLOOKUP(E13,DICIONÁRIO!$E$1:$F$18,2,FALSE),VLOOKUP('7) E-Esforço'!F13,DICIONÁRIO!$E$1:$F$18,2,FALSE),VLOOKUP('7) E-Esforço'!G13,DICIONÁRIO!$E$1:$F$18,2,FALSE),VLOOKUP('7) E-Esforço'!H13,DICIONÁRIO!$E$1:$F$18,2,FALSE),VLOOKUP('7) E-Esforço'!I13,DICIONÁRIO!$E$1:$F$18,2,FALSE))</f>
        <v>#N/A</v>
      </c>
      <c r="K13" s="109" t="e">
        <f t="shared" si="0"/>
        <v>#N/A</v>
      </c>
    </row>
    <row r="14" spans="1:11" ht="75" customHeight="1">
      <c r="A14" s="94">
        <f>'4) R-Alcance'!A14</f>
        <v>0</v>
      </c>
      <c r="B14" s="94">
        <f>'4) R-Alcance'!B14</f>
        <v>0</v>
      </c>
      <c r="C14" s="99">
        <f>'4) R-Alcance'!C14</f>
        <v>0</v>
      </c>
      <c r="D14" s="157"/>
      <c r="E14" s="155"/>
      <c r="F14" s="155"/>
      <c r="G14" s="155"/>
      <c r="H14" s="155"/>
      <c r="I14" s="156"/>
      <c r="J14" s="16" t="e">
        <f>SUM(VLOOKUP(D14,DICIONÁRIO!$E$1:$F$18,2,FALSE),VLOOKUP(E14,DICIONÁRIO!$E$1:$F$18,2,FALSE),VLOOKUP('7) E-Esforço'!F14,DICIONÁRIO!$E$1:$F$18,2,FALSE),VLOOKUP('7) E-Esforço'!G14,DICIONÁRIO!$E$1:$F$18,2,FALSE),VLOOKUP('7) E-Esforço'!H14,DICIONÁRIO!$E$1:$F$18,2,FALSE),VLOOKUP('7) E-Esforço'!I14,DICIONÁRIO!$E$1:$F$18,2,FALSE))</f>
        <v>#N/A</v>
      </c>
      <c r="K14" s="109" t="e">
        <f t="shared" si="0"/>
        <v>#N/A</v>
      </c>
    </row>
    <row r="15" spans="1:11" ht="75" customHeight="1">
      <c r="A15" s="94">
        <f>'4) R-Alcance'!A15</f>
        <v>0</v>
      </c>
      <c r="B15" s="94">
        <f>'4) R-Alcance'!B15</f>
        <v>0</v>
      </c>
      <c r="C15" s="99">
        <f>'4) R-Alcance'!C15</f>
        <v>0</v>
      </c>
      <c r="D15" s="157"/>
      <c r="E15" s="155"/>
      <c r="F15" s="155"/>
      <c r="G15" s="155"/>
      <c r="H15" s="155"/>
      <c r="I15" s="156"/>
      <c r="J15" s="16" t="e">
        <f>SUM(VLOOKUP(D15,DICIONÁRIO!$E$1:$F$18,2,FALSE),VLOOKUP(E15,DICIONÁRIO!$E$1:$F$18,2,FALSE),VLOOKUP('7) E-Esforço'!F15,DICIONÁRIO!$E$1:$F$18,2,FALSE),VLOOKUP('7) E-Esforço'!G15,DICIONÁRIO!$E$1:$F$18,2,FALSE),VLOOKUP('7) E-Esforço'!H15,DICIONÁRIO!$E$1:$F$18,2,FALSE),VLOOKUP('7) E-Esforço'!I15,DICIONÁRIO!$E$1:$F$18,2,FALSE))</f>
        <v>#N/A</v>
      </c>
      <c r="K15" s="109" t="e">
        <f t="shared" si="0"/>
        <v>#N/A</v>
      </c>
    </row>
    <row r="16" spans="1:11" ht="75" customHeight="1">
      <c r="A16" s="94">
        <f>'4) R-Alcance'!A16</f>
        <v>0</v>
      </c>
      <c r="B16" s="94">
        <f>'4) R-Alcance'!B16</f>
        <v>0</v>
      </c>
      <c r="C16" s="99">
        <f>'4) R-Alcance'!C16</f>
        <v>0</v>
      </c>
      <c r="D16" s="157"/>
      <c r="E16" s="155"/>
      <c r="F16" s="155"/>
      <c r="G16" s="155"/>
      <c r="H16" s="155"/>
      <c r="I16" s="156"/>
      <c r="J16" s="16" t="e">
        <f>SUM(VLOOKUP(D16,DICIONÁRIO!$E$1:$F$18,2,FALSE),VLOOKUP(E16,DICIONÁRIO!$E$1:$F$18,2,FALSE),VLOOKUP('7) E-Esforço'!F16,DICIONÁRIO!$E$1:$F$18,2,FALSE),VLOOKUP('7) E-Esforço'!G16,DICIONÁRIO!$E$1:$F$18,2,FALSE),VLOOKUP('7) E-Esforço'!H16,DICIONÁRIO!$E$1:$F$18,2,FALSE),VLOOKUP('7) E-Esforço'!I16,DICIONÁRIO!$E$1:$F$18,2,FALSE))</f>
        <v>#N/A</v>
      </c>
      <c r="K16" s="109" t="e">
        <f t="shared" si="0"/>
        <v>#N/A</v>
      </c>
    </row>
    <row r="17" spans="1:11" ht="75" customHeight="1">
      <c r="A17" s="94">
        <f>'4) R-Alcance'!A17</f>
        <v>0</v>
      </c>
      <c r="B17" s="94">
        <f>'4) R-Alcance'!B17</f>
        <v>0</v>
      </c>
      <c r="C17" s="99">
        <f>'4) R-Alcance'!C17</f>
        <v>0</v>
      </c>
      <c r="D17" s="157"/>
      <c r="E17" s="155"/>
      <c r="F17" s="155"/>
      <c r="G17" s="155"/>
      <c r="H17" s="155"/>
      <c r="I17" s="156"/>
      <c r="J17" s="16" t="e">
        <f>SUM(VLOOKUP(D17,DICIONÁRIO!$E$1:$F$18,2,FALSE),VLOOKUP(E17,DICIONÁRIO!$E$1:$F$18,2,FALSE),VLOOKUP('7) E-Esforço'!F17,DICIONÁRIO!$E$1:$F$18,2,FALSE),VLOOKUP('7) E-Esforço'!G17,DICIONÁRIO!$E$1:$F$18,2,FALSE),VLOOKUP('7) E-Esforço'!H17,DICIONÁRIO!$E$1:$F$18,2,FALSE),VLOOKUP('7) E-Esforço'!I17,DICIONÁRIO!$E$1:$F$18,2,FALSE))</f>
        <v>#N/A</v>
      </c>
      <c r="K17" s="109" t="e">
        <f t="shared" si="0"/>
        <v>#N/A</v>
      </c>
    </row>
    <row r="18" spans="1:11" ht="75" customHeight="1">
      <c r="A18" s="94">
        <f>'4) R-Alcance'!A18</f>
        <v>0</v>
      </c>
      <c r="B18" s="94">
        <f>'4) R-Alcance'!B18</f>
        <v>0</v>
      </c>
      <c r="C18" s="99">
        <f>'4) R-Alcance'!C18</f>
        <v>0</v>
      </c>
      <c r="D18" s="157"/>
      <c r="E18" s="155"/>
      <c r="F18" s="155"/>
      <c r="G18" s="155"/>
      <c r="H18" s="155"/>
      <c r="I18" s="156"/>
      <c r="J18" s="16" t="e">
        <f>SUM(VLOOKUP(D18,DICIONÁRIO!$E$1:$F$18,2,FALSE),VLOOKUP(E18,DICIONÁRIO!$E$1:$F$18,2,FALSE),VLOOKUP('7) E-Esforço'!F18,DICIONÁRIO!$E$1:$F$18,2,FALSE),VLOOKUP('7) E-Esforço'!G18,DICIONÁRIO!$E$1:$F$18,2,FALSE),VLOOKUP('7) E-Esforço'!H18,DICIONÁRIO!$E$1:$F$18,2,FALSE),VLOOKUP('7) E-Esforço'!I18,DICIONÁRIO!$E$1:$F$18,2,FALSE))</f>
        <v>#N/A</v>
      </c>
      <c r="K18" s="109" t="e">
        <f t="shared" si="0"/>
        <v>#N/A</v>
      </c>
    </row>
    <row r="19" spans="1:11" ht="75" customHeight="1">
      <c r="A19" s="94">
        <f>'4) R-Alcance'!A19</f>
        <v>0</v>
      </c>
      <c r="B19" s="94">
        <f>'4) R-Alcance'!B19</f>
        <v>0</v>
      </c>
      <c r="C19" s="99">
        <f>'4) R-Alcance'!C19</f>
        <v>0</v>
      </c>
      <c r="D19" s="157"/>
      <c r="E19" s="155"/>
      <c r="F19" s="155"/>
      <c r="G19" s="155"/>
      <c r="H19" s="155"/>
      <c r="I19" s="156"/>
      <c r="J19" s="16" t="e">
        <f>SUM(VLOOKUP(D19,DICIONÁRIO!$E$1:$F$18,2,FALSE),VLOOKUP(E19,DICIONÁRIO!$E$1:$F$18,2,FALSE),VLOOKUP('7) E-Esforço'!F19,DICIONÁRIO!$E$1:$F$18,2,FALSE),VLOOKUP('7) E-Esforço'!G19,DICIONÁRIO!$E$1:$F$18,2,FALSE),VLOOKUP('7) E-Esforço'!H19,DICIONÁRIO!$E$1:$F$18,2,FALSE),VLOOKUP('7) E-Esforço'!I19,DICIONÁRIO!$E$1:$F$18,2,FALSE))</f>
        <v>#N/A</v>
      </c>
      <c r="K19" s="109" t="e">
        <f t="shared" si="0"/>
        <v>#N/A</v>
      </c>
    </row>
    <row r="20" spans="1:11" ht="75" customHeight="1">
      <c r="A20" s="94">
        <f>'4) R-Alcance'!A20</f>
        <v>0</v>
      </c>
      <c r="B20" s="94">
        <f>'4) R-Alcance'!B20</f>
        <v>0</v>
      </c>
      <c r="C20" s="99">
        <f>'4) R-Alcance'!C20</f>
        <v>0</v>
      </c>
      <c r="D20" s="157"/>
      <c r="E20" s="155"/>
      <c r="F20" s="155"/>
      <c r="G20" s="155"/>
      <c r="H20" s="155"/>
      <c r="I20" s="156"/>
      <c r="J20" s="16" t="e">
        <f>SUM(VLOOKUP(D20,DICIONÁRIO!$E$1:$F$18,2,FALSE),VLOOKUP(E20,DICIONÁRIO!$E$1:$F$18,2,FALSE),VLOOKUP('7) E-Esforço'!F20,DICIONÁRIO!$E$1:$F$18,2,FALSE),VLOOKUP('7) E-Esforço'!G20,DICIONÁRIO!$E$1:$F$18,2,FALSE),VLOOKUP('7) E-Esforço'!H20,DICIONÁRIO!$E$1:$F$18,2,FALSE),VLOOKUP('7) E-Esforço'!I20,DICIONÁRIO!$E$1:$F$18,2,FALSE))</f>
        <v>#N/A</v>
      </c>
      <c r="K20" s="109" t="e">
        <f t="shared" si="0"/>
        <v>#N/A</v>
      </c>
    </row>
    <row r="21" spans="1:11" ht="75" customHeight="1">
      <c r="A21" s="94">
        <f>'4) R-Alcance'!A21</f>
        <v>0</v>
      </c>
      <c r="B21" s="94">
        <f>'4) R-Alcance'!B21</f>
        <v>0</v>
      </c>
      <c r="C21" s="99">
        <f>'4) R-Alcance'!C21</f>
        <v>0</v>
      </c>
      <c r="D21" s="105"/>
      <c r="E21" s="21"/>
      <c r="F21" s="21"/>
      <c r="G21" s="21"/>
      <c r="H21" s="21"/>
      <c r="I21" s="22"/>
      <c r="J21" s="16" t="e">
        <f>SUM(VLOOKUP(D21,DICIONÁRIO!$E$1:$F$18,2,FALSE),VLOOKUP(E21,DICIONÁRIO!$E$1:$F$18,2,FALSE),VLOOKUP('7) E-Esforço'!F21,DICIONÁRIO!$E$1:$F$18,2,FALSE),VLOOKUP('7) E-Esforço'!G21,DICIONÁRIO!$E$1:$F$18,2,FALSE),VLOOKUP('7) E-Esforço'!H21,DICIONÁRIO!$E$1:$F$18,2,FALSE),VLOOKUP('7) E-Esforço'!I21,DICIONÁRIO!$E$1:$F$18,2,FALSE))</f>
        <v>#N/A</v>
      </c>
      <c r="K21" s="109" t="e">
        <f t="shared" si="0"/>
        <v>#N/A</v>
      </c>
    </row>
    <row r="22" spans="1:11" ht="75" customHeight="1">
      <c r="A22" s="94">
        <f>'4) R-Alcance'!A22</f>
        <v>0</v>
      </c>
      <c r="B22" s="94">
        <f>'4) R-Alcance'!B22</f>
        <v>0</v>
      </c>
      <c r="C22" s="99">
        <f>'4) R-Alcance'!C22</f>
        <v>0</v>
      </c>
      <c r="D22" s="105"/>
      <c r="E22" s="21"/>
      <c r="F22" s="21"/>
      <c r="G22" s="21"/>
      <c r="H22" s="21"/>
      <c r="I22" s="22"/>
      <c r="J22" s="16" t="e">
        <f>SUM(VLOOKUP(D22,DICIONÁRIO!$E$1:$F$18,2,FALSE),VLOOKUP(E22,DICIONÁRIO!$E$1:$F$18,2,FALSE),VLOOKUP('7) E-Esforço'!F22,DICIONÁRIO!$E$1:$F$18,2,FALSE),VLOOKUP('7) E-Esforço'!G22,DICIONÁRIO!$E$1:$F$18,2,FALSE),VLOOKUP('7) E-Esforço'!H22,DICIONÁRIO!$E$1:$F$18,2,FALSE),VLOOKUP('7) E-Esforço'!I22,DICIONÁRIO!$E$1:$F$18,2,FALSE))</f>
        <v>#N/A</v>
      </c>
      <c r="K22" s="109" t="e">
        <f t="shared" si="0"/>
        <v>#N/A</v>
      </c>
    </row>
    <row r="23" spans="1:11" ht="75" customHeight="1">
      <c r="A23" s="94">
        <f>'4) R-Alcance'!A23</f>
        <v>0</v>
      </c>
      <c r="B23" s="94">
        <f>'4) R-Alcance'!B23</f>
        <v>0</v>
      </c>
      <c r="C23" s="99">
        <f>'4) R-Alcance'!C23</f>
        <v>0</v>
      </c>
      <c r="D23" s="105"/>
      <c r="E23" s="21"/>
      <c r="F23" s="21"/>
      <c r="G23" s="21"/>
      <c r="H23" s="21"/>
      <c r="I23" s="22"/>
      <c r="J23" s="16" t="e">
        <f>SUM(VLOOKUP(D23,DICIONÁRIO!$E$1:$F$18,2,FALSE),VLOOKUP(E23,DICIONÁRIO!$E$1:$F$18,2,FALSE),VLOOKUP('7) E-Esforço'!F23,DICIONÁRIO!$E$1:$F$18,2,FALSE),VLOOKUP('7) E-Esforço'!G23,DICIONÁRIO!$E$1:$F$18,2,FALSE),VLOOKUP('7) E-Esforço'!H23,DICIONÁRIO!$E$1:$F$18,2,FALSE),VLOOKUP('7) E-Esforço'!I23,DICIONÁRIO!$E$1:$F$18,2,FALSE))</f>
        <v>#N/A</v>
      </c>
      <c r="K23" s="109" t="e">
        <f t="shared" si="0"/>
        <v>#N/A</v>
      </c>
    </row>
    <row r="24" spans="1:11" ht="75" customHeight="1">
      <c r="A24" s="94">
        <f>'4) R-Alcance'!A24</f>
        <v>0</v>
      </c>
      <c r="B24" s="94">
        <f>'4) R-Alcance'!B24</f>
        <v>0</v>
      </c>
      <c r="C24" s="99">
        <f>'4) R-Alcance'!C24</f>
        <v>0</v>
      </c>
      <c r="D24" s="105"/>
      <c r="E24" s="21"/>
      <c r="F24" s="21"/>
      <c r="G24" s="21"/>
      <c r="H24" s="21"/>
      <c r="I24" s="22"/>
      <c r="J24" s="16" t="e">
        <f>SUM(VLOOKUP(D24,DICIONÁRIO!$E$1:$F$18,2,FALSE),VLOOKUP(E24,DICIONÁRIO!$E$1:$F$18,2,FALSE),VLOOKUP('7) E-Esforço'!F24,DICIONÁRIO!$E$1:$F$18,2,FALSE),VLOOKUP('7) E-Esforço'!G24,DICIONÁRIO!$E$1:$F$18,2,FALSE),VLOOKUP('7) E-Esforço'!H24,DICIONÁRIO!$E$1:$F$18,2,FALSE),VLOOKUP('7) E-Esforço'!I24,DICIONÁRIO!$E$1:$F$18,2,FALSE))</f>
        <v>#N/A</v>
      </c>
      <c r="K24" s="109" t="e">
        <f t="shared" si="0"/>
        <v>#N/A</v>
      </c>
    </row>
    <row r="25" spans="1:11" ht="75" customHeight="1">
      <c r="A25" s="94">
        <f>'4) R-Alcance'!A25</f>
        <v>0</v>
      </c>
      <c r="B25" s="94">
        <f>'4) R-Alcance'!B25</f>
        <v>0</v>
      </c>
      <c r="C25" s="99">
        <f>'4) R-Alcance'!C25</f>
        <v>0</v>
      </c>
      <c r="D25" s="105"/>
      <c r="E25" s="21"/>
      <c r="F25" s="21"/>
      <c r="G25" s="21"/>
      <c r="H25" s="21"/>
      <c r="I25" s="22"/>
      <c r="J25" s="16" t="e">
        <f>SUM(VLOOKUP(D25,DICIONÁRIO!$E$1:$F$18,2,FALSE),VLOOKUP(E25,DICIONÁRIO!$E$1:$F$18,2,FALSE),VLOOKUP('7) E-Esforço'!F25,DICIONÁRIO!$E$1:$F$18,2,FALSE),VLOOKUP('7) E-Esforço'!G25,DICIONÁRIO!$E$1:$F$18,2,FALSE),VLOOKUP('7) E-Esforço'!H25,DICIONÁRIO!$E$1:$F$18,2,FALSE),VLOOKUP('7) E-Esforço'!I25,DICIONÁRIO!$E$1:$F$18,2,FALSE))</f>
        <v>#N/A</v>
      </c>
      <c r="K25" s="109" t="e">
        <f t="shared" si="0"/>
        <v>#N/A</v>
      </c>
    </row>
    <row r="26" spans="1:11" ht="75" customHeight="1">
      <c r="A26" s="94">
        <f>'4) R-Alcance'!A26</f>
        <v>0</v>
      </c>
      <c r="B26" s="94">
        <f>'4) R-Alcance'!B26</f>
        <v>0</v>
      </c>
      <c r="C26" s="99">
        <f>'4) R-Alcance'!C26</f>
        <v>0</v>
      </c>
      <c r="D26" s="105"/>
      <c r="E26" s="21"/>
      <c r="F26" s="21"/>
      <c r="G26" s="21"/>
      <c r="H26" s="21"/>
      <c r="I26" s="22"/>
      <c r="J26" s="16" t="e">
        <f>SUM(VLOOKUP(D26,DICIONÁRIO!$E$1:$F$18,2,FALSE),VLOOKUP(E26,DICIONÁRIO!$E$1:$F$18,2,FALSE),VLOOKUP('7) E-Esforço'!F26,DICIONÁRIO!$E$1:$F$18,2,FALSE),VLOOKUP('7) E-Esforço'!G26,DICIONÁRIO!$E$1:$F$18,2,FALSE),VLOOKUP('7) E-Esforço'!H26,DICIONÁRIO!$E$1:$F$18,2,FALSE),VLOOKUP('7) E-Esforço'!I26,DICIONÁRIO!$E$1:$F$18,2,FALSE))</f>
        <v>#N/A</v>
      </c>
      <c r="K26" s="109" t="e">
        <f t="shared" si="0"/>
        <v>#N/A</v>
      </c>
    </row>
    <row r="27" spans="1:11" ht="75" customHeight="1">
      <c r="A27" s="94">
        <f>'4) R-Alcance'!A27</f>
        <v>0</v>
      </c>
      <c r="B27" s="94">
        <f>'4) R-Alcance'!B27</f>
        <v>0</v>
      </c>
      <c r="C27" s="99">
        <f>'4) R-Alcance'!C27</f>
        <v>0</v>
      </c>
      <c r="D27" s="105"/>
      <c r="E27" s="21"/>
      <c r="F27" s="21"/>
      <c r="G27" s="21"/>
      <c r="H27" s="21"/>
      <c r="I27" s="22"/>
      <c r="J27" s="16" t="e">
        <f>SUM(VLOOKUP(D27,DICIONÁRIO!$E$1:$F$18,2,FALSE),VLOOKUP(E27,DICIONÁRIO!$E$1:$F$18,2,FALSE),VLOOKUP('7) E-Esforço'!F27,DICIONÁRIO!$E$1:$F$18,2,FALSE),VLOOKUP('7) E-Esforço'!G27,DICIONÁRIO!$E$1:$F$18,2,FALSE),VLOOKUP('7) E-Esforço'!H27,DICIONÁRIO!$E$1:$F$18,2,FALSE),VLOOKUP('7) E-Esforço'!I27,DICIONÁRIO!$E$1:$F$18,2,FALSE))</f>
        <v>#N/A</v>
      </c>
      <c r="K27" s="109" t="e">
        <f t="shared" si="0"/>
        <v>#N/A</v>
      </c>
    </row>
    <row r="28" spans="1:11" ht="75" customHeight="1">
      <c r="A28" s="94">
        <f>'4) R-Alcance'!A28</f>
        <v>0</v>
      </c>
      <c r="B28" s="94">
        <f>'4) R-Alcance'!B28</f>
        <v>0</v>
      </c>
      <c r="C28" s="99">
        <f>'4) R-Alcance'!C28</f>
        <v>0</v>
      </c>
      <c r="D28" s="105"/>
      <c r="E28" s="21"/>
      <c r="F28" s="21"/>
      <c r="G28" s="21"/>
      <c r="H28" s="21"/>
      <c r="I28" s="22"/>
      <c r="J28" s="16" t="e">
        <f>SUM(VLOOKUP(D28,DICIONÁRIO!$E$1:$F$18,2,FALSE),VLOOKUP(E28,DICIONÁRIO!$E$1:$F$18,2,FALSE),VLOOKUP('7) E-Esforço'!F28,DICIONÁRIO!$E$1:$F$18,2,FALSE),VLOOKUP('7) E-Esforço'!G28,DICIONÁRIO!$E$1:$F$18,2,FALSE),VLOOKUP('7) E-Esforço'!H28,DICIONÁRIO!$E$1:$F$18,2,FALSE),VLOOKUP('7) E-Esforço'!I28,DICIONÁRIO!$E$1:$F$18,2,FALSE))</f>
        <v>#N/A</v>
      </c>
      <c r="K28" s="109" t="e">
        <f t="shared" si="0"/>
        <v>#N/A</v>
      </c>
    </row>
    <row r="29" spans="1:11" ht="75" customHeight="1">
      <c r="A29" s="94">
        <f>'4) R-Alcance'!A29</f>
        <v>0</v>
      </c>
      <c r="B29" s="94">
        <f>'4) R-Alcance'!B29</f>
        <v>0</v>
      </c>
      <c r="C29" s="99">
        <f>'4) R-Alcance'!C29</f>
        <v>0</v>
      </c>
      <c r="D29" s="105"/>
      <c r="E29" s="21"/>
      <c r="F29" s="21"/>
      <c r="G29" s="21"/>
      <c r="H29" s="21"/>
      <c r="I29" s="22"/>
      <c r="J29" s="16" t="e">
        <f>SUM(VLOOKUP(D29,DICIONÁRIO!$E$1:$F$18,2,FALSE),VLOOKUP(E29,DICIONÁRIO!$E$1:$F$18,2,FALSE),VLOOKUP('7) E-Esforço'!F29,DICIONÁRIO!$E$1:$F$18,2,FALSE),VLOOKUP('7) E-Esforço'!G29,DICIONÁRIO!$E$1:$F$18,2,FALSE),VLOOKUP('7) E-Esforço'!H29,DICIONÁRIO!$E$1:$F$18,2,FALSE),VLOOKUP('7) E-Esforço'!I29,DICIONÁRIO!$E$1:$F$18,2,FALSE))</f>
        <v>#N/A</v>
      </c>
      <c r="K29" s="109" t="e">
        <f t="shared" si="0"/>
        <v>#N/A</v>
      </c>
    </row>
    <row r="30" spans="1:11" ht="75" customHeight="1">
      <c r="A30" s="94">
        <f>'4) R-Alcance'!A30</f>
        <v>0</v>
      </c>
      <c r="B30" s="94">
        <f>'4) R-Alcance'!B30</f>
        <v>0</v>
      </c>
      <c r="C30" s="99">
        <f>'4) R-Alcance'!C30</f>
        <v>0</v>
      </c>
      <c r="D30" s="105"/>
      <c r="E30" s="21"/>
      <c r="F30" s="21"/>
      <c r="G30" s="21"/>
      <c r="H30" s="21"/>
      <c r="I30" s="22"/>
      <c r="J30" s="16" t="e">
        <f>SUM(VLOOKUP(D30,DICIONÁRIO!$E$1:$F$18,2,FALSE),VLOOKUP(E30,DICIONÁRIO!$E$1:$F$18,2,FALSE),VLOOKUP('7) E-Esforço'!F30,DICIONÁRIO!$E$1:$F$18,2,FALSE),VLOOKUP('7) E-Esforço'!G30,DICIONÁRIO!$E$1:$F$18,2,FALSE),VLOOKUP('7) E-Esforço'!H30,DICIONÁRIO!$E$1:$F$18,2,FALSE),VLOOKUP('7) E-Esforço'!I30,DICIONÁRIO!$E$1:$F$18,2,FALSE))</f>
        <v>#N/A</v>
      </c>
      <c r="K30" s="109" t="e">
        <f t="shared" si="0"/>
        <v>#N/A</v>
      </c>
    </row>
    <row r="31" spans="1:11" ht="75" customHeight="1">
      <c r="A31" s="94">
        <f>'4) R-Alcance'!A31</f>
        <v>0</v>
      </c>
      <c r="B31" s="94">
        <f>'4) R-Alcance'!B31</f>
        <v>0</v>
      </c>
      <c r="C31" s="99">
        <f>'4) R-Alcance'!C31</f>
        <v>0</v>
      </c>
      <c r="D31" s="105"/>
      <c r="E31" s="21"/>
      <c r="F31" s="21"/>
      <c r="G31" s="21"/>
      <c r="H31" s="21"/>
      <c r="I31" s="22"/>
      <c r="J31" s="16" t="e">
        <f>SUM(VLOOKUP(D31,DICIONÁRIO!$E$1:$F$18,2,FALSE),VLOOKUP(E31,DICIONÁRIO!$E$1:$F$18,2,FALSE),VLOOKUP('7) E-Esforço'!F31,DICIONÁRIO!$E$1:$F$18,2,FALSE),VLOOKUP('7) E-Esforço'!G31,DICIONÁRIO!$E$1:$F$18,2,FALSE),VLOOKUP('7) E-Esforço'!H31,DICIONÁRIO!$E$1:$F$18,2,FALSE),VLOOKUP('7) E-Esforço'!I31,DICIONÁRIO!$E$1:$F$18,2,FALSE))</f>
        <v>#N/A</v>
      </c>
      <c r="K31" s="109" t="e">
        <f t="shared" si="0"/>
        <v>#N/A</v>
      </c>
    </row>
    <row r="32" spans="1:11" ht="75" customHeight="1">
      <c r="A32" s="94">
        <f>'4) R-Alcance'!A32</f>
        <v>0</v>
      </c>
      <c r="B32" s="94">
        <f>'4) R-Alcance'!B32</f>
        <v>0</v>
      </c>
      <c r="C32" s="99">
        <f>'4) R-Alcance'!C32</f>
        <v>0</v>
      </c>
      <c r="D32" s="105"/>
      <c r="E32" s="21"/>
      <c r="F32" s="21"/>
      <c r="G32" s="21"/>
      <c r="H32" s="21"/>
      <c r="I32" s="22"/>
      <c r="J32" s="16" t="e">
        <f>SUM(VLOOKUP(D32,DICIONÁRIO!$E$1:$F$18,2,FALSE),VLOOKUP(E32,DICIONÁRIO!$E$1:$F$18,2,FALSE),VLOOKUP('7) E-Esforço'!F32,DICIONÁRIO!$E$1:$F$18,2,FALSE),VLOOKUP('7) E-Esforço'!G32,DICIONÁRIO!$E$1:$F$18,2,FALSE),VLOOKUP('7) E-Esforço'!H32,DICIONÁRIO!$E$1:$F$18,2,FALSE),VLOOKUP('7) E-Esforço'!I32,DICIONÁRIO!$E$1:$F$18,2,FALSE))</f>
        <v>#N/A</v>
      </c>
      <c r="K32" s="109" t="e">
        <f t="shared" si="0"/>
        <v>#N/A</v>
      </c>
    </row>
    <row r="33" spans="1:11" ht="75" customHeight="1">
      <c r="A33" s="94">
        <f>'4) R-Alcance'!A33</f>
        <v>0</v>
      </c>
      <c r="B33" s="94">
        <f>'4) R-Alcance'!B33</f>
        <v>0</v>
      </c>
      <c r="C33" s="99">
        <f>'4) R-Alcance'!C33</f>
        <v>0</v>
      </c>
      <c r="D33" s="105"/>
      <c r="E33" s="21"/>
      <c r="F33" s="21"/>
      <c r="G33" s="21"/>
      <c r="H33" s="21"/>
      <c r="I33" s="22"/>
      <c r="J33" s="16" t="e">
        <f>SUM(VLOOKUP(D33,DICIONÁRIO!$E$1:$F$18,2,FALSE),VLOOKUP(E33,DICIONÁRIO!$E$1:$F$18,2,FALSE),VLOOKUP('7) E-Esforço'!F33,DICIONÁRIO!$E$1:$F$18,2,FALSE),VLOOKUP('7) E-Esforço'!G33,DICIONÁRIO!$E$1:$F$18,2,FALSE),VLOOKUP('7) E-Esforço'!H33,DICIONÁRIO!$E$1:$F$18,2,FALSE),VLOOKUP('7) E-Esforço'!I33,DICIONÁRIO!$E$1:$F$18,2,FALSE))</f>
        <v>#N/A</v>
      </c>
      <c r="K33" s="109" t="e">
        <f t="shared" si="0"/>
        <v>#N/A</v>
      </c>
    </row>
    <row r="34" spans="1:11" ht="75" customHeight="1">
      <c r="A34" s="94">
        <f>'4) R-Alcance'!A34</f>
        <v>0</v>
      </c>
      <c r="B34" s="94">
        <f>'4) R-Alcance'!B34</f>
        <v>0</v>
      </c>
      <c r="C34" s="99">
        <f>'4) R-Alcance'!C34</f>
        <v>0</v>
      </c>
      <c r="D34" s="105"/>
      <c r="E34" s="21"/>
      <c r="F34" s="21"/>
      <c r="G34" s="21"/>
      <c r="H34" s="21"/>
      <c r="I34" s="22"/>
      <c r="J34" s="16" t="e">
        <f>SUM(VLOOKUP(D34,DICIONÁRIO!$E$1:$F$18,2,FALSE),VLOOKUP(E34,DICIONÁRIO!$E$1:$F$18,2,FALSE),VLOOKUP('7) E-Esforço'!F34,DICIONÁRIO!$E$1:$F$18,2,FALSE),VLOOKUP('7) E-Esforço'!G34,DICIONÁRIO!$E$1:$F$18,2,FALSE),VLOOKUP('7) E-Esforço'!H34,DICIONÁRIO!$E$1:$F$18,2,FALSE),VLOOKUP('7) E-Esforço'!I34,DICIONÁRIO!$E$1:$F$18,2,FALSE))</f>
        <v>#N/A</v>
      </c>
      <c r="K34" s="109" t="e">
        <f t="shared" si="0"/>
        <v>#N/A</v>
      </c>
    </row>
    <row r="35" spans="1:11" ht="75" customHeight="1">
      <c r="A35" s="94">
        <f>'4) R-Alcance'!A35</f>
        <v>0</v>
      </c>
      <c r="B35" s="94">
        <f>'4) R-Alcance'!B35</f>
        <v>0</v>
      </c>
      <c r="C35" s="99">
        <f>'4) R-Alcance'!C35</f>
        <v>0</v>
      </c>
      <c r="D35" s="105"/>
      <c r="E35" s="21"/>
      <c r="F35" s="21"/>
      <c r="G35" s="21"/>
      <c r="H35" s="21"/>
      <c r="I35" s="22"/>
      <c r="J35" s="16" t="e">
        <f>SUM(VLOOKUP(D35,DICIONÁRIO!$E$1:$F$18,2,FALSE),VLOOKUP(E35,DICIONÁRIO!$E$1:$F$18,2,FALSE),VLOOKUP('7) E-Esforço'!F35,DICIONÁRIO!$E$1:$F$18,2,FALSE),VLOOKUP('7) E-Esforço'!G35,DICIONÁRIO!$E$1:$F$18,2,FALSE),VLOOKUP('7) E-Esforço'!H35,DICIONÁRIO!$E$1:$F$18,2,FALSE),VLOOKUP('7) E-Esforço'!I35,DICIONÁRIO!$E$1:$F$18,2,FALSE))</f>
        <v>#N/A</v>
      </c>
      <c r="K35" s="109" t="e">
        <f t="shared" si="0"/>
        <v>#N/A</v>
      </c>
    </row>
    <row r="36" spans="1:11" ht="75" customHeight="1">
      <c r="A36" s="94">
        <f>'4) R-Alcance'!A36</f>
        <v>0</v>
      </c>
      <c r="B36" s="94">
        <f>'4) R-Alcance'!B36</f>
        <v>0</v>
      </c>
      <c r="C36" s="99">
        <f>'4) R-Alcance'!C36</f>
        <v>0</v>
      </c>
      <c r="D36" s="105"/>
      <c r="E36" s="21"/>
      <c r="F36" s="21"/>
      <c r="G36" s="21"/>
      <c r="H36" s="21"/>
      <c r="I36" s="22"/>
      <c r="J36" s="16" t="e">
        <f>SUM(VLOOKUP(D36,DICIONÁRIO!$E$1:$F$18,2,FALSE),VLOOKUP(E36,DICIONÁRIO!$E$1:$F$18,2,FALSE),VLOOKUP('7) E-Esforço'!F36,DICIONÁRIO!$E$1:$F$18,2,FALSE),VLOOKUP('7) E-Esforço'!G36,DICIONÁRIO!$E$1:$F$18,2,FALSE),VLOOKUP('7) E-Esforço'!H36,DICIONÁRIO!$E$1:$F$18,2,FALSE),VLOOKUP('7) E-Esforço'!I36,DICIONÁRIO!$E$1:$F$18,2,FALSE))</f>
        <v>#N/A</v>
      </c>
      <c r="K36" s="109" t="e">
        <f t="shared" si="0"/>
        <v>#N/A</v>
      </c>
    </row>
    <row r="37" spans="1:11" ht="75" customHeight="1">
      <c r="A37" s="94">
        <f>'4) R-Alcance'!A37</f>
        <v>0</v>
      </c>
      <c r="B37" s="94">
        <f>'4) R-Alcance'!B37</f>
        <v>0</v>
      </c>
      <c r="C37" s="99">
        <f>'4) R-Alcance'!C37</f>
        <v>0</v>
      </c>
      <c r="D37" s="105"/>
      <c r="E37" s="21"/>
      <c r="F37" s="21"/>
      <c r="G37" s="21"/>
      <c r="H37" s="21"/>
      <c r="I37" s="22"/>
      <c r="J37" s="16" t="e">
        <f>SUM(VLOOKUP(D37,DICIONÁRIO!$E$1:$F$18,2,FALSE),VLOOKUP(E37,DICIONÁRIO!$E$1:$F$18,2,FALSE),VLOOKUP('7) E-Esforço'!F37,DICIONÁRIO!$E$1:$F$18,2,FALSE),VLOOKUP('7) E-Esforço'!G37,DICIONÁRIO!$E$1:$F$18,2,FALSE),VLOOKUP('7) E-Esforço'!H37,DICIONÁRIO!$E$1:$F$18,2,FALSE),VLOOKUP('7) E-Esforço'!I37,DICIONÁRIO!$E$1:$F$18,2,FALSE))</f>
        <v>#N/A</v>
      </c>
      <c r="K37" s="109" t="e">
        <f t="shared" si="0"/>
        <v>#N/A</v>
      </c>
    </row>
    <row r="38" spans="1:11" ht="75" customHeight="1">
      <c r="A38" s="94">
        <f>'4) R-Alcance'!A38</f>
        <v>0</v>
      </c>
      <c r="B38" s="94">
        <f>'4) R-Alcance'!B38</f>
        <v>0</v>
      </c>
      <c r="C38" s="99">
        <f>'4) R-Alcance'!C38</f>
        <v>0</v>
      </c>
      <c r="D38" s="105"/>
      <c r="E38" s="21"/>
      <c r="F38" s="21"/>
      <c r="G38" s="21"/>
      <c r="H38" s="21"/>
      <c r="I38" s="22"/>
      <c r="J38" s="16" t="e">
        <f>SUM(VLOOKUP(D38,DICIONÁRIO!$E$1:$F$18,2,FALSE),VLOOKUP(E38,DICIONÁRIO!$E$1:$F$18,2,FALSE),VLOOKUP('7) E-Esforço'!F38,DICIONÁRIO!$E$1:$F$18,2,FALSE),VLOOKUP('7) E-Esforço'!G38,DICIONÁRIO!$E$1:$F$18,2,FALSE),VLOOKUP('7) E-Esforço'!H38,DICIONÁRIO!$E$1:$F$18,2,FALSE),VLOOKUP('7) E-Esforço'!I38,DICIONÁRIO!$E$1:$F$18,2,FALSE))</f>
        <v>#N/A</v>
      </c>
      <c r="K38" s="109" t="e">
        <f t="shared" si="0"/>
        <v>#N/A</v>
      </c>
    </row>
    <row r="39" spans="1:11" ht="75" customHeight="1">
      <c r="A39" s="94">
        <f>'4) R-Alcance'!A39</f>
        <v>0</v>
      </c>
      <c r="B39" s="94">
        <f>'4) R-Alcance'!B39</f>
        <v>0</v>
      </c>
      <c r="C39" s="99">
        <f>'4) R-Alcance'!C39</f>
        <v>0</v>
      </c>
      <c r="D39" s="105"/>
      <c r="E39" s="21"/>
      <c r="F39" s="21"/>
      <c r="G39" s="21"/>
      <c r="H39" s="21"/>
      <c r="I39" s="22"/>
      <c r="J39" s="16" t="e">
        <f>SUM(VLOOKUP(D39,DICIONÁRIO!$E$1:$F$18,2,FALSE),VLOOKUP(E39,DICIONÁRIO!$E$1:$F$18,2,FALSE),VLOOKUP('7) E-Esforço'!F39,DICIONÁRIO!$E$1:$F$18,2,FALSE),VLOOKUP('7) E-Esforço'!G39,DICIONÁRIO!$E$1:$F$18,2,FALSE),VLOOKUP('7) E-Esforço'!H39,DICIONÁRIO!$E$1:$F$18,2,FALSE),VLOOKUP('7) E-Esforço'!I39,DICIONÁRIO!$E$1:$F$18,2,FALSE))</f>
        <v>#N/A</v>
      </c>
      <c r="K39" s="109" t="e">
        <f t="shared" si="0"/>
        <v>#N/A</v>
      </c>
    </row>
    <row r="40" spans="1:11" ht="75" customHeight="1">
      <c r="A40" s="94">
        <f>'4) R-Alcance'!A40</f>
        <v>0</v>
      </c>
      <c r="B40" s="94">
        <f>'4) R-Alcance'!B40</f>
        <v>0</v>
      </c>
      <c r="C40" s="99">
        <f>'4) R-Alcance'!C40</f>
        <v>0</v>
      </c>
      <c r="D40" s="105"/>
      <c r="E40" s="21"/>
      <c r="F40" s="21"/>
      <c r="G40" s="21"/>
      <c r="H40" s="21"/>
      <c r="I40" s="22"/>
      <c r="J40" s="16" t="e">
        <f>SUM(VLOOKUP(D40,DICIONÁRIO!$E$1:$F$18,2,FALSE),VLOOKUP(E40,DICIONÁRIO!$E$1:$F$18,2,FALSE),VLOOKUP('7) E-Esforço'!F40,DICIONÁRIO!$E$1:$F$18,2,FALSE),VLOOKUP('7) E-Esforço'!G40,DICIONÁRIO!$E$1:$F$18,2,FALSE),VLOOKUP('7) E-Esforço'!H40,DICIONÁRIO!$E$1:$F$18,2,FALSE),VLOOKUP('7) E-Esforço'!I40,DICIONÁRIO!$E$1:$F$18,2,FALSE))</f>
        <v>#N/A</v>
      </c>
      <c r="K40" s="109" t="e">
        <f t="shared" si="0"/>
        <v>#N/A</v>
      </c>
    </row>
    <row r="41" spans="1:11" ht="75" customHeight="1">
      <c r="A41" s="94">
        <f>'4) R-Alcance'!A41</f>
        <v>0</v>
      </c>
      <c r="B41" s="94">
        <f>'4) R-Alcance'!B41</f>
        <v>0</v>
      </c>
      <c r="C41" s="99">
        <f>'4) R-Alcance'!C41</f>
        <v>0</v>
      </c>
      <c r="D41" s="105"/>
      <c r="E41" s="21"/>
      <c r="F41" s="21"/>
      <c r="G41" s="21"/>
      <c r="H41" s="21"/>
      <c r="I41" s="22"/>
      <c r="J41" s="16" t="e">
        <f>SUM(VLOOKUP(D41,DICIONÁRIO!$E$1:$F$18,2,FALSE),VLOOKUP(E41,DICIONÁRIO!$E$1:$F$18,2,FALSE),VLOOKUP('7) E-Esforço'!F41,DICIONÁRIO!$E$1:$F$18,2,FALSE),VLOOKUP('7) E-Esforço'!G41,DICIONÁRIO!$E$1:$F$18,2,FALSE),VLOOKUP('7) E-Esforço'!H41,DICIONÁRIO!$E$1:$F$18,2,FALSE),VLOOKUP('7) E-Esforço'!I41,DICIONÁRIO!$E$1:$F$18,2,FALSE))</f>
        <v>#N/A</v>
      </c>
      <c r="K41" s="109" t="e">
        <f t="shared" si="0"/>
        <v>#N/A</v>
      </c>
    </row>
    <row r="42" spans="1:11" ht="75" customHeight="1">
      <c r="A42" s="94">
        <f>'4) R-Alcance'!A42</f>
        <v>0</v>
      </c>
      <c r="B42" s="94">
        <f>'4) R-Alcance'!B42</f>
        <v>0</v>
      </c>
      <c r="C42" s="99">
        <f>'4) R-Alcance'!C42</f>
        <v>0</v>
      </c>
      <c r="D42" s="105"/>
      <c r="E42" s="21"/>
      <c r="F42" s="21"/>
      <c r="G42" s="21"/>
      <c r="H42" s="21"/>
      <c r="I42" s="22"/>
      <c r="J42" s="16" t="e">
        <f>SUM(VLOOKUP(D42,DICIONÁRIO!$E$1:$F$18,2,FALSE),VLOOKUP(E42,DICIONÁRIO!$E$1:$F$18,2,FALSE),VLOOKUP('7) E-Esforço'!F42,DICIONÁRIO!$E$1:$F$18,2,FALSE),VLOOKUP('7) E-Esforço'!G42,DICIONÁRIO!$E$1:$F$18,2,FALSE),VLOOKUP('7) E-Esforço'!H42,DICIONÁRIO!$E$1:$F$18,2,FALSE),VLOOKUP('7) E-Esforço'!I42,DICIONÁRIO!$E$1:$F$18,2,FALSE))</f>
        <v>#N/A</v>
      </c>
      <c r="K42" s="109" t="e">
        <f t="shared" si="0"/>
        <v>#N/A</v>
      </c>
    </row>
    <row r="43" spans="1:11" ht="75" customHeight="1">
      <c r="A43" s="94">
        <f>'4) R-Alcance'!A43</f>
        <v>0</v>
      </c>
      <c r="B43" s="94">
        <f>'4) R-Alcance'!B43</f>
        <v>0</v>
      </c>
      <c r="C43" s="99">
        <f>'4) R-Alcance'!C43</f>
        <v>0</v>
      </c>
      <c r="D43" s="105"/>
      <c r="E43" s="21"/>
      <c r="F43" s="21"/>
      <c r="G43" s="21"/>
      <c r="H43" s="21"/>
      <c r="I43" s="22"/>
      <c r="J43" s="16" t="e">
        <f>SUM(VLOOKUP(D43,DICIONÁRIO!$E$1:$F$18,2,FALSE),VLOOKUP(E43,DICIONÁRIO!$E$1:$F$18,2,FALSE),VLOOKUP('7) E-Esforço'!F43,DICIONÁRIO!$E$1:$F$18,2,FALSE),VLOOKUP('7) E-Esforço'!G43,DICIONÁRIO!$E$1:$F$18,2,FALSE),VLOOKUP('7) E-Esforço'!H43,DICIONÁRIO!$E$1:$F$18,2,FALSE),VLOOKUP('7) E-Esforço'!I43,DICIONÁRIO!$E$1:$F$18,2,FALSE))</f>
        <v>#N/A</v>
      </c>
      <c r="K43" s="109" t="e">
        <f t="shared" si="0"/>
        <v>#N/A</v>
      </c>
    </row>
    <row r="44" spans="1:11" ht="75" customHeight="1">
      <c r="A44" s="94">
        <f>'4) R-Alcance'!A44</f>
        <v>0</v>
      </c>
      <c r="B44" s="94">
        <f>'4) R-Alcance'!B44</f>
        <v>0</v>
      </c>
      <c r="C44" s="99">
        <f>'4) R-Alcance'!C44</f>
        <v>0</v>
      </c>
      <c r="D44" s="105"/>
      <c r="E44" s="21"/>
      <c r="F44" s="21"/>
      <c r="G44" s="21"/>
      <c r="H44" s="21"/>
      <c r="I44" s="22"/>
      <c r="J44" s="16" t="e">
        <f>SUM(VLOOKUP(D44,DICIONÁRIO!$E$1:$F$18,2,FALSE),VLOOKUP(E44,DICIONÁRIO!$E$1:$F$18,2,FALSE),VLOOKUP('7) E-Esforço'!F44,DICIONÁRIO!$E$1:$F$18,2,FALSE),VLOOKUP('7) E-Esforço'!G44,DICIONÁRIO!$E$1:$F$18,2,FALSE),VLOOKUP('7) E-Esforço'!H44,DICIONÁRIO!$E$1:$F$18,2,FALSE),VLOOKUP('7) E-Esforço'!I44,DICIONÁRIO!$E$1:$F$18,2,FALSE))</f>
        <v>#N/A</v>
      </c>
      <c r="K44" s="109" t="e">
        <f t="shared" si="0"/>
        <v>#N/A</v>
      </c>
    </row>
    <row r="45" spans="1:11" ht="75" customHeight="1">
      <c r="A45" s="94">
        <f>'4) R-Alcance'!A45</f>
        <v>0</v>
      </c>
      <c r="B45" s="94">
        <f>'4) R-Alcance'!B45</f>
        <v>0</v>
      </c>
      <c r="C45" s="99">
        <f>'4) R-Alcance'!C45</f>
        <v>0</v>
      </c>
      <c r="D45" s="105"/>
      <c r="E45" s="21"/>
      <c r="F45" s="21"/>
      <c r="G45" s="21"/>
      <c r="H45" s="21"/>
      <c r="I45" s="22"/>
      <c r="J45" s="16" t="e">
        <f>SUM(VLOOKUP(D45,DICIONÁRIO!$E$1:$F$18,2,FALSE),VLOOKUP(E45,DICIONÁRIO!$E$1:$F$18,2,FALSE),VLOOKUP('7) E-Esforço'!F45,DICIONÁRIO!$E$1:$F$18,2,FALSE),VLOOKUP('7) E-Esforço'!G45,DICIONÁRIO!$E$1:$F$18,2,FALSE),VLOOKUP('7) E-Esforço'!H45,DICIONÁRIO!$E$1:$F$18,2,FALSE),VLOOKUP('7) E-Esforço'!I45,DICIONÁRIO!$E$1:$F$18,2,FALSE))</f>
        <v>#N/A</v>
      </c>
      <c r="K45" s="109" t="e">
        <f t="shared" si="0"/>
        <v>#N/A</v>
      </c>
    </row>
    <row r="46" spans="1:11" ht="75" customHeight="1">
      <c r="A46" s="94">
        <f>'4) R-Alcance'!A46</f>
        <v>0</v>
      </c>
      <c r="B46" s="94">
        <f>'4) R-Alcance'!B46</f>
        <v>0</v>
      </c>
      <c r="C46" s="99">
        <f>'4) R-Alcance'!C46</f>
        <v>0</v>
      </c>
      <c r="D46" s="105"/>
      <c r="E46" s="21"/>
      <c r="F46" s="21"/>
      <c r="G46" s="21"/>
      <c r="H46" s="21"/>
      <c r="I46" s="22"/>
      <c r="J46" s="16" t="e">
        <f>SUM(VLOOKUP(D46,DICIONÁRIO!$E$1:$F$18,2,FALSE),VLOOKUP(E46,DICIONÁRIO!$E$1:$F$18,2,FALSE),VLOOKUP('7) E-Esforço'!F46,DICIONÁRIO!$E$1:$F$18,2,FALSE),VLOOKUP('7) E-Esforço'!G46,DICIONÁRIO!$E$1:$F$18,2,FALSE),VLOOKUP('7) E-Esforço'!H46,DICIONÁRIO!$E$1:$F$18,2,FALSE),VLOOKUP('7) E-Esforço'!I46,DICIONÁRIO!$E$1:$F$18,2,FALSE))</f>
        <v>#N/A</v>
      </c>
      <c r="K46" s="109" t="e">
        <f t="shared" si="0"/>
        <v>#N/A</v>
      </c>
    </row>
    <row r="47" spans="1:11" ht="75" customHeight="1">
      <c r="A47" s="94">
        <f>'4) R-Alcance'!A47</f>
        <v>0</v>
      </c>
      <c r="B47" s="94">
        <f>'4) R-Alcance'!B47</f>
        <v>0</v>
      </c>
      <c r="C47" s="99">
        <f>'4) R-Alcance'!C47</f>
        <v>0</v>
      </c>
      <c r="D47" s="105"/>
      <c r="E47" s="21"/>
      <c r="F47" s="21"/>
      <c r="G47" s="21"/>
      <c r="H47" s="21"/>
      <c r="I47" s="22"/>
      <c r="J47" s="16" t="e">
        <f>SUM(VLOOKUP(D47,DICIONÁRIO!$E$1:$F$18,2,FALSE),VLOOKUP(E47,DICIONÁRIO!$E$1:$F$18,2,FALSE),VLOOKUP('7) E-Esforço'!F47,DICIONÁRIO!$E$1:$F$18,2,FALSE),VLOOKUP('7) E-Esforço'!G47,DICIONÁRIO!$E$1:$F$18,2,FALSE),VLOOKUP('7) E-Esforço'!H47,DICIONÁRIO!$E$1:$F$18,2,FALSE),VLOOKUP('7) E-Esforço'!I47,DICIONÁRIO!$E$1:$F$18,2,FALSE))</f>
        <v>#N/A</v>
      </c>
      <c r="K47" s="109" t="e">
        <f t="shared" si="0"/>
        <v>#N/A</v>
      </c>
    </row>
    <row r="48" spans="1:11" ht="75" customHeight="1">
      <c r="A48" s="94">
        <f>'4) R-Alcance'!A48</f>
        <v>0</v>
      </c>
      <c r="B48" s="94">
        <f>'4) R-Alcance'!B48</f>
        <v>0</v>
      </c>
      <c r="C48" s="99">
        <f>'4) R-Alcance'!C48</f>
        <v>0</v>
      </c>
      <c r="D48" s="105"/>
      <c r="E48" s="21"/>
      <c r="F48" s="21"/>
      <c r="G48" s="21"/>
      <c r="H48" s="21"/>
      <c r="I48" s="22"/>
      <c r="J48" s="16" t="e">
        <f>SUM(VLOOKUP(D48,DICIONÁRIO!$E$1:$F$18,2,FALSE),VLOOKUP(E48,DICIONÁRIO!$E$1:$F$18,2,FALSE),VLOOKUP('7) E-Esforço'!F48,DICIONÁRIO!$E$1:$F$18,2,FALSE),VLOOKUP('7) E-Esforço'!G48,DICIONÁRIO!$E$1:$F$18,2,FALSE),VLOOKUP('7) E-Esforço'!H48,DICIONÁRIO!$E$1:$F$18,2,FALSE),VLOOKUP('7) E-Esforço'!I48,DICIONÁRIO!$E$1:$F$18,2,FALSE))</f>
        <v>#N/A</v>
      </c>
      <c r="K48" s="109" t="e">
        <f t="shared" si="0"/>
        <v>#N/A</v>
      </c>
    </row>
    <row r="49" spans="1:11" ht="75" customHeight="1">
      <c r="A49" s="94">
        <f>'4) R-Alcance'!A49</f>
        <v>0</v>
      </c>
      <c r="B49" s="94">
        <f>'4) R-Alcance'!B49</f>
        <v>0</v>
      </c>
      <c r="C49" s="99">
        <f>'4) R-Alcance'!C49</f>
        <v>0</v>
      </c>
      <c r="D49" s="105"/>
      <c r="E49" s="21"/>
      <c r="F49" s="21"/>
      <c r="G49" s="21"/>
      <c r="H49" s="21"/>
      <c r="I49" s="22"/>
      <c r="J49" s="16" t="e">
        <f>SUM(VLOOKUP(D49,DICIONÁRIO!$E$1:$F$18,2,FALSE),VLOOKUP(E49,DICIONÁRIO!$E$1:$F$18,2,FALSE),VLOOKUP('7) E-Esforço'!F49,DICIONÁRIO!$E$1:$F$18,2,FALSE),VLOOKUP('7) E-Esforço'!G49,DICIONÁRIO!$E$1:$F$18,2,FALSE),VLOOKUP('7) E-Esforço'!H49,DICIONÁRIO!$E$1:$F$18,2,FALSE),VLOOKUP('7) E-Esforço'!I49,DICIONÁRIO!$E$1:$F$18,2,FALSE))</f>
        <v>#N/A</v>
      </c>
      <c r="K49" s="109" t="e">
        <f t="shared" si="0"/>
        <v>#N/A</v>
      </c>
    </row>
    <row r="50" spans="1:11" ht="75" customHeight="1" thickBot="1">
      <c r="A50" s="95">
        <f>'4) R-Alcance'!A50</f>
        <v>0</v>
      </c>
      <c r="B50" s="95">
        <f>'4) R-Alcance'!B50</f>
        <v>0</v>
      </c>
      <c r="C50" s="100">
        <f>'4) R-Alcance'!C50</f>
        <v>0</v>
      </c>
      <c r="D50" s="106"/>
      <c r="E50" s="23"/>
      <c r="F50" s="23"/>
      <c r="G50" s="23"/>
      <c r="H50" s="23"/>
      <c r="I50" s="24"/>
      <c r="J50" s="16" t="e">
        <f>SUM(VLOOKUP(D50,DICIONÁRIO!$E$1:$F$18,2,FALSE),VLOOKUP(E50,DICIONÁRIO!$E$1:$F$18,2,FALSE),VLOOKUP('7) E-Esforço'!F50,DICIONÁRIO!$E$1:$F$18,2,FALSE),VLOOKUP('7) E-Esforço'!G50,DICIONÁRIO!$E$1:$F$18,2,FALSE),VLOOKUP('7) E-Esforço'!H50,DICIONÁRIO!$E$1:$F$18,2,FALSE),VLOOKUP('7) E-Esforço'!I50,DICIONÁRIO!$E$1:$F$18,2,FALSE))</f>
        <v>#N/A</v>
      </c>
      <c r="K50" s="109" t="e">
        <f t="shared" si="0"/>
        <v>#N/A</v>
      </c>
    </row>
  </sheetData>
  <sheetProtection sheet="1" objects="1" scenarios="1"/>
  <mergeCells count="2">
    <mergeCell ref="A1:K1"/>
    <mergeCell ref="A2:K2"/>
  </mergeCells>
  <dataValidations count="4">
    <dataValidation type="list" allowBlank="1" showInputMessage="1" showErrorMessage="1" sqref="G4:G50" xr:uid="{A04A8803-BB78-49CC-9E96-2607B40E5152}">
      <formula1>"Alta, Média, Baixa"</formula1>
    </dataValidation>
    <dataValidation type="list" allowBlank="1" showInputMessage="1" showErrorMessage="1" sqref="H4:H50" xr:uid="{0285F83A-8A0F-450F-910E-996722AE2169}">
      <formula1>"Revisão pontual ou ajuste de regulamentação já existente, Revisão ampla de regulamentação já existente ou regulamentação nova"</formula1>
    </dataValidation>
    <dataValidation type="list" allowBlank="1" showInputMessage="1" showErrorMessage="1" sqref="I4:I50" xr:uid="{81014FE8-C849-47AB-948F-F8F72DDE402C}">
      <formula1>"Regulamentação de competência exclusiva da Anvisa, Regulamentação de competência conjunta com outros órgãos"</formula1>
    </dataValidation>
    <dataValidation type="list" allowBlank="1" showInputMessage="1" showErrorMessage="1" sqref="F4:F1048576" xr:uid="{0E23CECB-6121-4A11-B65C-E90F7AEC8E73}">
      <mc:AlternateContent xmlns:x12ac="http://schemas.microsoft.com/office/spreadsheetml/2011/1/ac" xmlns:mc="http://schemas.openxmlformats.org/markup-compatibility/2006">
        <mc:Choice Requires="x12ac">
          <x12ac:list>Previsão de realização de CP ou CP em andamento, Previsão de dispensa de CP, CP já realizada/dispensada," Previsão de dispensa de CP, mas com previsão de realização de outro mecanismo de Participação Social"</x12ac:list>
        </mc:Choice>
        <mc:Fallback>
          <formula1>"Previsão de realização de CP ou CP em andamento, Previsão de dispensa de CP, CP já realizada/dispensada, Previsão de dispensa de CP, mas com previsão de realização de outro mecanismo de Participação Social"</formula1>
        </mc:Fallback>
      </mc:AlternateContent>
    </dataValidation>
  </dataValidations>
  <pageMargins left="0.511811024" right="0.511811024" top="0.78740157499999996" bottom="0.78740157499999996" header="0.31496062000000002" footer="0.31496062000000002"/>
  <pageSetup paperSize="9" orientation="portrait" r:id="rId1"/>
  <ignoredErrors>
    <ignoredError sqref="K4" evalError="1"/>
  </ignoredErrors>
  <drawing r:id="rId2"/>
  <legacyDrawing r:id="rId3"/>
  <tableParts count="1">
    <tablePart r:id="rId4"/>
  </tableParts>
  <extLst>
    <ext xmlns:x14="http://schemas.microsoft.com/office/spreadsheetml/2009/9/main" uri="{CCE6A557-97BC-4b89-ADB6-D9C93CAAB3DF}">
      <x14:dataValidations xmlns:xm="http://schemas.microsoft.com/office/excel/2006/main" count="2">
        <x14:dataValidation type="list" allowBlank="1" showInputMessage="1" showErrorMessage="1" xr:uid="{BE0301DA-BCDC-493D-ACC0-FC2972AEADF5}">
          <x14:formula1>
            <xm:f>DICIONÁRIO!$E$2:$E$4</xm:f>
          </x14:formula1>
          <xm:sqref>E4:E50</xm:sqref>
        </x14:dataValidation>
        <x14:dataValidation type="list" allowBlank="1" showInputMessage="1" showErrorMessage="1" xr:uid="{72830F08-BBBD-4F85-909F-3772177506DC}">
          <x14:formula1>
            <xm:f>DICIONÁRIO!$E$15:$E$17</xm:f>
          </x14:formula1>
          <xm:sqref>D4:D50</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349CA-6873-4BEA-A747-1E754FEC60D4}">
  <sheetPr codeName="Planilha10"/>
  <dimension ref="A1:H50"/>
  <sheetViews>
    <sheetView showGridLines="0" tabSelected="1" topLeftCell="C1" zoomScale="80" zoomScaleNormal="80" workbookViewId="0">
      <pane xSplit="2" ySplit="2" topLeftCell="E3" activePane="bottomRight" state="frozen"/>
      <selection pane="bottomRight" activeCell="H2" sqref="H2"/>
      <selection pane="bottomLeft" activeCell="C3" sqref="C3"/>
      <selection pane="topRight" activeCell="E1" sqref="E1"/>
    </sheetView>
  </sheetViews>
  <sheetFormatPr defaultColWidth="8.7109375" defaultRowHeight="15"/>
  <cols>
    <col min="1" max="1" width="16.5703125" customWidth="1"/>
    <col min="2" max="2" width="13.85546875" customWidth="1"/>
    <col min="3" max="3" width="68.28515625" style="4" customWidth="1"/>
    <col min="4" max="4" width="35" style="7" customWidth="1"/>
    <col min="5" max="5" width="35.5703125" customWidth="1"/>
    <col min="6" max="6" width="58.7109375" customWidth="1"/>
    <col min="7" max="7" width="26.85546875" customWidth="1"/>
    <col min="8" max="8" width="51.7109375" customWidth="1"/>
  </cols>
  <sheetData>
    <row r="1" spans="1:8" ht="58.9" customHeight="1">
      <c r="A1" s="216" t="s">
        <v>7</v>
      </c>
      <c r="B1" s="217"/>
      <c r="C1" s="217"/>
      <c r="D1" s="217"/>
      <c r="E1" s="217"/>
      <c r="F1" s="217"/>
      <c r="G1" s="218"/>
      <c r="H1" s="221"/>
    </row>
    <row r="2" spans="1:8" ht="70.5" customHeight="1" thickBot="1">
      <c r="A2" s="214" t="s">
        <v>1</v>
      </c>
      <c r="B2" s="215"/>
      <c r="C2" s="215"/>
      <c r="D2" s="215"/>
      <c r="E2" s="215"/>
      <c r="F2" s="215"/>
      <c r="G2" s="215"/>
      <c r="H2" s="124"/>
    </row>
    <row r="3" spans="1:8" s="4" customFormat="1" ht="78" customHeight="1" thickBot="1">
      <c r="A3" s="110" t="s">
        <v>8</v>
      </c>
      <c r="B3" s="110" t="s">
        <v>9</v>
      </c>
      <c r="C3" s="110" t="s">
        <v>10</v>
      </c>
      <c r="D3" s="132" t="s">
        <v>77</v>
      </c>
      <c r="E3" s="111" t="s">
        <v>78</v>
      </c>
      <c r="F3" s="123" t="s">
        <v>79</v>
      </c>
      <c r="G3" s="42" t="s">
        <v>80</v>
      </c>
      <c r="H3" s="125" t="s">
        <v>81</v>
      </c>
    </row>
    <row r="4" spans="1:8" ht="75" customHeight="1">
      <c r="A4" s="64" t="str">
        <f>'4) R-Alcance'!A4</f>
        <v>Tabaco</v>
      </c>
      <c r="B4" s="64" t="str">
        <f>'4) R-Alcance'!B4</f>
        <v>GGTAB</v>
      </c>
      <c r="C4" s="112" t="str">
        <f>'4) R-Alcance'!C4</f>
        <v>16.1 - Embalagem de produtos fumígenos</v>
      </c>
      <c r="D4" s="101">
        <f>'4) R-Alcance'!L4*'5) I-Impacto'!K5*'6) C-Confiança'!E4/'7) E-Esforço'!K4</f>
        <v>4.7142857142857144</v>
      </c>
      <c r="E4" s="158" t="s">
        <v>82</v>
      </c>
      <c r="F4" s="159"/>
      <c r="G4" s="160"/>
      <c r="H4" s="160"/>
    </row>
    <row r="5" spans="1:8" ht="75" customHeight="1">
      <c r="A5" s="64" t="str">
        <f>'4) R-Alcance'!A5</f>
        <v>Tabaco</v>
      </c>
      <c r="B5" s="64" t="str">
        <f>'4) R-Alcance'!B5</f>
        <v>GGTAB</v>
      </c>
      <c r="C5" s="112" t="str">
        <f>'4) R-Alcance'!C5</f>
        <v>16.2 - Exposição dos produtos nos pontos de venda</v>
      </c>
      <c r="D5" s="101">
        <f>'4) R-Alcance'!L5*'5) I-Impacto'!K6*'6) C-Confiança'!E5/'7) E-Esforço'!K5</f>
        <v>3.9285714285714284</v>
      </c>
      <c r="E5" s="161" t="s">
        <v>82</v>
      </c>
      <c r="F5" s="162"/>
      <c r="G5" s="163"/>
      <c r="H5" s="163"/>
    </row>
    <row r="6" spans="1:8" ht="75" customHeight="1">
      <c r="A6" s="64" t="str">
        <f>'4) R-Alcance'!A6</f>
        <v>Tabaco</v>
      </c>
      <c r="B6" s="64" t="str">
        <f>'4) R-Alcance'!B6</f>
        <v>GGTAB</v>
      </c>
      <c r="C6" s="112" t="str">
        <f>'4) R-Alcance'!C6</f>
        <v>16.3 - Registro de produtos fumígenos derivados do tabaco</v>
      </c>
      <c r="D6" s="101">
        <f>'4) R-Alcance'!L6*'5) I-Impacto'!K7*'6) C-Confiança'!E6/'7) E-Esforço'!K6</f>
        <v>2.6285714285714286</v>
      </c>
      <c r="E6" s="161" t="s">
        <v>83</v>
      </c>
      <c r="F6" s="162"/>
      <c r="G6" s="163"/>
      <c r="H6" s="163"/>
    </row>
    <row r="7" spans="1:8" ht="75" customHeight="1">
      <c r="A7" s="64" t="str">
        <f>'4) R-Alcance'!A7</f>
        <v>Tabaco</v>
      </c>
      <c r="B7" s="64" t="str">
        <f>'4) R-Alcance'!B7</f>
        <v>GGTAB</v>
      </c>
      <c r="C7" s="112" t="str">
        <f>'4) R-Alcance'!C7</f>
        <v>16.4 - Cadeia produtiva de produtos fumígenos</v>
      </c>
      <c r="D7" s="101">
        <f>'4) R-Alcance'!L7*'5) I-Impacto'!K8*'6) C-Confiança'!E7/'7) E-Esforço'!K7</f>
        <v>1.6761904761904762</v>
      </c>
      <c r="E7" s="161" t="s">
        <v>84</v>
      </c>
      <c r="F7" s="162" t="s">
        <v>85</v>
      </c>
      <c r="G7" s="163"/>
      <c r="H7" s="163"/>
    </row>
    <row r="8" spans="1:8" ht="75" customHeight="1">
      <c r="A8" s="64">
        <f>'4) R-Alcance'!A8</f>
        <v>0</v>
      </c>
      <c r="B8" s="64">
        <f>'4) R-Alcance'!B8</f>
        <v>0</v>
      </c>
      <c r="C8" s="112">
        <f>'4) R-Alcance'!C8</f>
        <v>0</v>
      </c>
      <c r="D8" s="101" t="e">
        <f>'4) R-Alcance'!L8*'5) I-Impacto'!K9*'6) C-Confiança'!E8/'7) E-Esforço'!K8</f>
        <v>#N/A</v>
      </c>
      <c r="E8" s="161"/>
      <c r="F8" s="162"/>
      <c r="G8" s="163"/>
      <c r="H8" s="163"/>
    </row>
    <row r="9" spans="1:8" ht="75" customHeight="1">
      <c r="A9" s="64">
        <f>'4) R-Alcance'!A9</f>
        <v>0</v>
      </c>
      <c r="B9" s="64">
        <f>'4) R-Alcance'!B9</f>
        <v>0</v>
      </c>
      <c r="C9" s="112">
        <f>'4) R-Alcance'!C9</f>
        <v>0</v>
      </c>
      <c r="D9" s="101" t="e">
        <f>'4) R-Alcance'!L9*'5) I-Impacto'!K10*'6) C-Confiança'!E9/'7) E-Esforço'!K9</f>
        <v>#N/A</v>
      </c>
      <c r="E9" s="161"/>
      <c r="F9" s="164"/>
      <c r="G9" s="163"/>
      <c r="H9" s="163"/>
    </row>
    <row r="10" spans="1:8" ht="75" customHeight="1">
      <c r="A10" s="64">
        <f>'4) R-Alcance'!A10</f>
        <v>0</v>
      </c>
      <c r="B10" s="64">
        <f>'4) R-Alcance'!B10</f>
        <v>0</v>
      </c>
      <c r="C10" s="112">
        <f>'4) R-Alcance'!C10</f>
        <v>0</v>
      </c>
      <c r="D10" s="101" t="e">
        <f>'4) R-Alcance'!L10*'5) I-Impacto'!K11*'6) C-Confiança'!E10/'7) E-Esforço'!K10</f>
        <v>#N/A</v>
      </c>
      <c r="E10" s="161"/>
      <c r="F10" s="165"/>
      <c r="G10" s="163"/>
      <c r="H10" s="163"/>
    </row>
    <row r="11" spans="1:8" ht="75" customHeight="1">
      <c r="A11" s="64">
        <f>'4) R-Alcance'!A11</f>
        <v>0</v>
      </c>
      <c r="B11" s="64">
        <f>'4) R-Alcance'!B11</f>
        <v>0</v>
      </c>
      <c r="C11" s="112">
        <f>'4) R-Alcance'!C11</f>
        <v>0</v>
      </c>
      <c r="D11" s="101" t="e">
        <f>'4) R-Alcance'!L11*'5) I-Impacto'!K12*'6) C-Confiança'!E11/'7) E-Esforço'!K11</f>
        <v>#N/A</v>
      </c>
      <c r="E11" s="161"/>
      <c r="F11" s="164"/>
      <c r="G11" s="163"/>
      <c r="H11" s="163"/>
    </row>
    <row r="12" spans="1:8" ht="75" customHeight="1">
      <c r="A12" s="64">
        <f>'4) R-Alcance'!A12</f>
        <v>0</v>
      </c>
      <c r="B12" s="64">
        <f>'4) R-Alcance'!B12</f>
        <v>0</v>
      </c>
      <c r="C12" s="112">
        <f>'4) R-Alcance'!C12</f>
        <v>0</v>
      </c>
      <c r="D12" s="101" t="e">
        <f>'4) R-Alcance'!L12*'5) I-Impacto'!K13*'6) C-Confiança'!E12/'7) E-Esforço'!K12</f>
        <v>#N/A</v>
      </c>
      <c r="E12" s="161"/>
      <c r="F12" s="164"/>
      <c r="G12" s="163"/>
      <c r="H12" s="163"/>
    </row>
    <row r="13" spans="1:8" ht="75" customHeight="1">
      <c r="A13" s="64">
        <f>'4) R-Alcance'!A13</f>
        <v>0</v>
      </c>
      <c r="B13" s="64">
        <f>'4) R-Alcance'!B13</f>
        <v>0</v>
      </c>
      <c r="C13" s="112">
        <f>'4) R-Alcance'!C13</f>
        <v>0</v>
      </c>
      <c r="D13" s="101" t="e">
        <f>'4) R-Alcance'!L13*'5) I-Impacto'!K14*'6) C-Confiança'!E13/'7) E-Esforço'!K13</f>
        <v>#N/A</v>
      </c>
      <c r="E13" s="161"/>
      <c r="F13" s="164"/>
      <c r="G13" s="163"/>
      <c r="H13" s="163"/>
    </row>
    <row r="14" spans="1:8" ht="75" customHeight="1">
      <c r="A14" s="64">
        <f>'4) R-Alcance'!A14</f>
        <v>0</v>
      </c>
      <c r="B14" s="64">
        <f>'4) R-Alcance'!B14</f>
        <v>0</v>
      </c>
      <c r="C14" s="112">
        <f>'4) R-Alcance'!C14</f>
        <v>0</v>
      </c>
      <c r="D14" s="101" t="e">
        <f>'4) R-Alcance'!L14*'5) I-Impacto'!K15*'6) C-Confiança'!E14/'7) E-Esforço'!K14</f>
        <v>#N/A</v>
      </c>
      <c r="E14" s="161"/>
      <c r="F14" s="164"/>
      <c r="G14" s="163"/>
      <c r="H14" s="163"/>
    </row>
    <row r="15" spans="1:8" ht="75" customHeight="1">
      <c r="A15" s="64">
        <f>'4) R-Alcance'!A15</f>
        <v>0</v>
      </c>
      <c r="B15" s="64">
        <f>'4) R-Alcance'!B15</f>
        <v>0</v>
      </c>
      <c r="C15" s="112">
        <f>'4) R-Alcance'!C15</f>
        <v>0</v>
      </c>
      <c r="D15" s="101" t="e">
        <f>'4) R-Alcance'!L15*'5) I-Impacto'!K16*'6) C-Confiança'!E15/'7) E-Esforço'!K15</f>
        <v>#N/A</v>
      </c>
      <c r="E15" s="161"/>
      <c r="F15" s="164"/>
      <c r="G15" s="163"/>
      <c r="H15" s="163"/>
    </row>
    <row r="16" spans="1:8" ht="75" customHeight="1">
      <c r="A16" s="64">
        <f>'4) R-Alcance'!A16</f>
        <v>0</v>
      </c>
      <c r="B16" s="64">
        <f>'4) R-Alcance'!B16</f>
        <v>0</v>
      </c>
      <c r="C16" s="112">
        <f>'4) R-Alcance'!C16</f>
        <v>0</v>
      </c>
      <c r="D16" s="101" t="e">
        <f>'4) R-Alcance'!L16*'5) I-Impacto'!K17*'6) C-Confiança'!E16/'7) E-Esforço'!K16</f>
        <v>#N/A</v>
      </c>
      <c r="E16" s="161"/>
      <c r="F16" s="164"/>
      <c r="G16" s="163"/>
      <c r="H16" s="163"/>
    </row>
    <row r="17" spans="1:8" ht="75" customHeight="1">
      <c r="A17" s="64">
        <f>'4) R-Alcance'!A17</f>
        <v>0</v>
      </c>
      <c r="B17" s="64">
        <f>'4) R-Alcance'!B17</f>
        <v>0</v>
      </c>
      <c r="C17" s="112">
        <f>'4) R-Alcance'!C17</f>
        <v>0</v>
      </c>
      <c r="D17" s="101" t="e">
        <f>'4) R-Alcance'!L17*'5) I-Impacto'!K18*'6) C-Confiança'!E17/'7) E-Esforço'!K17</f>
        <v>#N/A</v>
      </c>
      <c r="E17" s="161"/>
      <c r="F17" s="164"/>
      <c r="G17" s="163"/>
      <c r="H17" s="163"/>
    </row>
    <row r="18" spans="1:8" ht="75" customHeight="1">
      <c r="A18" s="64">
        <f>'4) R-Alcance'!A18</f>
        <v>0</v>
      </c>
      <c r="B18" s="64">
        <f>'4) R-Alcance'!B18</f>
        <v>0</v>
      </c>
      <c r="C18" s="112">
        <f>'4) R-Alcance'!C18</f>
        <v>0</v>
      </c>
      <c r="D18" s="101" t="e">
        <f>'4) R-Alcance'!L18*'5) I-Impacto'!K19*'6) C-Confiança'!E18/'7) E-Esforço'!K18</f>
        <v>#N/A</v>
      </c>
      <c r="E18" s="161"/>
      <c r="F18" s="164"/>
      <c r="G18" s="163"/>
      <c r="H18" s="163"/>
    </row>
    <row r="19" spans="1:8" ht="75" customHeight="1">
      <c r="A19" s="64">
        <f>'4) R-Alcance'!A19</f>
        <v>0</v>
      </c>
      <c r="B19" s="64">
        <f>'4) R-Alcance'!B19</f>
        <v>0</v>
      </c>
      <c r="C19" s="112">
        <f>'4) R-Alcance'!C19</f>
        <v>0</v>
      </c>
      <c r="D19" s="101" t="e">
        <f>'4) R-Alcance'!L19*'5) I-Impacto'!K20*'6) C-Confiança'!E19/'7) E-Esforço'!K19</f>
        <v>#N/A</v>
      </c>
      <c r="E19" s="161"/>
      <c r="F19" s="164"/>
      <c r="G19" s="163"/>
      <c r="H19" s="163"/>
    </row>
    <row r="20" spans="1:8" ht="75" customHeight="1">
      <c r="A20" s="64">
        <f>'4) R-Alcance'!A20</f>
        <v>0</v>
      </c>
      <c r="B20" s="64">
        <f>'4) R-Alcance'!B20</f>
        <v>0</v>
      </c>
      <c r="C20" s="112">
        <f>'4) R-Alcance'!C20</f>
        <v>0</v>
      </c>
      <c r="D20" s="101" t="e">
        <f>'4) R-Alcance'!L20*'5) I-Impacto'!K21*'6) C-Confiança'!E20/'7) E-Esforço'!K20</f>
        <v>#N/A</v>
      </c>
      <c r="E20" s="161"/>
      <c r="F20" s="164"/>
      <c r="G20" s="163"/>
      <c r="H20" s="163"/>
    </row>
    <row r="21" spans="1:8" ht="75" customHeight="1">
      <c r="A21" s="64">
        <f>'4) R-Alcance'!A21</f>
        <v>0</v>
      </c>
      <c r="B21" s="64">
        <f>'4) R-Alcance'!B21</f>
        <v>0</v>
      </c>
      <c r="C21" s="112">
        <f>'4) R-Alcance'!C21</f>
        <v>0</v>
      </c>
      <c r="D21" s="101" t="e">
        <f>'4) R-Alcance'!L21*'5) I-Impacto'!K22*'6) C-Confiança'!E21/'7) E-Esforço'!K21</f>
        <v>#N/A</v>
      </c>
      <c r="E21" s="161"/>
      <c r="F21" s="164"/>
      <c r="G21" s="163"/>
      <c r="H21" s="163"/>
    </row>
    <row r="22" spans="1:8" ht="75" customHeight="1">
      <c r="A22" s="64">
        <f>'4) R-Alcance'!A22</f>
        <v>0</v>
      </c>
      <c r="B22" s="64">
        <f>'4) R-Alcance'!B22</f>
        <v>0</v>
      </c>
      <c r="C22" s="112">
        <f>'4) R-Alcance'!C22</f>
        <v>0</v>
      </c>
      <c r="D22" s="101" t="e">
        <f>'4) R-Alcance'!L22*'5) I-Impacto'!K23*'6) C-Confiança'!E22/'7) E-Esforço'!K22</f>
        <v>#N/A</v>
      </c>
      <c r="E22" s="161"/>
      <c r="F22" s="164"/>
      <c r="G22" s="163"/>
      <c r="H22" s="163"/>
    </row>
    <row r="23" spans="1:8" ht="75" customHeight="1">
      <c r="A23" s="64">
        <f>'4) R-Alcance'!A23</f>
        <v>0</v>
      </c>
      <c r="B23" s="64">
        <f>'4) R-Alcance'!B23</f>
        <v>0</v>
      </c>
      <c r="C23" s="112">
        <f>'4) R-Alcance'!C23</f>
        <v>0</v>
      </c>
      <c r="D23" s="101" t="e">
        <f>'4) R-Alcance'!L23*'5) I-Impacto'!K24*'6) C-Confiança'!E23/'7) E-Esforço'!K23</f>
        <v>#N/A</v>
      </c>
      <c r="E23" s="161"/>
      <c r="F23" s="164"/>
      <c r="G23" s="163"/>
      <c r="H23" s="163"/>
    </row>
    <row r="24" spans="1:8" ht="75" customHeight="1">
      <c r="A24" s="64">
        <f>'4) R-Alcance'!A24</f>
        <v>0</v>
      </c>
      <c r="B24" s="64">
        <f>'4) R-Alcance'!B24</f>
        <v>0</v>
      </c>
      <c r="C24" s="112">
        <f>'4) R-Alcance'!C24</f>
        <v>0</v>
      </c>
      <c r="D24" s="101" t="e">
        <f>'4) R-Alcance'!L24*'5) I-Impacto'!K25*'6) C-Confiança'!E24/'7) E-Esforço'!K24</f>
        <v>#N/A</v>
      </c>
      <c r="E24" s="161"/>
      <c r="F24" s="164"/>
      <c r="G24" s="163"/>
      <c r="H24" s="163"/>
    </row>
    <row r="25" spans="1:8" ht="75" customHeight="1">
      <c r="A25" s="64">
        <f>'4) R-Alcance'!A25</f>
        <v>0</v>
      </c>
      <c r="B25" s="64">
        <f>'4) R-Alcance'!B25</f>
        <v>0</v>
      </c>
      <c r="C25" s="112">
        <f>'4) R-Alcance'!C25</f>
        <v>0</v>
      </c>
      <c r="D25" s="101" t="e">
        <f>'4) R-Alcance'!L25*'5) I-Impacto'!K26*'6) C-Confiança'!E25/'7) E-Esforço'!K25</f>
        <v>#N/A</v>
      </c>
      <c r="E25" s="161"/>
      <c r="F25" s="164"/>
      <c r="G25" s="163"/>
      <c r="H25" s="163"/>
    </row>
    <row r="26" spans="1:8" ht="75" customHeight="1">
      <c r="A26" s="64">
        <f>'4) R-Alcance'!A26</f>
        <v>0</v>
      </c>
      <c r="B26" s="64">
        <f>'4) R-Alcance'!B26</f>
        <v>0</v>
      </c>
      <c r="C26" s="112">
        <f>'4) R-Alcance'!C26</f>
        <v>0</v>
      </c>
      <c r="D26" s="101" t="e">
        <f>'4) R-Alcance'!L26*'5) I-Impacto'!K27*'6) C-Confiança'!E26/'7) E-Esforço'!K26</f>
        <v>#N/A</v>
      </c>
      <c r="E26" s="161"/>
      <c r="F26" s="164"/>
      <c r="G26" s="163"/>
      <c r="H26" s="163"/>
    </row>
    <row r="27" spans="1:8" ht="75" customHeight="1">
      <c r="A27" s="64">
        <f>'4) R-Alcance'!A27</f>
        <v>0</v>
      </c>
      <c r="B27" s="64">
        <f>'4) R-Alcance'!B27</f>
        <v>0</v>
      </c>
      <c r="C27" s="112">
        <f>'4) R-Alcance'!C27</f>
        <v>0</v>
      </c>
      <c r="D27" s="101" t="e">
        <f>'4) R-Alcance'!L27*'5) I-Impacto'!K28*'6) C-Confiança'!E27/'7) E-Esforço'!K27</f>
        <v>#N/A</v>
      </c>
      <c r="E27" s="161"/>
      <c r="F27" s="164"/>
      <c r="G27" s="163"/>
      <c r="H27" s="163"/>
    </row>
    <row r="28" spans="1:8" ht="75" customHeight="1">
      <c r="A28" s="64">
        <f>'4) R-Alcance'!A28</f>
        <v>0</v>
      </c>
      <c r="B28" s="64">
        <f>'4) R-Alcance'!B28</f>
        <v>0</v>
      </c>
      <c r="C28" s="112">
        <f>'4) R-Alcance'!C28</f>
        <v>0</v>
      </c>
      <c r="D28" s="101" t="e">
        <f>'4) R-Alcance'!L28*'5) I-Impacto'!K29*'6) C-Confiança'!E28/'7) E-Esforço'!K28</f>
        <v>#N/A</v>
      </c>
      <c r="E28" s="161"/>
      <c r="F28" s="164"/>
      <c r="G28" s="163"/>
      <c r="H28" s="163"/>
    </row>
    <row r="29" spans="1:8" ht="75" customHeight="1">
      <c r="A29" s="64">
        <f>'4) R-Alcance'!A29</f>
        <v>0</v>
      </c>
      <c r="B29" s="64">
        <f>'4) R-Alcance'!B29</f>
        <v>0</v>
      </c>
      <c r="C29" s="112">
        <f>'4) R-Alcance'!C29</f>
        <v>0</v>
      </c>
      <c r="D29" s="101" t="e">
        <f>'4) R-Alcance'!L29*'5) I-Impacto'!K30*'6) C-Confiança'!E29/'7) E-Esforço'!K29</f>
        <v>#N/A</v>
      </c>
      <c r="E29" s="161"/>
      <c r="F29" s="164"/>
      <c r="G29" s="163"/>
      <c r="H29" s="163"/>
    </row>
    <row r="30" spans="1:8" ht="75" customHeight="1">
      <c r="A30" s="64">
        <f>'4) R-Alcance'!A30</f>
        <v>0</v>
      </c>
      <c r="B30" s="64">
        <f>'4) R-Alcance'!B30</f>
        <v>0</v>
      </c>
      <c r="C30" s="112">
        <f>'4) R-Alcance'!C30</f>
        <v>0</v>
      </c>
      <c r="D30" s="101" t="e">
        <f>'4) R-Alcance'!L30*'5) I-Impacto'!K31*'6) C-Confiança'!E30/'7) E-Esforço'!K30</f>
        <v>#N/A</v>
      </c>
      <c r="E30" s="161"/>
      <c r="F30" s="164"/>
      <c r="G30" s="163"/>
      <c r="H30" s="163"/>
    </row>
    <row r="31" spans="1:8" ht="75" customHeight="1">
      <c r="A31" s="64">
        <f>'4) R-Alcance'!A31</f>
        <v>0</v>
      </c>
      <c r="B31" s="64">
        <f>'4) R-Alcance'!B31</f>
        <v>0</v>
      </c>
      <c r="C31" s="112">
        <f>'4) R-Alcance'!C31</f>
        <v>0</v>
      </c>
      <c r="D31" s="101" t="e">
        <f>'4) R-Alcance'!L31*'5) I-Impacto'!K32*'6) C-Confiança'!E31/'7) E-Esforço'!K31</f>
        <v>#N/A</v>
      </c>
      <c r="E31" s="161"/>
      <c r="F31" s="164"/>
      <c r="G31" s="163"/>
      <c r="H31" s="163"/>
    </row>
    <row r="32" spans="1:8" ht="75" customHeight="1">
      <c r="A32" s="64">
        <f>'4) R-Alcance'!A32</f>
        <v>0</v>
      </c>
      <c r="B32" s="64">
        <f>'4) R-Alcance'!B32</f>
        <v>0</v>
      </c>
      <c r="C32" s="112">
        <f>'4) R-Alcance'!C32</f>
        <v>0</v>
      </c>
      <c r="D32" s="101" t="e">
        <f>'4) R-Alcance'!L32*'5) I-Impacto'!K33*'6) C-Confiança'!E32/'7) E-Esforço'!K32</f>
        <v>#N/A</v>
      </c>
      <c r="E32" s="161"/>
      <c r="F32" s="164"/>
      <c r="G32" s="163"/>
      <c r="H32" s="163"/>
    </row>
    <row r="33" spans="1:8" ht="75" customHeight="1">
      <c r="A33" s="64">
        <f>'4) R-Alcance'!A33</f>
        <v>0</v>
      </c>
      <c r="B33" s="64">
        <f>'4) R-Alcance'!B33</f>
        <v>0</v>
      </c>
      <c r="C33" s="112">
        <f>'4) R-Alcance'!C33</f>
        <v>0</v>
      </c>
      <c r="D33" s="101" t="e">
        <f>'4) R-Alcance'!L33*'5) I-Impacto'!K34*'6) C-Confiança'!E33/'7) E-Esforço'!K33</f>
        <v>#N/A</v>
      </c>
      <c r="E33" s="161"/>
      <c r="F33" s="164"/>
      <c r="G33" s="163"/>
      <c r="H33" s="163"/>
    </row>
    <row r="34" spans="1:8" ht="75" customHeight="1">
      <c r="A34" s="64">
        <f>'4) R-Alcance'!A34</f>
        <v>0</v>
      </c>
      <c r="B34" s="64">
        <f>'4) R-Alcance'!B34</f>
        <v>0</v>
      </c>
      <c r="C34" s="112">
        <f>'4) R-Alcance'!C34</f>
        <v>0</v>
      </c>
      <c r="D34" s="101" t="e">
        <f>'4) R-Alcance'!L34*'5) I-Impacto'!K35*'6) C-Confiança'!E34/'7) E-Esforço'!K34</f>
        <v>#N/A</v>
      </c>
      <c r="E34" s="161"/>
      <c r="F34" s="164"/>
      <c r="G34" s="163"/>
      <c r="H34" s="163"/>
    </row>
    <row r="35" spans="1:8" ht="75" customHeight="1">
      <c r="A35" s="64">
        <f>'4) R-Alcance'!A35</f>
        <v>0</v>
      </c>
      <c r="B35" s="64">
        <f>'4) R-Alcance'!B35</f>
        <v>0</v>
      </c>
      <c r="C35" s="112">
        <f>'4) R-Alcance'!C35</f>
        <v>0</v>
      </c>
      <c r="D35" s="101" t="e">
        <f>'4) R-Alcance'!L35*'5) I-Impacto'!K36*'6) C-Confiança'!E35/'7) E-Esforço'!K35</f>
        <v>#N/A</v>
      </c>
      <c r="E35" s="161"/>
      <c r="F35" s="164"/>
      <c r="G35" s="163"/>
      <c r="H35" s="163"/>
    </row>
    <row r="36" spans="1:8" ht="75" customHeight="1">
      <c r="A36" s="64">
        <f>'4) R-Alcance'!A36</f>
        <v>0</v>
      </c>
      <c r="B36" s="64">
        <f>'4) R-Alcance'!B36</f>
        <v>0</v>
      </c>
      <c r="C36" s="112">
        <f>'4) R-Alcance'!C36</f>
        <v>0</v>
      </c>
      <c r="D36" s="101" t="e">
        <f>'4) R-Alcance'!L36*'5) I-Impacto'!K37*'6) C-Confiança'!E36/'7) E-Esforço'!K36</f>
        <v>#N/A</v>
      </c>
      <c r="E36" s="133"/>
      <c r="F36" s="119"/>
      <c r="G36" s="121"/>
      <c r="H36" s="121"/>
    </row>
    <row r="37" spans="1:8" ht="75" customHeight="1">
      <c r="A37" s="64">
        <f>'4) R-Alcance'!A37</f>
        <v>0</v>
      </c>
      <c r="B37" s="64">
        <f>'4) R-Alcance'!B37</f>
        <v>0</v>
      </c>
      <c r="C37" s="112">
        <f>'4) R-Alcance'!C37</f>
        <v>0</v>
      </c>
      <c r="D37" s="101" t="e">
        <f>'4) R-Alcance'!L37*'5) I-Impacto'!K38*'6) C-Confiança'!E37/'7) E-Esforço'!K37</f>
        <v>#N/A</v>
      </c>
      <c r="E37" s="133"/>
      <c r="F37" s="119"/>
      <c r="G37" s="121"/>
      <c r="H37" s="121"/>
    </row>
    <row r="38" spans="1:8" ht="75" customHeight="1">
      <c r="A38" s="64">
        <f>'4) R-Alcance'!A38</f>
        <v>0</v>
      </c>
      <c r="B38" s="64">
        <f>'4) R-Alcance'!B38</f>
        <v>0</v>
      </c>
      <c r="C38" s="112">
        <f>'4) R-Alcance'!C38</f>
        <v>0</v>
      </c>
      <c r="D38" s="101" t="e">
        <f>'4) R-Alcance'!L38*'5) I-Impacto'!K39*'6) C-Confiança'!E38/'7) E-Esforço'!K38</f>
        <v>#N/A</v>
      </c>
      <c r="E38" s="133"/>
      <c r="F38" s="119"/>
      <c r="G38" s="121"/>
      <c r="H38" s="121"/>
    </row>
    <row r="39" spans="1:8" ht="75" customHeight="1">
      <c r="A39" s="64">
        <f>'4) R-Alcance'!A39</f>
        <v>0</v>
      </c>
      <c r="B39" s="64">
        <f>'4) R-Alcance'!B39</f>
        <v>0</v>
      </c>
      <c r="C39" s="112">
        <f>'4) R-Alcance'!C39</f>
        <v>0</v>
      </c>
      <c r="D39" s="101" t="e">
        <f>'4) R-Alcance'!L39*'5) I-Impacto'!K40*'6) C-Confiança'!E39/'7) E-Esforço'!K39</f>
        <v>#N/A</v>
      </c>
      <c r="E39" s="133"/>
      <c r="F39" s="119"/>
      <c r="G39" s="121"/>
      <c r="H39" s="121"/>
    </row>
    <row r="40" spans="1:8" ht="75" customHeight="1">
      <c r="A40" s="64">
        <f>'4) R-Alcance'!A40</f>
        <v>0</v>
      </c>
      <c r="B40" s="64">
        <f>'4) R-Alcance'!B40</f>
        <v>0</v>
      </c>
      <c r="C40" s="112">
        <f>'4) R-Alcance'!C40</f>
        <v>0</v>
      </c>
      <c r="D40" s="101" t="e">
        <f>'4) R-Alcance'!L40*'5) I-Impacto'!K41*'6) C-Confiança'!E40/'7) E-Esforço'!K40</f>
        <v>#N/A</v>
      </c>
      <c r="E40" s="133"/>
      <c r="F40" s="119"/>
      <c r="G40" s="121"/>
      <c r="H40" s="121"/>
    </row>
    <row r="41" spans="1:8" ht="75" customHeight="1">
      <c r="A41" s="64">
        <f>'4) R-Alcance'!A41</f>
        <v>0</v>
      </c>
      <c r="B41" s="64">
        <f>'4) R-Alcance'!B41</f>
        <v>0</v>
      </c>
      <c r="C41" s="112">
        <f>'4) R-Alcance'!C41</f>
        <v>0</v>
      </c>
      <c r="D41" s="101" t="e">
        <f>'4) R-Alcance'!L41*'5) I-Impacto'!K42*'6) C-Confiança'!E41/'7) E-Esforço'!K41</f>
        <v>#N/A</v>
      </c>
      <c r="E41" s="133"/>
      <c r="F41" s="119"/>
      <c r="G41" s="121"/>
      <c r="H41" s="121"/>
    </row>
    <row r="42" spans="1:8" ht="75" customHeight="1">
      <c r="A42" s="64">
        <f>'4) R-Alcance'!A42</f>
        <v>0</v>
      </c>
      <c r="B42" s="64">
        <f>'4) R-Alcance'!B42</f>
        <v>0</v>
      </c>
      <c r="C42" s="112">
        <f>'4) R-Alcance'!C42</f>
        <v>0</v>
      </c>
      <c r="D42" s="101" t="e">
        <f>'4) R-Alcance'!L42*'5) I-Impacto'!K43*'6) C-Confiança'!E42/'7) E-Esforço'!K42</f>
        <v>#N/A</v>
      </c>
      <c r="E42" s="133"/>
      <c r="F42" s="119"/>
      <c r="G42" s="121"/>
      <c r="H42" s="121"/>
    </row>
    <row r="43" spans="1:8" ht="75" customHeight="1">
      <c r="A43" s="64">
        <f>'4) R-Alcance'!A43</f>
        <v>0</v>
      </c>
      <c r="B43" s="64">
        <f>'4) R-Alcance'!B43</f>
        <v>0</v>
      </c>
      <c r="C43" s="112">
        <f>'4) R-Alcance'!C43</f>
        <v>0</v>
      </c>
      <c r="D43" s="101" t="e">
        <f>'4) R-Alcance'!L43*'5) I-Impacto'!K44*'6) C-Confiança'!E43/'7) E-Esforço'!K43</f>
        <v>#N/A</v>
      </c>
      <c r="E43" s="133"/>
      <c r="F43" s="119"/>
      <c r="G43" s="121"/>
      <c r="H43" s="121"/>
    </row>
    <row r="44" spans="1:8" ht="75" customHeight="1">
      <c r="A44" s="64">
        <f>'4) R-Alcance'!A44</f>
        <v>0</v>
      </c>
      <c r="B44" s="64">
        <f>'4) R-Alcance'!B44</f>
        <v>0</v>
      </c>
      <c r="C44" s="112">
        <f>'4) R-Alcance'!C44</f>
        <v>0</v>
      </c>
      <c r="D44" s="101" t="e">
        <f>'4) R-Alcance'!L44*'5) I-Impacto'!K45*'6) C-Confiança'!E44/'7) E-Esforço'!K44</f>
        <v>#N/A</v>
      </c>
      <c r="E44" s="133"/>
      <c r="F44" s="119"/>
      <c r="G44" s="121"/>
      <c r="H44" s="121"/>
    </row>
    <row r="45" spans="1:8" ht="75" customHeight="1">
      <c r="A45" s="64">
        <f>'4) R-Alcance'!A45</f>
        <v>0</v>
      </c>
      <c r="B45" s="64">
        <f>'4) R-Alcance'!B45</f>
        <v>0</v>
      </c>
      <c r="C45" s="112">
        <f>'4) R-Alcance'!C45</f>
        <v>0</v>
      </c>
      <c r="D45" s="101" t="e">
        <f>'4) R-Alcance'!L45*'5) I-Impacto'!K46*'6) C-Confiança'!E45/'7) E-Esforço'!K45</f>
        <v>#N/A</v>
      </c>
      <c r="E45" s="133"/>
      <c r="F45" s="119"/>
      <c r="G45" s="121"/>
      <c r="H45" s="121"/>
    </row>
    <row r="46" spans="1:8" ht="75" customHeight="1">
      <c r="A46" s="64">
        <f>'4) R-Alcance'!A46</f>
        <v>0</v>
      </c>
      <c r="B46" s="64">
        <f>'4) R-Alcance'!B46</f>
        <v>0</v>
      </c>
      <c r="C46" s="112">
        <f>'4) R-Alcance'!C46</f>
        <v>0</v>
      </c>
      <c r="D46" s="101" t="e">
        <f>'4) R-Alcance'!L46*'5) I-Impacto'!K47*'6) C-Confiança'!E46/'7) E-Esforço'!K46</f>
        <v>#N/A</v>
      </c>
      <c r="E46" s="133"/>
      <c r="F46" s="119"/>
      <c r="G46" s="121"/>
      <c r="H46" s="121"/>
    </row>
    <row r="47" spans="1:8" ht="75" customHeight="1">
      <c r="A47" s="64">
        <f>'4) R-Alcance'!A47</f>
        <v>0</v>
      </c>
      <c r="B47" s="64">
        <f>'4) R-Alcance'!B47</f>
        <v>0</v>
      </c>
      <c r="C47" s="112">
        <f>'4) R-Alcance'!C47</f>
        <v>0</v>
      </c>
      <c r="D47" s="101" t="e">
        <f>'4) R-Alcance'!L47*'5) I-Impacto'!K48*'6) C-Confiança'!E47/'7) E-Esforço'!K47</f>
        <v>#N/A</v>
      </c>
      <c r="E47" s="133"/>
      <c r="F47" s="119"/>
      <c r="G47" s="121"/>
      <c r="H47" s="121"/>
    </row>
    <row r="48" spans="1:8" ht="75" customHeight="1">
      <c r="A48" s="64">
        <f>'4) R-Alcance'!A48</f>
        <v>0</v>
      </c>
      <c r="B48" s="64">
        <f>'4) R-Alcance'!B48</f>
        <v>0</v>
      </c>
      <c r="C48" s="112">
        <f>'4) R-Alcance'!C48</f>
        <v>0</v>
      </c>
      <c r="D48" s="101" t="e">
        <f>'4) R-Alcance'!L48*'5) I-Impacto'!K49*'6) C-Confiança'!E48/'7) E-Esforço'!K48</f>
        <v>#N/A</v>
      </c>
      <c r="E48" s="133"/>
      <c r="F48" s="119"/>
      <c r="G48" s="121"/>
      <c r="H48" s="121"/>
    </row>
    <row r="49" spans="1:8" ht="75" customHeight="1">
      <c r="A49" s="64">
        <f>'4) R-Alcance'!A49</f>
        <v>0</v>
      </c>
      <c r="B49" s="64">
        <f>'4) R-Alcance'!B49</f>
        <v>0</v>
      </c>
      <c r="C49" s="112">
        <f>'4) R-Alcance'!C49</f>
        <v>0</v>
      </c>
      <c r="D49" s="101" t="e">
        <f>'4) R-Alcance'!L49*'5) I-Impacto'!K50*'6) C-Confiança'!E49/'7) E-Esforço'!K49</f>
        <v>#N/A</v>
      </c>
      <c r="E49" s="133"/>
      <c r="F49" s="119"/>
      <c r="G49" s="121"/>
      <c r="H49" s="121"/>
    </row>
    <row r="50" spans="1:8" ht="75" customHeight="1" thickBot="1">
      <c r="A50" s="64">
        <f>'4) R-Alcance'!A50</f>
        <v>0</v>
      </c>
      <c r="B50" s="64">
        <f>'4) R-Alcance'!B50</f>
        <v>0</v>
      </c>
      <c r="C50" s="112">
        <f>'4) R-Alcance'!C50</f>
        <v>0</v>
      </c>
      <c r="D50" s="101" t="e">
        <f>'4) R-Alcance'!L50*'5) I-Impacto'!K51*'6) C-Confiança'!E50/'7) E-Esforço'!K50</f>
        <v>#N/A</v>
      </c>
      <c r="E50" s="134"/>
      <c r="F50" s="120"/>
      <c r="G50" s="122"/>
      <c r="H50" s="122"/>
    </row>
  </sheetData>
  <sheetProtection sheet="1" objects="1" scenarios="1"/>
  <sortState xmlns:xlrd2="http://schemas.microsoft.com/office/spreadsheetml/2017/richdata2" ref="A3:D3">
    <sortCondition descending="1" ref="D3"/>
  </sortState>
  <mergeCells count="2">
    <mergeCell ref="A2:G2"/>
    <mergeCell ref="A1:G1"/>
  </mergeCells>
  <conditionalFormatting sqref="D4:D50">
    <cfRule type="cellIs" dxfId="21" priority="1" operator="lessThan">
      <formula>1</formula>
    </cfRule>
    <cfRule type="cellIs" dxfId="20" priority="2" operator="between">
      <formula>2.999</formula>
      <formula>1</formula>
    </cfRule>
    <cfRule type="cellIs" dxfId="19" priority="3" operator="between">
      <formula>3</formula>
      <formula>7.999</formula>
    </cfRule>
    <cfRule type="cellIs" dxfId="18" priority="4" operator="greaterThanOrEqual">
      <formula>8</formula>
    </cfRule>
  </conditionalFormatting>
  <dataValidations count="2">
    <dataValidation type="list" allowBlank="1" showInputMessage="1" showErrorMessage="1" sqref="G1:G2 G4:G1048576" xr:uid="{E3A8A626-962F-4BF1-A5C5-F2F409A9E392}">
      <formula1>"Alteração do escopo, Atualizações pontuais, Agrupamento de Temas"</formula1>
    </dataValidation>
    <dataValidation type="list" allowBlank="1" showInputMessage="1" showErrorMessage="1" sqref="E1:E2 E4:E1048576" xr:uid="{B73FA1D8-682C-4A76-BF70-9B74E3134541}">
      <formula1>"Manter na Agenda, Alterar, Excluir, Incluir, Não Incluir, Manter tema como concluído, Reabrir tema concluído"</formula1>
    </dataValidation>
  </dataValidations>
  <pageMargins left="0.511811024" right="0.511811024" top="0.78740157499999996" bottom="0.78740157499999996" header="0.31496062000000002" footer="0.31496062000000002"/>
  <pageSetup paperSize="9" orientation="portrait" r:id="rId1"/>
  <drawing r:id="rId2"/>
  <legacyDrawing r:id="rId3"/>
  <tableParts count="1">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3EA23B54B4C11D478B02E3F24C9EDF15" ma:contentTypeVersion="29" ma:contentTypeDescription="Crie um novo documento." ma:contentTypeScope="" ma:versionID="136e3990d7562873f6533e50bea84146">
  <xsd:schema xmlns:xsd="http://www.w3.org/2001/XMLSchema" xmlns:xs="http://www.w3.org/2001/XMLSchema" xmlns:p="http://schemas.microsoft.com/office/2006/metadata/properties" xmlns:ns2="3358cef2-5e33-4382-9f34-ebdf29ebf261" xmlns:ns3="1b481078-05fd-4425-adfc-5f858dcaa140" targetNamespace="http://schemas.microsoft.com/office/2006/metadata/properties" ma:root="true" ma:fieldsID="521ae5b36496d2748eb153d8e1b4c6bc" ns2:_="" ns3:_="">
    <xsd:import namespace="3358cef2-5e33-4382-9f34-ebdf29ebf261"/>
    <xsd:import namespace="1b481078-05fd-4425-adfc-5f858dcaa14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Location" minOccurs="0"/>
                <xsd:element ref="ns3:MediaServiceEventHashCode" minOccurs="0"/>
                <xsd:element ref="ns3:MediaServiceGenerationTime" minOccurs="0"/>
                <xsd:element ref="ns3:MediaServiceAutoKeyPoints" minOccurs="0"/>
                <xsd:element ref="ns3:MediaServiceKeyPoints" minOccurs="0"/>
                <xsd:element ref="ns3:MediaLengthInSeconds" minOccurs="0"/>
                <xsd:element ref="ns3:lcf76f155ced4ddcb4097134ff3c332f" minOccurs="0"/>
                <xsd:element ref="ns2:TaxCatchAll" minOccurs="0"/>
                <xsd:element ref="ns3:MediaServiceSearchProperties" minOccurs="0"/>
                <xsd:element ref="ns3:_x00c1_reaRespons_x00e1_vel" minOccurs="0"/>
                <xsd:element ref="ns3:Disp_x002e_AIR" minOccurs="0"/>
                <xsd:element ref="ns3:Disp_x002e_CP" minOccurs="0"/>
                <xsd:element ref="ns3:Disp_x002e_ARR" minOccurs="0"/>
                <xsd:element ref="ns3:N_x00ba_ProcessoSEI" minOccurs="0"/>
                <xsd:element ref="ns3:DatadeCria_x00e7__x00e3_o" minOccurs="0"/>
                <xsd:element ref="ns3:Coordena_x00e7__x00f5_esenvolvida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58cef2-5e33-4382-9f34-ebdf29ebf261" elementFormDefault="qualified">
    <xsd:import namespace="http://schemas.microsoft.com/office/2006/documentManagement/types"/>
    <xsd:import namespace="http://schemas.microsoft.com/office/infopath/2007/PartnerControls"/>
    <xsd:element name="SharedWithUsers" ma:index="8" nillable="true" ma:displayName="Compartilhado com"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hes de Compartilhado Com" ma:description="" ma:internalName="SharedWithDetails" ma:readOnly="true">
      <xsd:simpleType>
        <xsd:restriction base="dms:Note">
          <xsd:maxLength value="255"/>
        </xsd:restriction>
      </xsd:simpleType>
    </xsd:element>
    <xsd:element name="TaxCatchAll" ma:index="23" nillable="true" ma:displayName="Taxonomy Catch All Column" ma:hidden="true" ma:list="{76d5522c-33e0-42c0-94b7-dcb2cd0afda0}" ma:internalName="TaxCatchAll" ma:showField="CatchAllData" ma:web="3358cef2-5e33-4382-9f34-ebdf29ebf26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b481078-05fd-4425-adfc-5f858dcaa140"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MediaServiceAutoTags"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Location" ma:index="15" nillable="true" ma:displayName="MediaServiceLocation" ma:internalName="MediaServiceLocation"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Marcações de imagem" ma:readOnly="false" ma:fieldId="{5cf76f15-5ced-4ddc-b409-7134ff3c332f}" ma:taxonomyMulti="true" ma:sspId="66cf037f-5c90-4cca-86a9-c389e6aaa23f"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element name="_x00c1_reaRespons_x00e1_vel" ma:index="25" nillable="true" ma:displayName="Área Responsável" ma:format="Dropdown" ma:internalName="_x00c1_reaRespons_x00e1_vel">
      <xsd:simpleType>
        <xsd:restriction base="dms:Text">
          <xsd:maxLength value="255"/>
        </xsd:restriction>
      </xsd:simpleType>
    </xsd:element>
    <xsd:element name="Disp_x002e_AIR" ma:index="26" nillable="true" ma:displayName="Disp. AIR" ma:default="0" ma:description="Dispensa de AIR" ma:format="Dropdown" ma:internalName="Disp_x002e_AIR">
      <xsd:simpleType>
        <xsd:restriction base="dms:Boolean"/>
      </xsd:simpleType>
    </xsd:element>
    <xsd:element name="Disp_x002e_CP" ma:index="27" nillable="true" ma:displayName="Disp. CP" ma:default="0" ma:description="Dispensa de CP ?" ma:format="Dropdown" ma:internalName="Disp_x002e_CP">
      <xsd:simpleType>
        <xsd:restriction base="dms:Boolean"/>
      </xsd:simpleType>
    </xsd:element>
    <xsd:element name="Disp_x002e_ARR" ma:index="28" nillable="true" ma:displayName="Disp. ARR" ma:default="0" ma:description="Dispensa de ARR ?" ma:format="Dropdown" ma:internalName="Disp_x002e_ARR">
      <xsd:simpleType>
        <xsd:restriction base="dms:Boolean"/>
      </xsd:simpleType>
    </xsd:element>
    <xsd:element name="N_x00ba_ProcessoSEI" ma:index="29" nillable="true" ma:displayName="Nº Processo SEI" ma:format="Dropdown" ma:internalName="N_x00ba_ProcessoSEI">
      <xsd:simpleType>
        <xsd:restriction base="dms:Text">
          <xsd:maxLength value="255"/>
        </xsd:restriction>
      </xsd:simpleType>
    </xsd:element>
    <xsd:element name="DatadeCria_x00e7__x00e3_o" ma:index="30" nillable="true" ma:displayName="Data de Criação" ma:description="Data de criação da avaliação" ma:format="DateOnly" ma:internalName="DatadeCria_x00e7__x00e3_o">
      <xsd:simpleType>
        <xsd:restriction base="dms:DateTime"/>
      </xsd:simpleType>
    </xsd:element>
    <xsd:element name="Coordena_x00e7__x00f5_esenvolvidas" ma:index="31" nillable="true" ma:displayName="Coordenações envolvidas" ma:description="Selecionar as Coordenações" ma:format="Dropdown" ma:internalName="Coordena_x00e7__x00f5_esenvolvidas">
      <xsd:complexType>
        <xsd:complexContent>
          <xsd:extension base="dms:MultiChoice">
            <xsd:sequence>
              <xsd:element name="Value" maxOccurs="unbounded" minOccurs="0" nillable="true">
                <xsd:simpleType>
                  <xsd:restriction base="dms:Choice">
                    <xsd:enumeration value="CPROR"/>
                    <xsd:enumeration value="CMARR"/>
                    <xsd:enumeration value="COAIR"/>
                    <xsd:enumeration value="ASREG"/>
                  </xsd:restriction>
                </xsd:simpleType>
              </xsd:element>
            </xsd:sequence>
          </xsd:extension>
        </xsd:complexContent>
      </xsd:complexType>
    </xsd:element>
    <xsd:element name="MediaServiceObjectDetectorVersions" ma:index="32"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358cef2-5e33-4382-9f34-ebdf29ebf261" xsi:nil="true"/>
    <lcf76f155ced4ddcb4097134ff3c332f xmlns="1b481078-05fd-4425-adfc-5f858dcaa140">
      <Terms xmlns="http://schemas.microsoft.com/office/infopath/2007/PartnerControls"/>
    </lcf76f155ced4ddcb4097134ff3c332f>
    <SharedWithUsers xmlns="3358cef2-5e33-4382-9f34-ebdf29ebf261">
      <UserInfo>
        <DisplayName/>
        <AccountId xsi:nil="true"/>
        <AccountType/>
      </UserInfo>
    </SharedWithUsers>
    <_x00c1_reaRespons_x00e1_vel xmlns="1b481078-05fd-4425-adfc-5f858dcaa140" xsi:nil="true"/>
    <Coordena_x00e7__x00f5_esenvolvidas xmlns="1b481078-05fd-4425-adfc-5f858dcaa140" xsi:nil="true"/>
    <Disp_x002e_ARR xmlns="1b481078-05fd-4425-adfc-5f858dcaa140">false</Disp_x002e_ARR>
    <DatadeCria_x00e7__x00e3_o xmlns="1b481078-05fd-4425-adfc-5f858dcaa140" xsi:nil="true"/>
    <Disp_x002e_CP xmlns="1b481078-05fd-4425-adfc-5f858dcaa140">false</Disp_x002e_CP>
    <Disp_x002e_AIR xmlns="1b481078-05fd-4425-adfc-5f858dcaa140">false</Disp_x002e_AIR>
    <N_x00ba_ProcessoSEI xmlns="1b481078-05fd-4425-adfc-5f858dcaa140" xsi:nil="true"/>
  </documentManagement>
</p:properties>
</file>

<file path=customXml/itemProps1.xml><?xml version="1.0" encoding="utf-8"?>
<ds:datastoreItem xmlns:ds="http://schemas.openxmlformats.org/officeDocument/2006/customXml" ds:itemID="{21170C91-7DE8-44D2-8DAC-622CA55DC392}"/>
</file>

<file path=customXml/itemProps2.xml><?xml version="1.0" encoding="utf-8"?>
<ds:datastoreItem xmlns:ds="http://schemas.openxmlformats.org/officeDocument/2006/customXml" ds:itemID="{CDF4E755-E203-4329-B898-5BC6B3921634}"/>
</file>

<file path=customXml/itemProps3.xml><?xml version="1.0" encoding="utf-8"?>
<ds:datastoreItem xmlns:ds="http://schemas.openxmlformats.org/officeDocument/2006/customXml" ds:itemID="{09A6F80E-C85B-46F3-AF50-8160E8930554}"/>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Julia de Souza Ferreira</dc:creator>
  <cp:keywords/>
  <dc:description/>
  <cp:lastModifiedBy>Raquel Pereira Guimaraes</cp:lastModifiedBy>
  <cp:revision/>
  <dcterms:created xsi:type="dcterms:W3CDTF">2023-07-12T13:13:54Z</dcterms:created>
  <dcterms:modified xsi:type="dcterms:W3CDTF">2024-11-27T17:01:21Z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a1669481-dfab-42d1-8299-7121ad318305</vt:lpwstr>
  </property>
  <property fmtid="{D5CDD505-2E9C-101B-9397-08002B2CF9AE}" pid="3" name="ContentTypeId">
    <vt:lpwstr>0x0101003EA23B54B4C11D478B02E3F24C9EDF15</vt:lpwstr>
  </property>
  <property fmtid="{D5CDD505-2E9C-101B-9397-08002B2CF9AE}" pid="4" name="MediaServiceImageTags">
    <vt:lpwstr/>
  </property>
  <property fmtid="{D5CDD505-2E9C-101B-9397-08002B2CF9AE}" pid="5" name="Order">
    <vt:r8>11438800</vt:r8>
  </property>
  <property fmtid="{D5CDD505-2E9C-101B-9397-08002B2CF9AE}" pid="6" name="xd_ProgID">
    <vt:lpwstr/>
  </property>
  <property fmtid="{D5CDD505-2E9C-101B-9397-08002B2CF9AE}" pid="7" name="Disp.AIR">
    <vt:bool>false</vt:bool>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Disp.ARR">
    <vt:bool>false</vt:bool>
  </property>
  <property fmtid="{D5CDD505-2E9C-101B-9397-08002B2CF9AE}" pid="12" name="TriggerFlowInfo">
    <vt:lpwstr/>
  </property>
  <property fmtid="{D5CDD505-2E9C-101B-9397-08002B2CF9AE}" pid="13" name="Disp.CP">
    <vt:bool>false</vt:bool>
  </property>
  <property fmtid="{D5CDD505-2E9C-101B-9397-08002B2CF9AE}" pid="14" name="xd_Signature">
    <vt:bool>false</vt:bool>
  </property>
</Properties>
</file>