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richData/rdrichvalue.xml" ContentType="application/vnd.ms-excel.rdrichvalue+xml"/>
  <Override PartName="/xl/richData/rdrichvaluestructure.xml" ContentType="application/vnd.ms-excel.rdrichvaluestructure+xml"/>
  <Override PartName="/xl/richData/rdRichValueTypes.xml" ContentType="application/vnd.ms-excel.rdrichvaluetypes+xml"/>
  <Override PartName="/xl/drawings/drawing1.xml" ContentType="application/vnd.openxmlformats-officedocument.drawing+xml"/>
  <Override PartName="/xl/drawings/drawing2.xml" ContentType="application/vnd.openxmlformats-officedocument.drawing+xml"/>
  <Override PartName="/xl/comments1.xml" ContentType="application/vnd.openxmlformats-officedocument.spreadsheetml.comments+xml"/>
  <Override PartName="/xl/drawings/drawing3.xml" ContentType="application/vnd.openxmlformats-officedocument.drawing+xml"/>
  <Override PartName="/xl/comments2.xml" ContentType="application/vnd.openxmlformats-officedocument.spreadsheetml.comments+xml"/>
  <Override PartName="/xl/drawings/drawing4.xml" ContentType="application/vnd.openxmlformats-officedocument.drawing+xml"/>
  <Override PartName="/xl/comments3.xml" ContentType="application/vnd.openxmlformats-officedocument.spreadsheetml.comments+xml"/>
  <Override PartName="/xl/drawings/drawing5.xml" ContentType="application/vnd.openxmlformats-officedocument.drawing+xml"/>
  <Override PartName="/xl/comments4.xml" ContentType="application/vnd.openxmlformats-officedocument.spreadsheetml.comments+xml"/>
  <Override PartName="/xl/drawings/drawing6.xml" ContentType="application/vnd.openxmlformats-officedocument.drawing+xml"/>
  <Override PartName="/xl/comments5.xml" ContentType="application/vnd.openxmlformats-officedocument.spreadsheetml.comments+xml"/>
  <Override PartName="/xl/drawings/drawing7.xml" ContentType="application/vnd.openxmlformats-officedocument.drawing+xml"/>
  <Override PartName="/xl/tables/table1.xml" ContentType="application/vnd.openxmlformats-officedocument.spreadsheetml.table+xml"/>
  <Override PartName="/xl/comments6.xml" ContentType="application/vnd.openxmlformats-officedocument.spreadsheetml.comments+xml"/>
  <Override PartName="/xl/drawings/drawing8.xml" ContentType="application/vnd.openxmlformats-officedocument.drawing+xml"/>
  <Override PartName="/xl/tables/table2.xml" ContentType="application/vnd.openxmlformats-officedocument.spreadsheetml.table+xml"/>
  <Override PartName="/xl/comments7.xml" ContentType="application/vnd.openxmlformats-officedocument.spreadsheetml.comments+xml"/>
  <Override PartName="/xl/drawings/drawing9.xml" ContentType="application/vnd.openxmlformats-officedocument.drawing+xml"/>
  <Override PartName="/xl/tables/table3.xml" ContentType="application/vnd.openxmlformats-officedocument.spreadsheetml.table+xml"/>
  <Override PartName="/xl/comments8.xml" ContentType="application/vnd.openxmlformats-officedocument.spreadsheetml.comments+xml"/>
  <Override PartName="/xl/drawings/drawing10.xml" ContentType="application/vnd.openxmlformats-officedocument.drawing+xml"/>
  <Override PartName="/xl/comments9.xml" ContentType="application/vnd.openxmlformats-officedocument.spreadsheetml.comments+xml"/>
  <Override PartName="/xl/tables/table4.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318"/>
  <workbookPr codeName="EstaPastaDeTrabalho" defaultThemeVersion="166925"/>
  <mc:AlternateContent xmlns:mc="http://schemas.openxmlformats.org/markup-compatibility/2006">
    <mc:Choice Requires="x15">
      <x15ac:absPath xmlns:x15ac="http://schemas.microsoft.com/office/spreadsheetml/2010/11/ac" url="https://anvisabr.sharepoint.com/sites/GGREG-Interno/Documentos Compartilhados/CPROR/Ambiente Agenda/AR 2024-2025/6-Atualiza_AR/Consolidacao/CONSOLIDAÇÃO AR 2024-2025/DIRE4/"/>
    </mc:Choice>
  </mc:AlternateContent>
  <xr:revisionPtr revIDLastSave="132" documentId="13_ncr:1_{2FDF81DF-4733-4275-BC46-3984F94ACCC4}" xr6:coauthVersionLast="47" xr6:coauthVersionMax="47" xr10:uidLastSave="{246F3475-D621-437D-9024-F7870A46065C}"/>
  <bookViews>
    <workbookView xWindow="28680" yWindow="-120" windowWidth="29040" windowHeight="15720" tabRatio="848" firstSheet="8" activeTab="8" xr2:uid="{8342481A-64C7-4807-A6B6-0C678A3A0D7B}"/>
  </bookViews>
  <sheets>
    <sheet name="Orientações" sheetId="14" r:id="rId1"/>
    <sheet name="1) Temas AR 24-25" sheetId="8" r:id="rId2"/>
    <sheet name="2) Outros insumos" sheetId="11" r:id="rId3"/>
    <sheet name="3) Sugestões da UORG" sheetId="10" r:id="rId4"/>
    <sheet name="4) R-Alcance" sheetId="1" r:id="rId5"/>
    <sheet name="5) I-Impacto" sheetId="2" r:id="rId6"/>
    <sheet name="6) C-Confiança" sheetId="3" r:id="rId7"/>
    <sheet name="7) E-Esforço" sheetId="4" r:id="rId8"/>
    <sheet name="8) Ordem de relevância" sheetId="5" r:id="rId9"/>
    <sheet name="9) Detalhamento Temas Incluídos" sheetId="6" r:id="rId10"/>
    <sheet name="Empilhaments" sheetId="15" state="hidden" r:id="rId11"/>
    <sheet name="DICIONÁRIO" sheetId="13" state="hidden" r:id="rId12"/>
  </sheets>
  <definedNames>
    <definedName name="_xlnm._FilterDatabase" localSheetId="5" hidden="1">'5) I-Impacto'!$A$3:$C$19</definedName>
    <definedName name="_xlnm._FilterDatabase" localSheetId="10" hidden="1">Empilhaments!$A$1:$D$50</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21" i="5" l="1"/>
  <c r="D22" i="5"/>
  <c r="D23" i="5"/>
  <c r="D24" i="5"/>
  <c r="D25" i="5"/>
  <c r="D26" i="5"/>
  <c r="D27" i="5"/>
  <c r="D28" i="5"/>
  <c r="D29" i="5"/>
  <c r="D30" i="5"/>
  <c r="D31" i="5"/>
  <c r="D32" i="5"/>
  <c r="D33" i="5"/>
  <c r="D34" i="5"/>
  <c r="D35" i="5"/>
  <c r="D36" i="5"/>
  <c r="D37" i="5"/>
  <c r="D38" i="5"/>
  <c r="D39" i="5"/>
  <c r="D40" i="5"/>
  <c r="D41" i="5"/>
  <c r="D42" i="5"/>
  <c r="D43" i="5"/>
  <c r="D44" i="5"/>
  <c r="D45" i="5"/>
  <c r="D46" i="5"/>
  <c r="D47" i="5"/>
  <c r="D48" i="5"/>
  <c r="D49" i="5"/>
  <c r="D50" i="5"/>
  <c r="C27" i="5"/>
  <c r="C28" i="5"/>
  <c r="C29" i="5"/>
  <c r="C30" i="5"/>
  <c r="C31" i="5"/>
  <c r="C32" i="5"/>
  <c r="C33" i="5"/>
  <c r="C34" i="5"/>
  <c r="C35" i="5"/>
  <c r="C36" i="5"/>
  <c r="C37" i="5"/>
  <c r="C38" i="5"/>
  <c r="C39" i="5"/>
  <c r="C40" i="5"/>
  <c r="C41" i="5"/>
  <c r="C42" i="5"/>
  <c r="C43" i="5"/>
  <c r="C44" i="5"/>
  <c r="C45" i="5"/>
  <c r="C46" i="5"/>
  <c r="C47" i="5"/>
  <c r="C48" i="5"/>
  <c r="C49" i="5"/>
  <c r="C50" i="5"/>
  <c r="B27" i="5"/>
  <c r="B28" i="5"/>
  <c r="B29" i="5"/>
  <c r="B30" i="5"/>
  <c r="B31" i="5"/>
  <c r="B32" i="5"/>
  <c r="B33" i="5"/>
  <c r="B34" i="5"/>
  <c r="B35" i="5"/>
  <c r="B36" i="5"/>
  <c r="B37" i="5"/>
  <c r="B38" i="5"/>
  <c r="B39" i="5"/>
  <c r="B40" i="5"/>
  <c r="B41" i="5"/>
  <c r="B42" i="5"/>
  <c r="B43" i="5"/>
  <c r="B44" i="5"/>
  <c r="B45" i="5"/>
  <c r="B46" i="5"/>
  <c r="B47" i="5"/>
  <c r="B48" i="5"/>
  <c r="B49" i="5"/>
  <c r="B50" i="5"/>
  <c r="A27" i="5"/>
  <c r="A28" i="5"/>
  <c r="A29" i="5"/>
  <c r="A30" i="5"/>
  <c r="A31" i="5"/>
  <c r="A32" i="5"/>
  <c r="A33" i="5"/>
  <c r="A34" i="5"/>
  <c r="A35" i="5"/>
  <c r="A36" i="5"/>
  <c r="A37" i="5"/>
  <c r="A38" i="5"/>
  <c r="A39" i="5"/>
  <c r="A40" i="5"/>
  <c r="A41" i="5"/>
  <c r="A42" i="5"/>
  <c r="A43" i="5"/>
  <c r="A44" i="5"/>
  <c r="A45" i="5"/>
  <c r="A46" i="5"/>
  <c r="A47" i="5"/>
  <c r="A48" i="5"/>
  <c r="A49" i="5"/>
  <c r="A50" i="5"/>
  <c r="C27" i="4" l="1"/>
  <c r="C28" i="4"/>
  <c r="C29" i="4"/>
  <c r="C30" i="4"/>
  <c r="C31" i="4"/>
  <c r="C32" i="4"/>
  <c r="C33" i="4"/>
  <c r="C34" i="4"/>
  <c r="C35" i="4"/>
  <c r="C36" i="4"/>
  <c r="C37" i="4"/>
  <c r="C38" i="4"/>
  <c r="C39" i="4"/>
  <c r="C40" i="4"/>
  <c r="C41" i="4"/>
  <c r="C42" i="4"/>
  <c r="C43" i="4"/>
  <c r="C44" i="4"/>
  <c r="C45" i="4"/>
  <c r="C46" i="4"/>
  <c r="C47" i="4"/>
  <c r="C48" i="4"/>
  <c r="C49" i="4"/>
  <c r="C50" i="4"/>
  <c r="B27" i="4"/>
  <c r="B28" i="4"/>
  <c r="B29" i="4"/>
  <c r="B30" i="4"/>
  <c r="B31" i="4"/>
  <c r="B32" i="4"/>
  <c r="B33" i="4"/>
  <c r="B34" i="4"/>
  <c r="B35" i="4"/>
  <c r="B36" i="4"/>
  <c r="B37" i="4"/>
  <c r="B38" i="4"/>
  <c r="B39" i="4"/>
  <c r="B40" i="4"/>
  <c r="B41" i="4"/>
  <c r="B42" i="4"/>
  <c r="B43" i="4"/>
  <c r="B44" i="4"/>
  <c r="B45" i="4"/>
  <c r="B46" i="4"/>
  <c r="B47" i="4"/>
  <c r="B48" i="4"/>
  <c r="B49" i="4"/>
  <c r="B50" i="4"/>
  <c r="A27" i="4"/>
  <c r="A28" i="4"/>
  <c r="A29" i="4"/>
  <c r="A30" i="4"/>
  <c r="A31" i="4"/>
  <c r="A32" i="4"/>
  <c r="A33" i="4"/>
  <c r="A34" i="4"/>
  <c r="A35" i="4"/>
  <c r="A36" i="4"/>
  <c r="A37" i="4"/>
  <c r="A38" i="4"/>
  <c r="A39" i="4"/>
  <c r="A40" i="4"/>
  <c r="A41" i="4"/>
  <c r="A42" i="4"/>
  <c r="A43" i="4"/>
  <c r="A44" i="4"/>
  <c r="A45" i="4"/>
  <c r="A46" i="4"/>
  <c r="A47" i="4"/>
  <c r="A48" i="4"/>
  <c r="A49" i="4"/>
  <c r="A50" i="4"/>
  <c r="E5" i="3" a="1"/>
  <c r="E5" i="3" s="1"/>
  <c r="E6" i="3" a="1"/>
  <c r="E6" i="3" s="1"/>
  <c r="E7" i="3" a="1"/>
  <c r="E7" i="3" s="1"/>
  <c r="E8" i="3" a="1"/>
  <c r="E8" i="3" s="1"/>
  <c r="E9" i="3" a="1"/>
  <c r="E9" i="3" s="1"/>
  <c r="E10" i="3" a="1"/>
  <c r="E10" i="3" s="1"/>
  <c r="E11" i="3" a="1"/>
  <c r="E11" i="3" s="1"/>
  <c r="E12" i="3" a="1"/>
  <c r="E12" i="3" s="1"/>
  <c r="E13" i="3" a="1"/>
  <c r="E13" i="3" s="1"/>
  <c r="E14" i="3" a="1"/>
  <c r="E14" i="3" s="1"/>
  <c r="E15" i="3" a="1"/>
  <c r="E15" i="3" s="1"/>
  <c r="E16" i="3" a="1"/>
  <c r="E16" i="3" s="1"/>
  <c r="E17" i="3" a="1"/>
  <c r="E17" i="3" s="1"/>
  <c r="E18" i="3" a="1"/>
  <c r="E18" i="3" s="1"/>
  <c r="E19" i="3" a="1"/>
  <c r="E19" i="3" s="1"/>
  <c r="E20" i="3" a="1"/>
  <c r="E20" i="3" s="1"/>
  <c r="E21" i="3" a="1"/>
  <c r="E21" i="3"/>
  <c r="E22" i="3" a="1"/>
  <c r="E22" i="3" s="1"/>
  <c r="E23" i="3" a="1"/>
  <c r="E23" i="3" s="1"/>
  <c r="E24" i="3" a="1"/>
  <c r="E24" i="3" s="1"/>
  <c r="E25" i="3" a="1"/>
  <c r="E25" i="3" s="1"/>
  <c r="E26" i="3" a="1"/>
  <c r="E26" i="3" s="1"/>
  <c r="E27" i="3" a="1"/>
  <c r="E27" i="3" s="1"/>
  <c r="E28" i="3" a="1"/>
  <c r="E28" i="3" s="1"/>
  <c r="E29" i="3" a="1"/>
  <c r="E29" i="3" s="1"/>
  <c r="E30" i="3" a="1"/>
  <c r="E30" i="3" s="1"/>
  <c r="E31" i="3" a="1"/>
  <c r="E31" i="3" s="1"/>
  <c r="E32" i="3" a="1"/>
  <c r="E32" i="3" s="1"/>
  <c r="E33" i="3" a="1"/>
  <c r="E33" i="3" s="1"/>
  <c r="E34" i="3" a="1"/>
  <c r="E34" i="3" s="1"/>
  <c r="E35" i="3" a="1"/>
  <c r="E35" i="3" s="1"/>
  <c r="E36" i="3" a="1"/>
  <c r="E36" i="3" s="1"/>
  <c r="E37" i="3" a="1"/>
  <c r="E37" i="3" s="1"/>
  <c r="E38" i="3" a="1"/>
  <c r="E38" i="3" s="1"/>
  <c r="E39" i="3" a="1"/>
  <c r="E39" i="3"/>
  <c r="E40" i="3" a="1"/>
  <c r="E40" i="3" s="1"/>
  <c r="E41" i="3" a="1"/>
  <c r="E41" i="3" s="1"/>
  <c r="E42" i="3" a="1"/>
  <c r="E42" i="3" s="1"/>
  <c r="E43" i="3" a="1"/>
  <c r="E43" i="3"/>
  <c r="E44" i="3" a="1"/>
  <c r="E44" i="3" s="1"/>
  <c r="E45" i="3" a="1"/>
  <c r="E45" i="3" s="1"/>
  <c r="E46" i="3" a="1"/>
  <c r="E46" i="3" s="1"/>
  <c r="E47" i="3" a="1"/>
  <c r="E47" i="3"/>
  <c r="E48" i="3" a="1"/>
  <c r="E48" i="3" s="1"/>
  <c r="E49" i="3" a="1"/>
  <c r="E49" i="3" s="1"/>
  <c r="E50" i="3" a="1"/>
  <c r="E50" i="3" s="1"/>
  <c r="C27" i="3"/>
  <c r="C28" i="3"/>
  <c r="C29" i="3"/>
  <c r="C30" i="3"/>
  <c r="C31" i="3"/>
  <c r="C32" i="3"/>
  <c r="C33" i="3"/>
  <c r="C34" i="3"/>
  <c r="C35" i="3"/>
  <c r="C36" i="3"/>
  <c r="C37" i="3"/>
  <c r="C38" i="3"/>
  <c r="C39" i="3"/>
  <c r="C40" i="3"/>
  <c r="C41" i="3"/>
  <c r="C42" i="3"/>
  <c r="C43" i="3"/>
  <c r="C44" i="3"/>
  <c r="C45" i="3"/>
  <c r="C46" i="3"/>
  <c r="C47" i="3"/>
  <c r="C48" i="3"/>
  <c r="C49" i="3"/>
  <c r="C50" i="3"/>
  <c r="B27" i="3"/>
  <c r="B28" i="3"/>
  <c r="B29" i="3"/>
  <c r="B30" i="3"/>
  <c r="B31" i="3"/>
  <c r="B32" i="3"/>
  <c r="B33" i="3"/>
  <c r="B34" i="3"/>
  <c r="B35" i="3"/>
  <c r="B36" i="3"/>
  <c r="B37" i="3"/>
  <c r="B38" i="3"/>
  <c r="B39" i="3"/>
  <c r="B40" i="3"/>
  <c r="B41" i="3"/>
  <c r="B42" i="3"/>
  <c r="B43" i="3"/>
  <c r="B44" i="3"/>
  <c r="B45" i="3"/>
  <c r="B46" i="3"/>
  <c r="B47" i="3"/>
  <c r="B48" i="3"/>
  <c r="B49" i="3"/>
  <c r="B50" i="3"/>
  <c r="A27" i="3"/>
  <c r="A28" i="3"/>
  <c r="A29" i="3"/>
  <c r="A30" i="3"/>
  <c r="A31" i="3"/>
  <c r="A32" i="3"/>
  <c r="A33" i="3"/>
  <c r="A34" i="3"/>
  <c r="A35" i="3"/>
  <c r="A36" i="3"/>
  <c r="A37" i="3"/>
  <c r="A38" i="3"/>
  <c r="A39" i="3"/>
  <c r="A40" i="3"/>
  <c r="A41" i="3"/>
  <c r="A42" i="3"/>
  <c r="A43" i="3"/>
  <c r="A44" i="3"/>
  <c r="A45" i="3"/>
  <c r="A46" i="3"/>
  <c r="A47" i="3"/>
  <c r="A48" i="3"/>
  <c r="A49" i="3"/>
  <c r="A50" i="3"/>
  <c r="J5" i="4" l="1"/>
  <c r="K5" i="4" s="1"/>
  <c r="J6" i="4"/>
  <c r="K6" i="4" s="1"/>
  <c r="J7" i="4"/>
  <c r="K7" i="4" s="1"/>
  <c r="J8" i="4"/>
  <c r="K8" i="4" s="1"/>
  <c r="J9" i="4"/>
  <c r="K9" i="4" s="1"/>
  <c r="J10" i="4"/>
  <c r="K10" i="4" s="1"/>
  <c r="J11" i="4"/>
  <c r="K11" i="4" s="1"/>
  <c r="J12" i="4"/>
  <c r="K12" i="4" s="1"/>
  <c r="J13" i="4"/>
  <c r="K13" i="4" s="1"/>
  <c r="J14" i="4"/>
  <c r="K14" i="4" s="1"/>
  <c r="J15" i="4"/>
  <c r="K15" i="4" s="1"/>
  <c r="J16" i="4"/>
  <c r="K16" i="4" s="1"/>
  <c r="J17" i="4"/>
  <c r="K17" i="4" s="1"/>
  <c r="J18" i="4"/>
  <c r="K18" i="4" s="1"/>
  <c r="J19" i="4"/>
  <c r="K19" i="4" s="1"/>
  <c r="J20" i="4"/>
  <c r="K20" i="4" s="1"/>
  <c r="J21" i="4"/>
  <c r="K21" i="4" s="1"/>
  <c r="J22" i="4"/>
  <c r="K22" i="4" s="1"/>
  <c r="J23" i="4"/>
  <c r="K23" i="4" s="1"/>
  <c r="J24" i="4"/>
  <c r="K24" i="4" s="1"/>
  <c r="J25" i="4"/>
  <c r="K25" i="4" s="1"/>
  <c r="J26" i="4"/>
  <c r="K26" i="4" s="1"/>
  <c r="J27" i="4"/>
  <c r="K27" i="4" s="1"/>
  <c r="J28" i="4"/>
  <c r="K28" i="4" s="1"/>
  <c r="J29" i="4"/>
  <c r="K29" i="4" s="1"/>
  <c r="J30" i="4"/>
  <c r="K30" i="4" s="1"/>
  <c r="J31" i="4"/>
  <c r="K31" i="4" s="1"/>
  <c r="J32" i="4"/>
  <c r="K32" i="4" s="1"/>
  <c r="J33" i="4"/>
  <c r="K33" i="4" s="1"/>
  <c r="J34" i="4"/>
  <c r="K34" i="4" s="1"/>
  <c r="J35" i="4"/>
  <c r="K35" i="4" s="1"/>
  <c r="J36" i="4"/>
  <c r="K36" i="4" s="1"/>
  <c r="J37" i="4"/>
  <c r="K37" i="4" s="1"/>
  <c r="J38" i="4"/>
  <c r="K38" i="4" s="1"/>
  <c r="J39" i="4"/>
  <c r="K39" i="4" s="1"/>
  <c r="J40" i="4"/>
  <c r="K40" i="4" s="1"/>
  <c r="J41" i="4"/>
  <c r="K41" i="4" s="1"/>
  <c r="J42" i="4"/>
  <c r="K42" i="4" s="1"/>
  <c r="J43" i="4"/>
  <c r="K43" i="4" s="1"/>
  <c r="J44" i="4"/>
  <c r="K44" i="4" s="1"/>
  <c r="J45" i="4"/>
  <c r="K45" i="4" s="1"/>
  <c r="J46" i="4"/>
  <c r="K46" i="4" s="1"/>
  <c r="J47" i="4"/>
  <c r="K47" i="4" s="1"/>
  <c r="J48" i="4"/>
  <c r="K48" i="4" s="1"/>
  <c r="J49" i="4"/>
  <c r="K49" i="4" s="1"/>
  <c r="J50" i="4"/>
  <c r="K50" i="4" s="1"/>
  <c r="J4" i="4"/>
  <c r="K6" i="2"/>
  <c r="K7" i="2"/>
  <c r="K8" i="2"/>
  <c r="K9" i="2"/>
  <c r="K10" i="2"/>
  <c r="K11" i="2"/>
  <c r="K12" i="2"/>
  <c r="K13" i="2"/>
  <c r="K14" i="2"/>
  <c r="K15" i="2"/>
  <c r="K16" i="2"/>
  <c r="K17" i="2"/>
  <c r="K18" i="2"/>
  <c r="K19" i="2"/>
  <c r="K20" i="2"/>
  <c r="K21" i="2"/>
  <c r="K22" i="2"/>
  <c r="K23" i="2"/>
  <c r="K24" i="2"/>
  <c r="K25" i="2"/>
  <c r="K26" i="2"/>
  <c r="K27" i="2"/>
  <c r="K28" i="2"/>
  <c r="K29" i="2"/>
  <c r="K30" i="2"/>
  <c r="K31" i="2"/>
  <c r="K32" i="2"/>
  <c r="K33" i="2"/>
  <c r="K34" i="2"/>
  <c r="K35" i="2"/>
  <c r="K36" i="2"/>
  <c r="K37" i="2"/>
  <c r="K38" i="2"/>
  <c r="K39" i="2"/>
  <c r="K40" i="2"/>
  <c r="K41" i="2"/>
  <c r="K42" i="2"/>
  <c r="K43" i="2"/>
  <c r="K44" i="2"/>
  <c r="K45" i="2"/>
  <c r="K46" i="2"/>
  <c r="K47" i="2"/>
  <c r="K48" i="2"/>
  <c r="K49" i="2"/>
  <c r="K50" i="2"/>
  <c r="K5" i="2"/>
  <c r="G5" i="8"/>
  <c r="G6" i="8"/>
  <c r="G7" i="8"/>
  <c r="G8" i="8"/>
  <c r="G9" i="8"/>
  <c r="G10" i="8"/>
  <c r="G11" i="8"/>
  <c r="G12" i="8"/>
  <c r="G13" i="8"/>
  <c r="G14" i="8"/>
  <c r="G15" i="8"/>
  <c r="G16" i="8"/>
  <c r="G17" i="8"/>
  <c r="G18" i="8"/>
  <c r="G19" i="8"/>
  <c r="G20" i="8"/>
  <c r="G21" i="8"/>
  <c r="G22" i="8"/>
  <c r="G23" i="8"/>
  <c r="G24" i="8"/>
  <c r="G25" i="8"/>
  <c r="G26" i="8"/>
  <c r="G27" i="8"/>
  <c r="G28" i="8"/>
  <c r="G29" i="8"/>
  <c r="G30" i="8"/>
  <c r="G31" i="8"/>
  <c r="G32" i="8"/>
  <c r="G33" i="8"/>
  <c r="G34" i="8"/>
  <c r="G35" i="8"/>
  <c r="G36" i="8"/>
  <c r="G37" i="8"/>
  <c r="G38" i="8"/>
  <c r="G39" i="8"/>
  <c r="G40" i="8"/>
  <c r="G41" i="8"/>
  <c r="G42" i="8"/>
  <c r="G43" i="8"/>
  <c r="G44" i="8"/>
  <c r="G45" i="8"/>
  <c r="G46" i="8"/>
  <c r="G47" i="8"/>
  <c r="G48" i="8"/>
  <c r="G49" i="8"/>
  <c r="G50" i="8"/>
  <c r="G51" i="8"/>
  <c r="G52" i="8"/>
  <c r="G53" i="8"/>
  <c r="G54" i="8"/>
  <c r="G55" i="8"/>
  <c r="G56" i="8"/>
  <c r="G57" i="8"/>
  <c r="G58" i="8"/>
  <c r="G59" i="8"/>
  <c r="G60" i="8"/>
  <c r="G61" i="8"/>
  <c r="G62" i="8"/>
  <c r="G63" i="8"/>
  <c r="G64" i="8"/>
  <c r="G65" i="8"/>
  <c r="G66" i="8"/>
  <c r="G67" i="8"/>
  <c r="G68" i="8"/>
  <c r="G69" i="8"/>
  <c r="G70" i="8"/>
  <c r="G71" i="8"/>
  <c r="G72" i="8"/>
  <c r="G73" i="8"/>
  <c r="G74" i="8"/>
  <c r="G75" i="8"/>
  <c r="G76" i="8"/>
  <c r="G77" i="8"/>
  <c r="G78" i="8"/>
  <c r="G79" i="8"/>
  <c r="G80" i="8"/>
  <c r="G81" i="8"/>
  <c r="G82" i="8"/>
  <c r="G83" i="8"/>
  <c r="G84" i="8"/>
  <c r="G85" i="8"/>
  <c r="G86" i="8"/>
  <c r="G87" i="8"/>
  <c r="G88" i="8"/>
  <c r="G89" i="8"/>
  <c r="G90" i="8"/>
  <c r="G91" i="8"/>
  <c r="G92" i="8"/>
  <c r="G93" i="8"/>
  <c r="G94" i="8"/>
  <c r="G95" i="8"/>
  <c r="G96" i="8"/>
  <c r="G97" i="8"/>
  <c r="G98" i="8"/>
  <c r="G99" i="8"/>
  <c r="G100" i="8"/>
  <c r="F293" i="15" l="1"/>
  <c r="G293" i="15"/>
  <c r="H293" i="15"/>
  <c r="I293" i="15"/>
  <c r="F294" i="15"/>
  <c r="G294" i="15"/>
  <c r="H294" i="15"/>
  <c r="I294" i="15"/>
  <c r="F295" i="15"/>
  <c r="G295" i="15"/>
  <c r="H295" i="15"/>
  <c r="I295" i="15"/>
  <c r="F296" i="15"/>
  <c r="G296" i="15"/>
  <c r="H296" i="15"/>
  <c r="I296" i="15"/>
  <c r="F297" i="15"/>
  <c r="G297" i="15"/>
  <c r="H297" i="15"/>
  <c r="I297" i="15"/>
  <c r="F298" i="15"/>
  <c r="G298" i="15"/>
  <c r="H298" i="15"/>
  <c r="I298" i="15"/>
  <c r="F299" i="15"/>
  <c r="G299" i="15"/>
  <c r="H299" i="15"/>
  <c r="I299" i="15"/>
  <c r="F300" i="15"/>
  <c r="G300" i="15"/>
  <c r="H300" i="15"/>
  <c r="I300" i="15"/>
  <c r="F301" i="15"/>
  <c r="G301" i="15"/>
  <c r="H301" i="15"/>
  <c r="I301" i="15"/>
  <c r="F302" i="15"/>
  <c r="G302" i="15"/>
  <c r="H302" i="15"/>
  <c r="I302" i="15"/>
  <c r="F303" i="15"/>
  <c r="G303" i="15"/>
  <c r="H303" i="15"/>
  <c r="I303" i="15"/>
  <c r="F304" i="15"/>
  <c r="G304" i="15"/>
  <c r="H304" i="15"/>
  <c r="I304" i="15"/>
  <c r="F305" i="15"/>
  <c r="G305" i="15"/>
  <c r="H305" i="15"/>
  <c r="I305" i="15"/>
  <c r="F306" i="15"/>
  <c r="G306" i="15"/>
  <c r="H306" i="15"/>
  <c r="I306" i="15"/>
  <c r="F307" i="15"/>
  <c r="G307" i="15"/>
  <c r="H307" i="15"/>
  <c r="I307" i="15"/>
  <c r="F308" i="15"/>
  <c r="G308" i="15"/>
  <c r="H308" i="15"/>
  <c r="I308" i="15"/>
  <c r="F309" i="15"/>
  <c r="G309" i="15"/>
  <c r="H309" i="15"/>
  <c r="I309" i="15"/>
  <c r="F310" i="15"/>
  <c r="G310" i="15"/>
  <c r="H310" i="15"/>
  <c r="I310" i="15"/>
  <c r="F311" i="15"/>
  <c r="G311" i="15"/>
  <c r="H311" i="15"/>
  <c r="I311" i="15"/>
  <c r="F312" i="15"/>
  <c r="G312" i="15"/>
  <c r="H312" i="15"/>
  <c r="I312" i="15"/>
  <c r="F313" i="15"/>
  <c r="G313" i="15"/>
  <c r="H313" i="15"/>
  <c r="I313" i="15"/>
  <c r="F314" i="15"/>
  <c r="G314" i="15"/>
  <c r="H314" i="15"/>
  <c r="I314" i="15"/>
  <c r="F315" i="15"/>
  <c r="G315" i="15"/>
  <c r="H315" i="15"/>
  <c r="I315" i="15"/>
  <c r="F316" i="15"/>
  <c r="G316" i="15"/>
  <c r="H316" i="15"/>
  <c r="I316" i="15"/>
  <c r="F317" i="15"/>
  <c r="G317" i="15"/>
  <c r="H317" i="15"/>
  <c r="I317" i="15"/>
  <c r="F318" i="15"/>
  <c r="G318" i="15"/>
  <c r="H318" i="15"/>
  <c r="I318" i="15"/>
  <c r="F319" i="15"/>
  <c r="G319" i="15"/>
  <c r="H319" i="15"/>
  <c r="I319" i="15"/>
  <c r="F320" i="15"/>
  <c r="G320" i="15"/>
  <c r="H320" i="15"/>
  <c r="I320" i="15"/>
  <c r="F321" i="15"/>
  <c r="G321" i="15"/>
  <c r="H321" i="15"/>
  <c r="I321" i="15"/>
  <c r="F322" i="15"/>
  <c r="G322" i="15"/>
  <c r="H322" i="15"/>
  <c r="I322" i="15"/>
  <c r="F323" i="15"/>
  <c r="G323" i="15"/>
  <c r="H323" i="15"/>
  <c r="I323" i="15"/>
  <c r="F324" i="15"/>
  <c r="G324" i="15"/>
  <c r="H324" i="15"/>
  <c r="I324" i="15"/>
  <c r="F325" i="15"/>
  <c r="G325" i="15"/>
  <c r="H325" i="15"/>
  <c r="I325" i="15"/>
  <c r="F326" i="15"/>
  <c r="G326" i="15"/>
  <c r="H326" i="15"/>
  <c r="I326" i="15"/>
  <c r="F327" i="15"/>
  <c r="G327" i="15"/>
  <c r="H327" i="15"/>
  <c r="I327" i="15"/>
  <c r="F328" i="15"/>
  <c r="G328" i="15"/>
  <c r="H328" i="15"/>
  <c r="I328" i="15"/>
  <c r="F329" i="15"/>
  <c r="G329" i="15"/>
  <c r="H329" i="15"/>
  <c r="I329" i="15"/>
  <c r="F330" i="15"/>
  <c r="G330" i="15"/>
  <c r="H330" i="15"/>
  <c r="I330" i="15"/>
  <c r="F331" i="15"/>
  <c r="G331" i="15"/>
  <c r="H331" i="15"/>
  <c r="I331" i="15"/>
  <c r="F332" i="15"/>
  <c r="G332" i="15"/>
  <c r="H332" i="15"/>
  <c r="I332" i="15"/>
  <c r="F333" i="15"/>
  <c r="G333" i="15"/>
  <c r="H333" i="15"/>
  <c r="I333" i="15"/>
  <c r="F334" i="15"/>
  <c r="G334" i="15"/>
  <c r="H334" i="15"/>
  <c r="I334" i="15"/>
  <c r="F335" i="15"/>
  <c r="G335" i="15"/>
  <c r="H335" i="15"/>
  <c r="I335" i="15"/>
  <c r="F336" i="15"/>
  <c r="G336" i="15"/>
  <c r="H336" i="15"/>
  <c r="I336" i="15"/>
  <c r="F337" i="15"/>
  <c r="G337" i="15"/>
  <c r="H337" i="15"/>
  <c r="I337" i="15"/>
  <c r="F338" i="15"/>
  <c r="G338" i="15"/>
  <c r="H338" i="15"/>
  <c r="I338" i="15"/>
  <c r="F339" i="15"/>
  <c r="G339" i="15"/>
  <c r="H339" i="15"/>
  <c r="I339" i="15"/>
  <c r="F340" i="15"/>
  <c r="G340" i="15"/>
  <c r="H340" i="15"/>
  <c r="I340" i="15"/>
  <c r="F341" i="15"/>
  <c r="G341" i="15"/>
  <c r="H341" i="15"/>
  <c r="I341" i="15"/>
  <c r="F342" i="15"/>
  <c r="G342" i="15"/>
  <c r="H342" i="15"/>
  <c r="I342" i="15"/>
  <c r="F343" i="15"/>
  <c r="G343" i="15"/>
  <c r="H343" i="15"/>
  <c r="I343" i="15"/>
  <c r="F344" i="15"/>
  <c r="G344" i="15"/>
  <c r="H344" i="15"/>
  <c r="I344" i="15"/>
  <c r="F345" i="15"/>
  <c r="G345" i="15"/>
  <c r="H345" i="15"/>
  <c r="I345" i="15"/>
  <c r="F346" i="15"/>
  <c r="G346" i="15"/>
  <c r="H346" i="15"/>
  <c r="I346" i="15"/>
  <c r="F347" i="15"/>
  <c r="G347" i="15"/>
  <c r="H347" i="15"/>
  <c r="I347" i="15"/>
  <c r="F348" i="15"/>
  <c r="G348" i="15"/>
  <c r="H348" i="15"/>
  <c r="I348" i="15"/>
  <c r="F349" i="15"/>
  <c r="G349" i="15"/>
  <c r="H349" i="15"/>
  <c r="I349" i="15"/>
  <c r="F350" i="15"/>
  <c r="G350" i="15"/>
  <c r="H350" i="15"/>
  <c r="I350" i="15"/>
  <c r="F351" i="15"/>
  <c r="G351" i="15"/>
  <c r="H351" i="15"/>
  <c r="I351" i="15"/>
  <c r="F352" i="15"/>
  <c r="G352" i="15"/>
  <c r="H352" i="15"/>
  <c r="I352" i="15"/>
  <c r="F353" i="15"/>
  <c r="G353" i="15"/>
  <c r="H353" i="15"/>
  <c r="I353" i="15"/>
  <c r="F354" i="15"/>
  <c r="G354" i="15"/>
  <c r="H354" i="15"/>
  <c r="I354" i="15"/>
  <c r="F355" i="15"/>
  <c r="G355" i="15"/>
  <c r="H355" i="15"/>
  <c r="I355" i="15"/>
  <c r="F356" i="15"/>
  <c r="G356" i="15"/>
  <c r="H356" i="15"/>
  <c r="I356" i="15"/>
  <c r="F357" i="15"/>
  <c r="G357" i="15"/>
  <c r="H357" i="15"/>
  <c r="I357" i="15"/>
  <c r="F358" i="15"/>
  <c r="G358" i="15"/>
  <c r="H358" i="15"/>
  <c r="I358" i="15"/>
  <c r="F359" i="15"/>
  <c r="G359" i="15"/>
  <c r="H359" i="15"/>
  <c r="I359" i="15"/>
  <c r="F360" i="15"/>
  <c r="G360" i="15"/>
  <c r="H360" i="15"/>
  <c r="I360" i="15"/>
  <c r="F361" i="15"/>
  <c r="G361" i="15"/>
  <c r="H361" i="15"/>
  <c r="I361" i="15"/>
  <c r="F362" i="15"/>
  <c r="G362" i="15"/>
  <c r="H362" i="15"/>
  <c r="I362" i="15"/>
  <c r="F363" i="15"/>
  <c r="G363" i="15"/>
  <c r="H363" i="15"/>
  <c r="I363" i="15"/>
  <c r="B2" i="15" a="1"/>
  <c r="B2" i="15" s="1"/>
  <c r="A2" i="15" a="1"/>
  <c r="A2" i="15" s="1"/>
  <c r="L42" i="1"/>
  <c r="L43" i="1"/>
  <c r="L44" i="1"/>
  <c r="L45" i="1"/>
  <c r="K5" i="11"/>
  <c r="K6" i="11"/>
  <c r="K7" i="11"/>
  <c r="K8" i="11"/>
  <c r="K9" i="11"/>
  <c r="K10" i="11"/>
  <c r="K11" i="11"/>
  <c r="K12" i="11"/>
  <c r="K13" i="11"/>
  <c r="K14" i="11"/>
  <c r="K15" i="11"/>
  <c r="K16" i="11"/>
  <c r="K17" i="11"/>
  <c r="K18" i="11"/>
  <c r="K19" i="11"/>
  <c r="K20" i="11"/>
  <c r="K21" i="11"/>
  <c r="K22" i="11"/>
  <c r="K23" i="11"/>
  <c r="K24" i="11"/>
  <c r="K25" i="11"/>
  <c r="K26" i="11"/>
  <c r="K27" i="11"/>
  <c r="K28" i="11"/>
  <c r="K29" i="11"/>
  <c r="K30" i="11"/>
  <c r="K31" i="11"/>
  <c r="K32" i="11"/>
  <c r="K33" i="11"/>
  <c r="K34" i="11"/>
  <c r="K35" i="11"/>
  <c r="K36" i="11"/>
  <c r="K37" i="11"/>
  <c r="K38" i="11"/>
  <c r="K39" i="11"/>
  <c r="K40" i="11"/>
  <c r="K41" i="11"/>
  <c r="K42" i="11"/>
  <c r="K43" i="11"/>
  <c r="K44" i="11"/>
  <c r="K45" i="11"/>
  <c r="K46" i="11"/>
  <c r="K47" i="11"/>
  <c r="K48" i="11"/>
  <c r="K49" i="11"/>
  <c r="K50" i="11"/>
  <c r="K51" i="11"/>
  <c r="K52" i="11"/>
  <c r="K53" i="11"/>
  <c r="K54" i="11"/>
  <c r="K55" i="11"/>
  <c r="K56" i="11"/>
  <c r="K57" i="11"/>
  <c r="K58" i="11"/>
  <c r="K59" i="11"/>
  <c r="K60" i="11"/>
  <c r="K61" i="11"/>
  <c r="K62" i="11"/>
  <c r="K63" i="11"/>
  <c r="K64" i="11"/>
  <c r="K65" i="11"/>
  <c r="K66" i="11"/>
  <c r="K67" i="11"/>
  <c r="K68" i="11"/>
  <c r="K69" i="11"/>
  <c r="K70" i="11"/>
  <c r="K71" i="11"/>
  <c r="K72" i="11"/>
  <c r="K73" i="11"/>
  <c r="K74" i="11"/>
  <c r="K75" i="11"/>
  <c r="K76" i="11"/>
  <c r="K77" i="11"/>
  <c r="K78" i="11"/>
  <c r="K79" i="11"/>
  <c r="K80" i="11"/>
  <c r="K81" i="11"/>
  <c r="K82" i="11"/>
  <c r="K83" i="11"/>
  <c r="K84" i="11"/>
  <c r="K85" i="11"/>
  <c r="K86" i="11"/>
  <c r="K87" i="11"/>
  <c r="K88" i="11"/>
  <c r="K89" i="11"/>
  <c r="K90" i="11"/>
  <c r="K91" i="11"/>
  <c r="K92" i="11"/>
  <c r="K93" i="11"/>
  <c r="K94" i="11"/>
  <c r="K95" i="11"/>
  <c r="K96" i="11"/>
  <c r="K97" i="11"/>
  <c r="K98" i="11"/>
  <c r="K99" i="11"/>
  <c r="K100" i="11"/>
  <c r="F5" i="10"/>
  <c r="F6" i="10"/>
  <c r="F7" i="10"/>
  <c r="F8" i="10"/>
  <c r="F9" i="10"/>
  <c r="F10" i="10"/>
  <c r="F11" i="10"/>
  <c r="F12" i="10"/>
  <c r="F13" i="10"/>
  <c r="F14" i="10"/>
  <c r="F15" i="10"/>
  <c r="F16" i="10"/>
  <c r="F17" i="10"/>
  <c r="F18" i="10"/>
  <c r="F19" i="10"/>
  <c r="F20" i="10"/>
  <c r="F21" i="10"/>
  <c r="F22" i="10"/>
  <c r="F23" i="10"/>
  <c r="F24" i="10"/>
  <c r="F25" i="10"/>
  <c r="F26" i="10"/>
  <c r="F27" i="10"/>
  <c r="F28" i="10"/>
  <c r="F29" i="10"/>
  <c r="F30" i="10"/>
  <c r="F31" i="10"/>
  <c r="F32" i="10"/>
  <c r="F33" i="10"/>
  <c r="F34" i="10"/>
  <c r="F35" i="10"/>
  <c r="F36" i="10"/>
  <c r="F37" i="10"/>
  <c r="F38" i="10"/>
  <c r="F39" i="10"/>
  <c r="F40" i="10"/>
  <c r="F41" i="10"/>
  <c r="F42" i="10"/>
  <c r="F43" i="10"/>
  <c r="F44" i="10"/>
  <c r="F45" i="10"/>
  <c r="F46" i="10"/>
  <c r="F47" i="10"/>
  <c r="F48" i="10"/>
  <c r="F49" i="10"/>
  <c r="F50" i="10"/>
  <c r="F51" i="10"/>
  <c r="F52" i="10"/>
  <c r="F53" i="10"/>
  <c r="F54" i="10"/>
  <c r="F55" i="10"/>
  <c r="F56" i="10"/>
  <c r="F57" i="10"/>
  <c r="F58" i="10"/>
  <c r="F59" i="10"/>
  <c r="F60" i="10"/>
  <c r="F61" i="10"/>
  <c r="F62" i="10"/>
  <c r="F63" i="10"/>
  <c r="F64" i="10"/>
  <c r="F65" i="10"/>
  <c r="F66" i="10"/>
  <c r="F67" i="10"/>
  <c r="F68" i="10"/>
  <c r="F69" i="10"/>
  <c r="F70" i="10"/>
  <c r="F71" i="10"/>
  <c r="F72" i="10"/>
  <c r="F73" i="10"/>
  <c r="F74" i="10"/>
  <c r="F75" i="10"/>
  <c r="F76" i="10"/>
  <c r="F77" i="10"/>
  <c r="F78" i="10"/>
  <c r="F79" i="10"/>
  <c r="F80" i="10"/>
  <c r="F81" i="10"/>
  <c r="F82" i="10"/>
  <c r="F83" i="10"/>
  <c r="F84" i="10"/>
  <c r="F85" i="10"/>
  <c r="F86" i="10"/>
  <c r="F87" i="10"/>
  <c r="F88" i="10"/>
  <c r="F89" i="10"/>
  <c r="F90" i="10"/>
  <c r="F91" i="10"/>
  <c r="F92" i="10"/>
  <c r="F93" i="10"/>
  <c r="F94" i="10"/>
  <c r="F95" i="10"/>
  <c r="F96" i="10"/>
  <c r="F97" i="10"/>
  <c r="F98" i="10"/>
  <c r="F99" i="10"/>
  <c r="F100" i="10"/>
  <c r="K4" i="11"/>
  <c r="G4" i="8"/>
  <c r="L4" i="1"/>
  <c r="L6" i="1" l="1"/>
  <c r="D6" i="5" s="1"/>
  <c r="H5" i="11"/>
  <c r="C2" i="15" s="1" a="1"/>
  <c r="C2" i="15" s="1"/>
  <c r="H84" i="11"/>
  <c r="H85" i="11"/>
  <c r="H100" i="11"/>
  <c r="H86" i="11"/>
  <c r="L5" i="1"/>
  <c r="D5" i="5" s="1"/>
  <c r="L7" i="1"/>
  <c r="D7" i="5" s="1"/>
  <c r="L8" i="1"/>
  <c r="D8" i="5" s="1"/>
  <c r="L9" i="1"/>
  <c r="D9" i="5" s="1"/>
  <c r="L10" i="1"/>
  <c r="D10" i="5" s="1"/>
  <c r="L11" i="1"/>
  <c r="D11" i="5" s="1"/>
  <c r="L12" i="1"/>
  <c r="D12" i="5" s="1"/>
  <c r="L13" i="1"/>
  <c r="D13" i="5" s="1"/>
  <c r="L14" i="1"/>
  <c r="D14" i="5" s="1"/>
  <c r="L15" i="1"/>
  <c r="D15" i="5" s="1"/>
  <c r="L16" i="1"/>
  <c r="D16" i="5" s="1"/>
  <c r="L17" i="1"/>
  <c r="D17" i="5" s="1"/>
  <c r="L18" i="1"/>
  <c r="D18" i="5" s="1"/>
  <c r="L19" i="1"/>
  <c r="D19" i="5" s="1"/>
  <c r="L20" i="1"/>
  <c r="D20" i="5" s="1"/>
  <c r="L21" i="1"/>
  <c r="L22" i="1"/>
  <c r="L23" i="1"/>
  <c r="L24" i="1"/>
  <c r="L25" i="1"/>
  <c r="L26" i="1"/>
  <c r="L27" i="1"/>
  <c r="L28" i="1"/>
  <c r="L29" i="1"/>
  <c r="L30" i="1"/>
  <c r="L31" i="1"/>
  <c r="L32" i="1"/>
  <c r="L33" i="1"/>
  <c r="L34" i="1"/>
  <c r="L35" i="1"/>
  <c r="L36" i="1"/>
  <c r="L37" i="1"/>
  <c r="L38" i="1"/>
  <c r="L39" i="1"/>
  <c r="L40" i="1"/>
  <c r="L41" i="1"/>
  <c r="L46" i="1"/>
  <c r="L47" i="1"/>
  <c r="L48" i="1"/>
  <c r="L49" i="1"/>
  <c r="L50" i="1"/>
  <c r="L51" i="1"/>
  <c r="L52" i="1"/>
  <c r="L53" i="1"/>
  <c r="L54" i="1"/>
  <c r="K4" i="4"/>
  <c r="E4" i="3" a="1"/>
  <c r="E4" i="3" s="1"/>
  <c r="F4" i="10"/>
  <c r="D2" i="15" s="1" a="1"/>
  <c r="H93" i="15" s="1"/>
  <c r="D4" i="5" l="1"/>
  <c r="F190" i="15"/>
  <c r="H135" i="15"/>
  <c r="H260" i="15"/>
  <c r="I216" i="15"/>
  <c r="H157" i="15"/>
  <c r="F269" i="15"/>
  <c r="G255" i="15"/>
  <c r="H206" i="15"/>
  <c r="G151" i="15"/>
  <c r="I170" i="15"/>
  <c r="I83" i="15"/>
  <c r="G196" i="15"/>
  <c r="G276" i="15"/>
  <c r="H278" i="15"/>
  <c r="I224" i="15"/>
  <c r="H113" i="15"/>
  <c r="F248" i="15"/>
  <c r="F282" i="15"/>
  <c r="I139" i="15"/>
  <c r="H84" i="15"/>
  <c r="I104" i="15"/>
  <c r="I81" i="15"/>
  <c r="G99" i="15"/>
  <c r="F142" i="15"/>
  <c r="I206" i="15"/>
  <c r="G246" i="15"/>
  <c r="G262" i="15"/>
  <c r="G278" i="15"/>
  <c r="G73" i="15"/>
  <c r="H151" i="15"/>
  <c r="G216" i="15"/>
  <c r="H248" i="15"/>
  <c r="H264" i="15"/>
  <c r="H280" i="15"/>
  <c r="H189" i="15"/>
  <c r="F104" i="15"/>
  <c r="F168" i="15"/>
  <c r="I232" i="15"/>
  <c r="I252" i="15"/>
  <c r="I268" i="15"/>
  <c r="I284" i="15"/>
  <c r="F252" i="15"/>
  <c r="H121" i="15"/>
  <c r="H185" i="15"/>
  <c r="F241" i="15"/>
  <c r="F257" i="15"/>
  <c r="F273" i="15"/>
  <c r="F289" i="15"/>
  <c r="F262" i="15"/>
  <c r="F130" i="15"/>
  <c r="I202" i="15"/>
  <c r="G269" i="15"/>
  <c r="H139" i="15"/>
  <c r="H277" i="15"/>
  <c r="I196" i="15"/>
  <c r="I291" i="15"/>
  <c r="I189" i="15"/>
  <c r="I125" i="15"/>
  <c r="I94" i="15"/>
  <c r="F200" i="15"/>
  <c r="G135" i="15"/>
  <c r="H70" i="15"/>
  <c r="F177" i="15"/>
  <c r="F113" i="15"/>
  <c r="H219" i="15"/>
  <c r="I154" i="15"/>
  <c r="F90" i="15"/>
  <c r="G197" i="15"/>
  <c r="H132" i="15"/>
  <c r="I67" i="15"/>
  <c r="G174" i="15"/>
  <c r="G110" i="15"/>
  <c r="F99" i="15"/>
  <c r="G274" i="15"/>
  <c r="H292" i="15"/>
  <c r="I264" i="15"/>
  <c r="F253" i="15"/>
  <c r="F178" i="15"/>
  <c r="I275" i="15"/>
  <c r="H86" i="15"/>
  <c r="G213" i="15"/>
  <c r="F134" i="15"/>
  <c r="H143" i="15"/>
  <c r="G85" i="15"/>
  <c r="I266" i="15"/>
  <c r="F271" i="15"/>
  <c r="H263" i="15"/>
  <c r="G149" i="15"/>
  <c r="G124" i="15"/>
  <c r="G71" i="15"/>
  <c r="F150" i="15"/>
  <c r="I214" i="15"/>
  <c r="G248" i="15"/>
  <c r="G264" i="15"/>
  <c r="G280" i="15"/>
  <c r="G89" i="15"/>
  <c r="H159" i="15"/>
  <c r="G224" i="15"/>
  <c r="H250" i="15"/>
  <c r="H266" i="15"/>
  <c r="H282" i="15"/>
  <c r="F242" i="15"/>
  <c r="F112" i="15"/>
  <c r="F176" i="15"/>
  <c r="I238" i="15"/>
  <c r="I254" i="15"/>
  <c r="I270" i="15"/>
  <c r="I286" i="15"/>
  <c r="F264" i="15"/>
  <c r="H129" i="15"/>
  <c r="H193" i="15"/>
  <c r="F243" i="15"/>
  <c r="F259" i="15"/>
  <c r="F275" i="15"/>
  <c r="F291" i="15"/>
  <c r="F278" i="15"/>
  <c r="F138" i="15"/>
  <c r="I234" i="15"/>
  <c r="G271" i="15"/>
  <c r="H147" i="15"/>
  <c r="H279" i="15"/>
  <c r="I204" i="15"/>
  <c r="H133" i="15"/>
  <c r="I187" i="15"/>
  <c r="I123" i="15"/>
  <c r="I92" i="15"/>
  <c r="F198" i="15"/>
  <c r="G133" i="15"/>
  <c r="H68" i="15"/>
  <c r="F175" i="15"/>
  <c r="F111" i="15"/>
  <c r="H217" i="15"/>
  <c r="I152" i="15"/>
  <c r="F88" i="15"/>
  <c r="H194" i="15"/>
  <c r="H130" i="15"/>
  <c r="F237" i="15"/>
  <c r="G172" i="15"/>
  <c r="G108" i="15"/>
  <c r="F126" i="15"/>
  <c r="G290" i="15"/>
  <c r="H276" i="15"/>
  <c r="I248" i="15"/>
  <c r="H169" i="15"/>
  <c r="F240" i="15"/>
  <c r="H261" i="15"/>
  <c r="I141" i="15"/>
  <c r="F193" i="15"/>
  <c r="I106" i="15"/>
  <c r="H148" i="15"/>
  <c r="G260" i="15"/>
  <c r="H262" i="15"/>
  <c r="I250" i="15"/>
  <c r="H177" i="15"/>
  <c r="F287" i="15"/>
  <c r="G261" i="15"/>
  <c r="H204" i="15"/>
  <c r="F191" i="15"/>
  <c r="I168" i="15"/>
  <c r="G188" i="15"/>
  <c r="G87" i="15"/>
  <c r="F158" i="15"/>
  <c r="I222" i="15"/>
  <c r="G250" i="15"/>
  <c r="G266" i="15"/>
  <c r="G282" i="15"/>
  <c r="H103" i="15"/>
  <c r="H167" i="15"/>
  <c r="G232" i="15"/>
  <c r="H252" i="15"/>
  <c r="H268" i="15"/>
  <c r="H284" i="15"/>
  <c r="F254" i="15"/>
  <c r="F120" i="15"/>
  <c r="F184" i="15"/>
  <c r="I240" i="15"/>
  <c r="I256" i="15"/>
  <c r="I272" i="15"/>
  <c r="I288" i="15"/>
  <c r="F274" i="15"/>
  <c r="H137" i="15"/>
  <c r="G202" i="15"/>
  <c r="F245" i="15"/>
  <c r="F261" i="15"/>
  <c r="F277" i="15"/>
  <c r="H101" i="15"/>
  <c r="F290" i="15"/>
  <c r="F146" i="15"/>
  <c r="G239" i="15"/>
  <c r="G277" i="15"/>
  <c r="G204" i="15"/>
  <c r="H117" i="15"/>
  <c r="I243" i="15"/>
  <c r="F284" i="15"/>
  <c r="I173" i="15"/>
  <c r="I109" i="15"/>
  <c r="I78" i="15"/>
  <c r="G183" i="15"/>
  <c r="G119" i="15"/>
  <c r="I225" i="15"/>
  <c r="F161" i="15"/>
  <c r="G96" i="15"/>
  <c r="H203" i="15"/>
  <c r="I138" i="15"/>
  <c r="F74" i="15"/>
  <c r="H180" i="15"/>
  <c r="H116" i="15"/>
  <c r="F223" i="15"/>
  <c r="G158" i="15"/>
  <c r="H79" i="15"/>
  <c r="H95" i="15"/>
  <c r="G112" i="15"/>
  <c r="G128" i="15"/>
  <c r="G144" i="15"/>
  <c r="G160" i="15"/>
  <c r="G176" i="15"/>
  <c r="G192" i="15"/>
  <c r="F209" i="15"/>
  <c r="F225" i="15"/>
  <c r="I69" i="15"/>
  <c r="I85" i="15"/>
  <c r="H102" i="15"/>
  <c r="H118" i="15"/>
  <c r="H134" i="15"/>
  <c r="H150" i="15"/>
  <c r="H166" i="15"/>
  <c r="H182" i="15"/>
  <c r="G199" i="15"/>
  <c r="G215" i="15"/>
  <c r="G231" i="15"/>
  <c r="F76" i="15"/>
  <c r="F92" i="15"/>
  <c r="I108" i="15"/>
  <c r="I124" i="15"/>
  <c r="I140" i="15"/>
  <c r="I156" i="15"/>
  <c r="I172" i="15"/>
  <c r="I188" i="15"/>
  <c r="H205" i="15"/>
  <c r="H221" i="15"/>
  <c r="H237" i="15"/>
  <c r="G82" i="15"/>
  <c r="G98" i="15"/>
  <c r="F115" i="15"/>
  <c r="F131" i="15"/>
  <c r="F147" i="15"/>
  <c r="F163" i="15"/>
  <c r="F179" i="15"/>
  <c r="F195" i="15"/>
  <c r="I211" i="15"/>
  <c r="I227" i="15"/>
  <c r="H72" i="15"/>
  <c r="H88" i="15"/>
  <c r="G105" i="15"/>
  <c r="G121" i="15"/>
  <c r="G137" i="15"/>
  <c r="G153" i="15"/>
  <c r="G169" i="15"/>
  <c r="G185" i="15"/>
  <c r="F202" i="15"/>
  <c r="F218" i="15"/>
  <c r="F234" i="15"/>
  <c r="I80" i="15"/>
  <c r="I96" i="15"/>
  <c r="F79" i="15"/>
  <c r="F95" i="15"/>
  <c r="I111" i="15"/>
  <c r="I127" i="15"/>
  <c r="I143" i="15"/>
  <c r="I159" i="15"/>
  <c r="I175" i="15"/>
  <c r="I191" i="15"/>
  <c r="H208" i="15"/>
  <c r="H224" i="15"/>
  <c r="F272" i="15"/>
  <c r="I289" i="15"/>
  <c r="I273" i="15"/>
  <c r="I257" i="15"/>
  <c r="I241" i="15"/>
  <c r="F188" i="15"/>
  <c r="F124" i="15"/>
  <c r="F266" i="15"/>
  <c r="H291" i="15"/>
  <c r="H275" i="15"/>
  <c r="H259" i="15"/>
  <c r="H243" i="15"/>
  <c r="H195" i="15"/>
  <c r="H131" i="15"/>
  <c r="F256" i="15"/>
  <c r="G283" i="15"/>
  <c r="G267" i="15"/>
  <c r="G251" i="15"/>
  <c r="I226" i="15"/>
  <c r="D2" i="15"/>
  <c r="H81" i="15"/>
  <c r="H97" i="15"/>
  <c r="G114" i="15"/>
  <c r="G130" i="15"/>
  <c r="G146" i="15"/>
  <c r="G162" i="15"/>
  <c r="G178" i="15"/>
  <c r="G194" i="15"/>
  <c r="F211" i="15"/>
  <c r="F227" i="15"/>
  <c r="I71" i="15"/>
  <c r="I87" i="15"/>
  <c r="H104" i="15"/>
  <c r="H120" i="15"/>
  <c r="H136" i="15"/>
  <c r="H152" i="15"/>
  <c r="H168" i="15"/>
  <c r="H184" i="15"/>
  <c r="G201" i="15"/>
  <c r="G217" i="15"/>
  <c r="G233" i="15"/>
  <c r="F78" i="15"/>
  <c r="F94" i="15"/>
  <c r="I110" i="15"/>
  <c r="I126" i="15"/>
  <c r="I142" i="15"/>
  <c r="I158" i="15"/>
  <c r="I174" i="15"/>
  <c r="I190" i="15"/>
  <c r="H207" i="15"/>
  <c r="H223" i="15"/>
  <c r="G68" i="15"/>
  <c r="G84" i="15"/>
  <c r="F101" i="15"/>
  <c r="F117" i="15"/>
  <c r="F133" i="15"/>
  <c r="F149" i="15"/>
  <c r="F165" i="15"/>
  <c r="F181" i="15"/>
  <c r="I197" i="15"/>
  <c r="I213" i="15"/>
  <c r="I229" i="15"/>
  <c r="H74" i="15"/>
  <c r="H90" i="15"/>
  <c r="G107" i="15"/>
  <c r="G123" i="15"/>
  <c r="G139" i="15"/>
  <c r="G155" i="15"/>
  <c r="G171" i="15"/>
  <c r="G187" i="15"/>
  <c r="F204" i="15"/>
  <c r="F220" i="15"/>
  <c r="F236" i="15"/>
  <c r="I82" i="15"/>
  <c r="I98" i="15"/>
  <c r="F81" i="15"/>
  <c r="F97" i="15"/>
  <c r="I113" i="15"/>
  <c r="I129" i="15"/>
  <c r="I145" i="15"/>
  <c r="I161" i="15"/>
  <c r="I177" i="15"/>
  <c r="I193" i="15"/>
  <c r="H210" i="15"/>
  <c r="H226" i="15"/>
  <c r="F260" i="15"/>
  <c r="I287" i="15"/>
  <c r="I271" i="15"/>
  <c r="I255" i="15"/>
  <c r="I239" i="15"/>
  <c r="F180" i="15"/>
  <c r="F116" i="15"/>
  <c r="F258" i="15"/>
  <c r="H289" i="15"/>
  <c r="H273" i="15"/>
  <c r="H257" i="15"/>
  <c r="H241" i="15"/>
  <c r="H187" i="15"/>
  <c r="H123" i="15"/>
  <c r="F244" i="15"/>
  <c r="G281" i="15"/>
  <c r="G265" i="15"/>
  <c r="G249" i="15"/>
  <c r="I218" i="15"/>
  <c r="H67" i="15"/>
  <c r="H83" i="15"/>
  <c r="G100" i="15"/>
  <c r="G116" i="15"/>
  <c r="G132" i="15"/>
  <c r="G148" i="15"/>
  <c r="G164" i="15"/>
  <c r="G180" i="15"/>
  <c r="F197" i="15"/>
  <c r="F213" i="15"/>
  <c r="F229" i="15"/>
  <c r="I73" i="15"/>
  <c r="I89" i="15"/>
  <c r="H106" i="15"/>
  <c r="H122" i="15"/>
  <c r="H138" i="15"/>
  <c r="H154" i="15"/>
  <c r="H170" i="15"/>
  <c r="H186" i="15"/>
  <c r="G203" i="15"/>
  <c r="G219" i="15"/>
  <c r="G235" i="15"/>
  <c r="F80" i="15"/>
  <c r="F96" i="15"/>
  <c r="I112" i="15"/>
  <c r="I128" i="15"/>
  <c r="I144" i="15"/>
  <c r="I160" i="15"/>
  <c r="I176" i="15"/>
  <c r="I192" i="15"/>
  <c r="H209" i="15"/>
  <c r="H225" i="15"/>
  <c r="G70" i="15"/>
  <c r="G86" i="15"/>
  <c r="F103" i="15"/>
  <c r="F119" i="15"/>
  <c r="F135" i="15"/>
  <c r="F151" i="15"/>
  <c r="F167" i="15"/>
  <c r="F183" i="15"/>
  <c r="I199" i="15"/>
  <c r="I215" i="15"/>
  <c r="I231" i="15"/>
  <c r="H76" i="15"/>
  <c r="H92" i="15"/>
  <c r="G109" i="15"/>
  <c r="G125" i="15"/>
  <c r="G141" i="15"/>
  <c r="G157" i="15"/>
  <c r="G173" i="15"/>
  <c r="G189" i="15"/>
  <c r="F206" i="15"/>
  <c r="F222" i="15"/>
  <c r="I68" i="15"/>
  <c r="I84" i="15"/>
  <c r="F67" i="15"/>
  <c r="F83" i="15"/>
  <c r="I99" i="15"/>
  <c r="I115" i="15"/>
  <c r="I131" i="15"/>
  <c r="I147" i="15"/>
  <c r="I163" i="15"/>
  <c r="I179" i="15"/>
  <c r="I195" i="15"/>
  <c r="H212" i="15"/>
  <c r="H228" i="15"/>
  <c r="F250" i="15"/>
  <c r="I285" i="15"/>
  <c r="I269" i="15"/>
  <c r="I253" i="15"/>
  <c r="I236" i="15"/>
  <c r="F172" i="15"/>
  <c r="F108" i="15"/>
  <c r="F246" i="15"/>
  <c r="H287" i="15"/>
  <c r="H271" i="15"/>
  <c r="H255" i="15"/>
  <c r="H239" i="15"/>
  <c r="H179" i="15"/>
  <c r="H115" i="15"/>
  <c r="G198" i="15"/>
  <c r="G279" i="15"/>
  <c r="G263" i="15"/>
  <c r="G247" i="15"/>
  <c r="I210" i="15"/>
  <c r="H69" i="15"/>
  <c r="H85" i="15"/>
  <c r="G102" i="15"/>
  <c r="G118" i="15"/>
  <c r="G134" i="15"/>
  <c r="G150" i="15"/>
  <c r="G166" i="15"/>
  <c r="G182" i="15"/>
  <c r="F199" i="15"/>
  <c r="F215" i="15"/>
  <c r="F231" i="15"/>
  <c r="I75" i="15"/>
  <c r="I91" i="15"/>
  <c r="H108" i="15"/>
  <c r="H124" i="15"/>
  <c r="H140" i="15"/>
  <c r="H156" i="15"/>
  <c r="H172" i="15"/>
  <c r="H188" i="15"/>
  <c r="G205" i="15"/>
  <c r="G221" i="15"/>
  <c r="G237" i="15"/>
  <c r="F82" i="15"/>
  <c r="F98" i="15"/>
  <c r="I114" i="15"/>
  <c r="I130" i="15"/>
  <c r="I146" i="15"/>
  <c r="I162" i="15"/>
  <c r="I178" i="15"/>
  <c r="I194" i="15"/>
  <c r="H211" i="15"/>
  <c r="H227" i="15"/>
  <c r="G72" i="15"/>
  <c r="G88" i="15"/>
  <c r="F105" i="15"/>
  <c r="F121" i="15"/>
  <c r="F137" i="15"/>
  <c r="F153" i="15"/>
  <c r="F169" i="15"/>
  <c r="F185" i="15"/>
  <c r="I201" i="15"/>
  <c r="I217" i="15"/>
  <c r="I233" i="15"/>
  <c r="H78" i="15"/>
  <c r="H94" i="15"/>
  <c r="G111" i="15"/>
  <c r="G127" i="15"/>
  <c r="G143" i="15"/>
  <c r="G159" i="15"/>
  <c r="G175" i="15"/>
  <c r="G191" i="15"/>
  <c r="F208" i="15"/>
  <c r="F224" i="15"/>
  <c r="I70" i="15"/>
  <c r="I86" i="15"/>
  <c r="F69" i="15"/>
  <c r="F85" i="15"/>
  <c r="I101" i="15"/>
  <c r="I117" i="15"/>
  <c r="I133" i="15"/>
  <c r="I149" i="15"/>
  <c r="I165" i="15"/>
  <c r="I181" i="15"/>
  <c r="H198" i="15"/>
  <c r="H214" i="15"/>
  <c r="H230" i="15"/>
  <c r="F238" i="15"/>
  <c r="I283" i="15"/>
  <c r="I267" i="15"/>
  <c r="I251" i="15"/>
  <c r="I228" i="15"/>
  <c r="F164" i="15"/>
  <c r="F100" i="15"/>
  <c r="G222" i="15"/>
  <c r="H285" i="15"/>
  <c r="H269" i="15"/>
  <c r="H253" i="15"/>
  <c r="G236" i="15"/>
  <c r="H171" i="15"/>
  <c r="H107" i="15"/>
  <c r="H71" i="15"/>
  <c r="H87" i="15"/>
  <c r="G104" i="15"/>
  <c r="G120" i="15"/>
  <c r="G136" i="15"/>
  <c r="G152" i="15"/>
  <c r="G168" i="15"/>
  <c r="G184" i="15"/>
  <c r="F201" i="15"/>
  <c r="F217" i="15"/>
  <c r="F233" i="15"/>
  <c r="I77" i="15"/>
  <c r="I93" i="15"/>
  <c r="H110" i="15"/>
  <c r="H126" i="15"/>
  <c r="H142" i="15"/>
  <c r="H158" i="15"/>
  <c r="H174" i="15"/>
  <c r="H190" i="15"/>
  <c r="G207" i="15"/>
  <c r="G223" i="15"/>
  <c r="F68" i="15"/>
  <c r="F84" i="15"/>
  <c r="I100" i="15"/>
  <c r="I116" i="15"/>
  <c r="I132" i="15"/>
  <c r="I148" i="15"/>
  <c r="I164" i="15"/>
  <c r="I180" i="15"/>
  <c r="H197" i="15"/>
  <c r="H213" i="15"/>
  <c r="H229" i="15"/>
  <c r="G74" i="15"/>
  <c r="G90" i="15"/>
  <c r="F107" i="15"/>
  <c r="F123" i="15"/>
  <c r="F139" i="15"/>
  <c r="F155" i="15"/>
  <c r="F171" i="15"/>
  <c r="F187" i="15"/>
  <c r="I203" i="15"/>
  <c r="I219" i="15"/>
  <c r="I235" i="15"/>
  <c r="H80" i="15"/>
  <c r="H96" i="15"/>
  <c r="G113" i="15"/>
  <c r="G129" i="15"/>
  <c r="G145" i="15"/>
  <c r="G161" i="15"/>
  <c r="G177" i="15"/>
  <c r="G193" i="15"/>
  <c r="F210" i="15"/>
  <c r="F226" i="15"/>
  <c r="I72" i="15"/>
  <c r="I88" i="15"/>
  <c r="F71" i="15"/>
  <c r="F87" i="15"/>
  <c r="I103" i="15"/>
  <c r="I119" i="15"/>
  <c r="I135" i="15"/>
  <c r="I151" i="15"/>
  <c r="I167" i="15"/>
  <c r="I183" i="15"/>
  <c r="H200" i="15"/>
  <c r="H216" i="15"/>
  <c r="H232" i="15"/>
  <c r="G214" i="15"/>
  <c r="I281" i="15"/>
  <c r="I265" i="15"/>
  <c r="I249" i="15"/>
  <c r="I220" i="15"/>
  <c r="F156" i="15"/>
  <c r="G83" i="15"/>
  <c r="H181" i="15"/>
  <c r="H283" i="15"/>
  <c r="H267" i="15"/>
  <c r="H251" i="15"/>
  <c r="G228" i="15"/>
  <c r="H163" i="15"/>
  <c r="G97" i="15"/>
  <c r="G291" i="15"/>
  <c r="G275" i="15"/>
  <c r="G259" i="15"/>
  <c r="H73" i="15"/>
  <c r="H89" i="15"/>
  <c r="G106" i="15"/>
  <c r="G122" i="15"/>
  <c r="G138" i="15"/>
  <c r="G154" i="15"/>
  <c r="G170" i="15"/>
  <c r="G186" i="15"/>
  <c r="F203" i="15"/>
  <c r="F219" i="15"/>
  <c r="F235" i="15"/>
  <c r="I79" i="15"/>
  <c r="I95" i="15"/>
  <c r="H112" i="15"/>
  <c r="H128" i="15"/>
  <c r="H144" i="15"/>
  <c r="H160" i="15"/>
  <c r="H176" i="15"/>
  <c r="H192" i="15"/>
  <c r="G209" i="15"/>
  <c r="G225" i="15"/>
  <c r="F70" i="15"/>
  <c r="F86" i="15"/>
  <c r="I102" i="15"/>
  <c r="I118" i="15"/>
  <c r="I134" i="15"/>
  <c r="I150" i="15"/>
  <c r="I166" i="15"/>
  <c r="I182" i="15"/>
  <c r="H199" i="15"/>
  <c r="H215" i="15"/>
  <c r="H231" i="15"/>
  <c r="G76" i="15"/>
  <c r="G92" i="15"/>
  <c r="F109" i="15"/>
  <c r="F125" i="15"/>
  <c r="F141" i="15"/>
  <c r="F157" i="15"/>
  <c r="F173" i="15"/>
  <c r="F189" i="15"/>
  <c r="I205" i="15"/>
  <c r="I221" i="15"/>
  <c r="I237" i="15"/>
  <c r="H82" i="15"/>
  <c r="H98" i="15"/>
  <c r="G115" i="15"/>
  <c r="G131" i="15"/>
  <c r="G147" i="15"/>
  <c r="G163" i="15"/>
  <c r="G179" i="15"/>
  <c r="G195" i="15"/>
  <c r="F212" i="15"/>
  <c r="F228" i="15"/>
  <c r="I74" i="15"/>
  <c r="I90" i="15"/>
  <c r="F73" i="15"/>
  <c r="F89" i="15"/>
  <c r="I105" i="15"/>
  <c r="I121" i="15"/>
  <c r="I137" i="15"/>
  <c r="I153" i="15"/>
  <c r="I169" i="15"/>
  <c r="I185" i="15"/>
  <c r="H202" i="15"/>
  <c r="H218" i="15"/>
  <c r="H234" i="15"/>
  <c r="H173" i="15"/>
  <c r="I279" i="15"/>
  <c r="I263" i="15"/>
  <c r="I247" i="15"/>
  <c r="I212" i="15"/>
  <c r="F148" i="15"/>
  <c r="G67" i="15"/>
  <c r="H149" i="15"/>
  <c r="H281" i="15"/>
  <c r="H265" i="15"/>
  <c r="H249" i="15"/>
  <c r="G220" i="15"/>
  <c r="H155" i="15"/>
  <c r="G81" i="15"/>
  <c r="G289" i="15"/>
  <c r="G273" i="15"/>
  <c r="G257" i="15"/>
  <c r="G241" i="15"/>
  <c r="F186" i="15"/>
  <c r="F102" i="15"/>
  <c r="F166" i="15"/>
  <c r="I230" i="15"/>
  <c r="G252" i="15"/>
  <c r="G268" i="15"/>
  <c r="G284" i="15"/>
  <c r="H111" i="15"/>
  <c r="H175" i="15"/>
  <c r="H238" i="15"/>
  <c r="H254" i="15"/>
  <c r="H270" i="15"/>
  <c r="H286" i="15"/>
  <c r="F268" i="15"/>
  <c r="F128" i="15"/>
  <c r="F192" i="15"/>
  <c r="I242" i="15"/>
  <c r="I258" i="15"/>
  <c r="I274" i="15"/>
  <c r="I290" i="15"/>
  <c r="F286" i="15"/>
  <c r="H145" i="15"/>
  <c r="G210" i="15"/>
  <c r="F247" i="15"/>
  <c r="F263" i="15"/>
  <c r="F279" i="15"/>
  <c r="H141" i="15"/>
  <c r="G79" i="15"/>
  <c r="F154" i="15"/>
  <c r="G243" i="15"/>
  <c r="G285" i="15"/>
  <c r="G212" i="15"/>
  <c r="H125" i="15"/>
  <c r="I245" i="15"/>
  <c r="H236" i="15"/>
  <c r="I171" i="15"/>
  <c r="I107" i="15"/>
  <c r="I76" i="15"/>
  <c r="G181" i="15"/>
  <c r="G117" i="15"/>
  <c r="I223" i="15"/>
  <c r="F159" i="15"/>
  <c r="G94" i="15"/>
  <c r="H201" i="15"/>
  <c r="I136" i="15"/>
  <c r="F72" i="15"/>
  <c r="H178" i="15"/>
  <c r="H114" i="15"/>
  <c r="F221" i="15"/>
  <c r="G156" i="15"/>
  <c r="H91" i="15"/>
  <c r="G258" i="15"/>
  <c r="H244" i="15"/>
  <c r="G75" i="15"/>
  <c r="I280" i="15"/>
  <c r="G234" i="15"/>
  <c r="F114" i="15"/>
  <c r="F132" i="15"/>
  <c r="F216" i="15"/>
  <c r="H235" i="15"/>
  <c r="G190" i="15"/>
  <c r="I198" i="15"/>
  <c r="G292" i="15"/>
  <c r="H246" i="15"/>
  <c r="F160" i="15"/>
  <c r="G230" i="15"/>
  <c r="F255" i="15"/>
  <c r="F194" i="15"/>
  <c r="I277" i="15"/>
  <c r="F214" i="15"/>
  <c r="F127" i="15"/>
  <c r="H146" i="15"/>
  <c r="F110" i="15"/>
  <c r="F174" i="15"/>
  <c r="G238" i="15"/>
  <c r="G254" i="15"/>
  <c r="G270" i="15"/>
  <c r="G286" i="15"/>
  <c r="H119" i="15"/>
  <c r="H183" i="15"/>
  <c r="H240" i="15"/>
  <c r="H256" i="15"/>
  <c r="H272" i="15"/>
  <c r="H288" i="15"/>
  <c r="F280" i="15"/>
  <c r="F136" i="15"/>
  <c r="I200" i="15"/>
  <c r="I244" i="15"/>
  <c r="I260" i="15"/>
  <c r="I276" i="15"/>
  <c r="I292" i="15"/>
  <c r="G77" i="15"/>
  <c r="H153" i="15"/>
  <c r="G218" i="15"/>
  <c r="F249" i="15"/>
  <c r="F265" i="15"/>
  <c r="F281" i="15"/>
  <c r="H165" i="15"/>
  <c r="G95" i="15"/>
  <c r="F162" i="15"/>
  <c r="G245" i="15"/>
  <c r="G287" i="15"/>
  <c r="H245" i="15"/>
  <c r="F276" i="15"/>
  <c r="I259" i="15"/>
  <c r="H222" i="15"/>
  <c r="I157" i="15"/>
  <c r="F93" i="15"/>
  <c r="F232" i="15"/>
  <c r="G167" i="15"/>
  <c r="G103" i="15"/>
  <c r="I209" i="15"/>
  <c r="F145" i="15"/>
  <c r="G80" i="15"/>
  <c r="I186" i="15"/>
  <c r="I122" i="15"/>
  <c r="G229" i="15"/>
  <c r="H164" i="15"/>
  <c r="H100" i="15"/>
  <c r="F207" i="15"/>
  <c r="G142" i="15"/>
  <c r="H77" i="15"/>
  <c r="G242" i="15"/>
  <c r="G200" i="15"/>
  <c r="F152" i="15"/>
  <c r="H105" i="15"/>
  <c r="F285" i="15"/>
  <c r="F270" i="15"/>
  <c r="F77" i="15"/>
  <c r="F129" i="15"/>
  <c r="G126" i="15"/>
  <c r="G244" i="15"/>
  <c r="G208" i="15"/>
  <c r="G91" i="15"/>
  <c r="I282" i="15"/>
  <c r="F239" i="15"/>
  <c r="F122" i="15"/>
  <c r="F140" i="15"/>
  <c r="F75" i="15"/>
  <c r="H233" i="15"/>
  <c r="G211" i="15"/>
  <c r="F196" i="15"/>
  <c r="F118" i="15"/>
  <c r="F182" i="15"/>
  <c r="G240" i="15"/>
  <c r="G256" i="15"/>
  <c r="G272" i="15"/>
  <c r="G288" i="15"/>
  <c r="H127" i="15"/>
  <c r="H191" i="15"/>
  <c r="H242" i="15"/>
  <c r="H258" i="15"/>
  <c r="H274" i="15"/>
  <c r="H290" i="15"/>
  <c r="F292" i="15"/>
  <c r="F144" i="15"/>
  <c r="I208" i="15"/>
  <c r="I246" i="15"/>
  <c r="I262" i="15"/>
  <c r="I278" i="15"/>
  <c r="H109" i="15"/>
  <c r="G93" i="15"/>
  <c r="H161" i="15"/>
  <c r="G226" i="15"/>
  <c r="F251" i="15"/>
  <c r="F267" i="15"/>
  <c r="F283" i="15"/>
  <c r="G206" i="15"/>
  <c r="F106" i="15"/>
  <c r="F170" i="15"/>
  <c r="G253" i="15"/>
  <c r="G69" i="15"/>
  <c r="H247" i="15"/>
  <c r="F288" i="15"/>
  <c r="I261" i="15"/>
  <c r="H220" i="15"/>
  <c r="I155" i="15"/>
  <c r="F91" i="15"/>
  <c r="F230" i="15"/>
  <c r="G165" i="15"/>
  <c r="G101" i="15"/>
  <c r="I207" i="15"/>
  <c r="F143" i="15"/>
  <c r="G78" i="15"/>
  <c r="I184" i="15"/>
  <c r="I120" i="15"/>
  <c r="G227" i="15"/>
  <c r="H162" i="15"/>
  <c r="I97" i="15"/>
  <c r="F205" i="15"/>
  <c r="G140" i="15"/>
  <c r="H75" i="15"/>
  <c r="H196" i="15"/>
  <c r="H99" i="15"/>
  <c r="F30" i="15" l="1"/>
  <c r="F31" i="15"/>
  <c r="F32" i="15"/>
  <c r="F33" i="15"/>
  <c r="F34" i="15"/>
  <c r="F35" i="15"/>
  <c r="F36" i="15"/>
  <c r="F37" i="15"/>
  <c r="F38" i="15"/>
  <c r="G30" i="15"/>
  <c r="G31" i="15"/>
  <c r="G32" i="15"/>
  <c r="G33" i="15"/>
  <c r="G34" i="15"/>
  <c r="G35" i="15"/>
  <c r="G36" i="15"/>
  <c r="G37" i="15"/>
  <c r="G38" i="15"/>
  <c r="H30" i="15"/>
  <c r="H31" i="15"/>
  <c r="H32" i="15"/>
  <c r="H33" i="15"/>
  <c r="H34" i="15"/>
  <c r="H35" i="15"/>
  <c r="H36" i="15"/>
  <c r="H37" i="15"/>
  <c r="H38" i="15"/>
  <c r="I30" i="15"/>
  <c r="I31" i="15"/>
  <c r="I32" i="15"/>
  <c r="I33" i="15"/>
  <c r="I34" i="15"/>
  <c r="I35" i="15"/>
  <c r="I36" i="15"/>
  <c r="I37" i="15"/>
  <c r="I38" i="15"/>
  <c r="F39" i="15"/>
  <c r="F40" i="15"/>
  <c r="F41" i="15"/>
  <c r="F42" i="15"/>
  <c r="F43" i="15"/>
  <c r="F44" i="15"/>
  <c r="F45" i="15"/>
  <c r="F46" i="15"/>
  <c r="F47" i="15"/>
  <c r="G39" i="15"/>
  <c r="G40" i="15"/>
  <c r="G41" i="15"/>
  <c r="G42" i="15"/>
  <c r="G43" i="15"/>
  <c r="G44" i="15"/>
  <c r="G45" i="15"/>
  <c r="G46" i="15"/>
  <c r="G47" i="15"/>
  <c r="H39" i="15"/>
  <c r="H40" i="15"/>
  <c r="H41" i="15"/>
  <c r="H42" i="15"/>
  <c r="H43" i="15"/>
  <c r="H44" i="15"/>
  <c r="H45" i="15"/>
  <c r="H46" i="15"/>
  <c r="H47" i="15"/>
  <c r="I39" i="15"/>
  <c r="I40" i="15"/>
  <c r="I41" i="15"/>
  <c r="I42" i="15"/>
  <c r="I43" i="15"/>
  <c r="I44" i="15"/>
  <c r="I45" i="15"/>
  <c r="I46" i="15"/>
  <c r="I47" i="15"/>
  <c r="F49" i="15"/>
  <c r="G49" i="15"/>
  <c r="H49" i="15"/>
  <c r="I49" i="15"/>
  <c r="G2" i="15"/>
  <c r="F59" i="15"/>
  <c r="F51" i="15"/>
  <c r="F23" i="15"/>
  <c r="F13" i="15"/>
  <c r="G66" i="15"/>
  <c r="G55" i="15"/>
  <c r="G48" i="15"/>
  <c r="G20" i="15"/>
  <c r="G9" i="15"/>
  <c r="H62" i="15"/>
  <c r="H52" i="15"/>
  <c r="H28" i="15"/>
  <c r="H12" i="15"/>
  <c r="I61" i="15"/>
  <c r="F66" i="15"/>
  <c r="F58" i="15"/>
  <c r="F50" i="15"/>
  <c r="F22" i="15"/>
  <c r="F11" i="15"/>
  <c r="G65" i="15"/>
  <c r="G54" i="15"/>
  <c r="G29" i="15"/>
  <c r="G18" i="15"/>
  <c r="G8" i="15"/>
  <c r="H61" i="15"/>
  <c r="H50" i="15"/>
  <c r="H27" i="15"/>
  <c r="H11" i="15"/>
  <c r="I60" i="15"/>
  <c r="I28" i="15"/>
  <c r="I4" i="15"/>
  <c r="F63" i="15"/>
  <c r="F55" i="15"/>
  <c r="F29" i="15"/>
  <c r="F18" i="15"/>
  <c r="F7" i="15"/>
  <c r="G61" i="15"/>
  <c r="G50" i="15"/>
  <c r="G25" i="15"/>
  <c r="G14" i="15"/>
  <c r="G4" i="15"/>
  <c r="H57" i="15"/>
  <c r="H20" i="15"/>
  <c r="H4" i="15"/>
  <c r="I53" i="15"/>
  <c r="I20" i="15"/>
  <c r="F62" i="15"/>
  <c r="F54" i="15"/>
  <c r="F27" i="15"/>
  <c r="F17" i="15"/>
  <c r="F6" i="15"/>
  <c r="G59" i="15"/>
  <c r="G24" i="15"/>
  <c r="G13" i="15"/>
  <c r="H66" i="15"/>
  <c r="H56" i="15"/>
  <c r="H19" i="15"/>
  <c r="H3" i="15"/>
  <c r="I52" i="15"/>
  <c r="I19" i="15"/>
  <c r="I12" i="15"/>
  <c r="I5" i="15"/>
  <c r="I9" i="15"/>
  <c r="I13" i="15"/>
  <c r="I17" i="15"/>
  <c r="I21" i="15"/>
  <c r="I25" i="15"/>
  <c r="I29" i="15"/>
  <c r="I50" i="15"/>
  <c r="I54" i="15"/>
  <c r="I58" i="15"/>
  <c r="I62" i="15"/>
  <c r="I66" i="15"/>
  <c r="H5" i="15"/>
  <c r="H9" i="15"/>
  <c r="H13" i="15"/>
  <c r="H17" i="15"/>
  <c r="H21" i="15"/>
  <c r="H25" i="15"/>
  <c r="H29" i="15"/>
  <c r="I6" i="15"/>
  <c r="I10" i="15"/>
  <c r="I14" i="15"/>
  <c r="I18" i="15"/>
  <c r="I22" i="15"/>
  <c r="I26" i="15"/>
  <c r="I48" i="15"/>
  <c r="I51" i="15"/>
  <c r="I55" i="15"/>
  <c r="I59" i="15"/>
  <c r="I63" i="15"/>
  <c r="I3" i="15"/>
  <c r="H6" i="15"/>
  <c r="H10" i="15"/>
  <c r="H14" i="15"/>
  <c r="H18" i="15"/>
  <c r="H22" i="15"/>
  <c r="H26" i="15"/>
  <c r="H48" i="15"/>
  <c r="H51" i="15"/>
  <c r="H55" i="15"/>
  <c r="H59" i="15"/>
  <c r="H63" i="15"/>
  <c r="G3" i="15"/>
  <c r="G7" i="15"/>
  <c r="G11" i="15"/>
  <c r="G15" i="15"/>
  <c r="G19" i="15"/>
  <c r="G23" i="15"/>
  <c r="G27" i="15"/>
  <c r="G52" i="15"/>
  <c r="G56" i="15"/>
  <c r="G60" i="15"/>
  <c r="G64" i="15"/>
  <c r="F4" i="15"/>
  <c r="F8" i="15"/>
  <c r="F12" i="15"/>
  <c r="F16" i="15"/>
  <c r="F20" i="15"/>
  <c r="F24" i="15"/>
  <c r="F28" i="15"/>
  <c r="I7" i="15"/>
  <c r="I15" i="15"/>
  <c r="I23" i="15"/>
  <c r="I56" i="15"/>
  <c r="I64" i="15"/>
  <c r="H7" i="15"/>
  <c r="H15" i="15"/>
  <c r="H23" i="15"/>
  <c r="H53" i="15"/>
  <c r="H58" i="15"/>
  <c r="H64" i="15"/>
  <c r="G5" i="15"/>
  <c r="G10" i="15"/>
  <c r="G16" i="15"/>
  <c r="G21" i="15"/>
  <c r="G26" i="15"/>
  <c r="G51" i="15"/>
  <c r="G57" i="15"/>
  <c r="G62" i="15"/>
  <c r="F3" i="15"/>
  <c r="F9" i="15"/>
  <c r="F14" i="15"/>
  <c r="F19" i="15"/>
  <c r="F25" i="15"/>
  <c r="F48" i="15"/>
  <c r="F52" i="15"/>
  <c r="F56" i="15"/>
  <c r="F60" i="15"/>
  <c r="F64" i="15"/>
  <c r="F53" i="15"/>
  <c r="F61" i="15"/>
  <c r="I11" i="15"/>
  <c r="I27" i="15"/>
  <c r="I8" i="15"/>
  <c r="I16" i="15"/>
  <c r="I24" i="15"/>
  <c r="I57" i="15"/>
  <c r="I65" i="15"/>
  <c r="H8" i="15"/>
  <c r="H16" i="15"/>
  <c r="H24" i="15"/>
  <c r="H54" i="15"/>
  <c r="H60" i="15"/>
  <c r="H65" i="15"/>
  <c r="G6" i="15"/>
  <c r="G12" i="15"/>
  <c r="G17" i="15"/>
  <c r="G22" i="15"/>
  <c r="G28" i="15"/>
  <c r="G53" i="15"/>
  <c r="G58" i="15"/>
  <c r="G63" i="15"/>
  <c r="F5" i="15"/>
  <c r="F10" i="15"/>
  <c r="F15" i="15"/>
  <c r="F21" i="15"/>
  <c r="F26" i="15"/>
  <c r="F57" i="15"/>
  <c r="F65" i="15"/>
  <c r="F2" i="15" l="1"/>
  <c r="H2" i="15"/>
  <c r="I2" i="15"/>
  <c r="A4" i="1" l="1" a="1"/>
  <c r="A50" i="2"/>
  <c r="A49" i="2"/>
  <c r="A48" i="2"/>
  <c r="A47" i="2"/>
  <c r="A46" i="2"/>
  <c r="A45" i="2"/>
  <c r="A44" i="2"/>
  <c r="A43" i="2"/>
  <c r="A42" i="2"/>
  <c r="A41" i="2"/>
  <c r="A40" i="2"/>
  <c r="A39" i="2"/>
  <c r="A38" i="2"/>
  <c r="A37" i="2"/>
  <c r="A36" i="2"/>
  <c r="A35" i="2"/>
  <c r="A34" i="2"/>
  <c r="A33" i="2"/>
  <c r="A32" i="2"/>
  <c r="A31" i="2"/>
  <c r="A30" i="2"/>
  <c r="C50" i="2"/>
  <c r="C49" i="2"/>
  <c r="C48" i="2"/>
  <c r="C47" i="2"/>
  <c r="C46" i="2"/>
  <c r="C45" i="2"/>
  <c r="C44" i="2"/>
  <c r="C43" i="2"/>
  <c r="C42" i="2"/>
  <c r="C41" i="2"/>
  <c r="C40" i="2"/>
  <c r="C39" i="2"/>
  <c r="C38" i="2"/>
  <c r="C37" i="2"/>
  <c r="C36" i="2"/>
  <c r="C35" i="2"/>
  <c r="C34" i="2"/>
  <c r="C33" i="2"/>
  <c r="C32" i="2"/>
  <c r="C31" i="2"/>
  <c r="C30" i="2"/>
  <c r="B50" i="2"/>
  <c r="B49" i="2"/>
  <c r="B48" i="2"/>
  <c r="B47" i="2"/>
  <c r="B46" i="2"/>
  <c r="B45" i="2"/>
  <c r="B44" i="2"/>
  <c r="B43" i="2"/>
  <c r="B42" i="2"/>
  <c r="B41" i="2"/>
  <c r="B40" i="2"/>
  <c r="B39" i="2"/>
  <c r="B38" i="2"/>
  <c r="B37" i="2"/>
  <c r="B36" i="2"/>
  <c r="B35" i="2"/>
  <c r="B34" i="2"/>
  <c r="B33" i="2"/>
  <c r="B32" i="2"/>
  <c r="B31" i="2"/>
  <c r="B30" i="2"/>
  <c r="C6" i="5" l="1"/>
  <c r="C14" i="5"/>
  <c r="C22" i="5"/>
  <c r="B8" i="5"/>
  <c r="B16" i="5"/>
  <c r="B24" i="5"/>
  <c r="A10" i="5"/>
  <c r="A18" i="5"/>
  <c r="A26" i="5"/>
  <c r="C25" i="5"/>
  <c r="B11" i="5"/>
  <c r="A13" i="5"/>
  <c r="C13" i="5"/>
  <c r="C7" i="5"/>
  <c r="C15" i="5"/>
  <c r="C23" i="5"/>
  <c r="B9" i="5"/>
  <c r="B17" i="5"/>
  <c r="B25" i="5"/>
  <c r="A11" i="5"/>
  <c r="A19" i="5"/>
  <c r="C4" i="5"/>
  <c r="C17" i="5"/>
  <c r="A5" i="5"/>
  <c r="B7" i="5"/>
  <c r="A9" i="5"/>
  <c r="C8" i="5"/>
  <c r="C16" i="5"/>
  <c r="C24" i="5"/>
  <c r="B10" i="5"/>
  <c r="B18" i="5"/>
  <c r="B26" i="5"/>
  <c r="A12" i="5"/>
  <c r="A20" i="5"/>
  <c r="B4" i="5"/>
  <c r="C9" i="5"/>
  <c r="B19" i="5"/>
  <c r="A21" i="5"/>
  <c r="C5" i="5"/>
  <c r="A17" i="5"/>
  <c r="C10" i="5"/>
  <c r="C18" i="5"/>
  <c r="C26" i="5"/>
  <c r="B12" i="5"/>
  <c r="B20" i="5"/>
  <c r="A6" i="5"/>
  <c r="A14" i="5"/>
  <c r="A22" i="5"/>
  <c r="C20" i="5"/>
  <c r="B6" i="5"/>
  <c r="B22" i="5"/>
  <c r="A16" i="5"/>
  <c r="C21" i="5"/>
  <c r="B23" i="5"/>
  <c r="C11" i="5"/>
  <c r="C19" i="5"/>
  <c r="B5" i="5"/>
  <c r="B13" i="5"/>
  <c r="B21" i="5"/>
  <c r="A7" i="5"/>
  <c r="A15" i="5"/>
  <c r="A23" i="5"/>
  <c r="C12" i="5"/>
  <c r="B14" i="5"/>
  <c r="A8" i="5"/>
  <c r="A24" i="5"/>
  <c r="B15" i="5"/>
  <c r="A25" i="5"/>
  <c r="A4" i="1"/>
  <c r="A4" i="5" s="1"/>
  <c r="C8" i="4"/>
  <c r="C16" i="4"/>
  <c r="C24" i="4"/>
  <c r="B10" i="4"/>
  <c r="B18" i="4"/>
  <c r="B26" i="4"/>
  <c r="A12" i="4"/>
  <c r="A20" i="4"/>
  <c r="C8" i="3"/>
  <c r="C16" i="3"/>
  <c r="C24" i="3"/>
  <c r="B10" i="3"/>
  <c r="B18" i="3"/>
  <c r="B26" i="3"/>
  <c r="A12" i="3"/>
  <c r="A20" i="3"/>
  <c r="C9" i="4"/>
  <c r="C17" i="4"/>
  <c r="C25" i="4"/>
  <c r="B11" i="4"/>
  <c r="A5" i="4"/>
  <c r="A13" i="4"/>
  <c r="C9" i="3"/>
  <c r="A5" i="3"/>
  <c r="A21" i="3"/>
  <c r="C11" i="3"/>
  <c r="B13" i="3"/>
  <c r="A15" i="3"/>
  <c r="B14" i="4"/>
  <c r="B7" i="4"/>
  <c r="A17" i="4"/>
  <c r="C21" i="3"/>
  <c r="A25" i="3"/>
  <c r="C10" i="4"/>
  <c r="C18" i="4"/>
  <c r="C26" i="4"/>
  <c r="B12" i="4"/>
  <c r="B20" i="4"/>
  <c r="A6" i="4"/>
  <c r="A14" i="4"/>
  <c r="A22" i="4"/>
  <c r="C10" i="3"/>
  <c r="C18" i="3"/>
  <c r="C26" i="3"/>
  <c r="B12" i="3"/>
  <c r="B20" i="3"/>
  <c r="A6" i="3"/>
  <c r="A14" i="3"/>
  <c r="A22" i="3"/>
  <c r="C11" i="4"/>
  <c r="C19" i="4"/>
  <c r="B5" i="4"/>
  <c r="B13" i="4"/>
  <c r="B21" i="4"/>
  <c r="A7" i="4"/>
  <c r="A15" i="4"/>
  <c r="A23" i="4"/>
  <c r="A16" i="4"/>
  <c r="C20" i="3"/>
  <c r="A16" i="3"/>
  <c r="C21" i="4"/>
  <c r="B7" i="3"/>
  <c r="B23" i="3"/>
  <c r="A17" i="3"/>
  <c r="C12" i="4"/>
  <c r="B6" i="4"/>
  <c r="B22" i="4"/>
  <c r="A8" i="4"/>
  <c r="B6" i="3"/>
  <c r="B14" i="3"/>
  <c r="B22" i="3"/>
  <c r="A8" i="3"/>
  <c r="C13" i="4"/>
  <c r="B15" i="4"/>
  <c r="A25" i="4"/>
  <c r="C13" i="3"/>
  <c r="B15" i="3"/>
  <c r="A9" i="3"/>
  <c r="C6" i="4"/>
  <c r="C14" i="4"/>
  <c r="C22" i="4"/>
  <c r="B8" i="4"/>
  <c r="B16" i="4"/>
  <c r="B24" i="4"/>
  <c r="A10" i="4"/>
  <c r="A18" i="4"/>
  <c r="A26" i="4"/>
  <c r="C6" i="3"/>
  <c r="C14" i="3"/>
  <c r="C22" i="3"/>
  <c r="B8" i="3"/>
  <c r="B16" i="3"/>
  <c r="B24" i="3"/>
  <c r="A10" i="3"/>
  <c r="A18" i="3"/>
  <c r="A26" i="3"/>
  <c r="C7" i="4"/>
  <c r="C15" i="4"/>
  <c r="C23" i="4"/>
  <c r="B9" i="4"/>
  <c r="B17" i="4"/>
  <c r="B25" i="4"/>
  <c r="A11" i="4"/>
  <c r="A19" i="4"/>
  <c r="C7" i="3"/>
  <c r="C15" i="3"/>
  <c r="C23" i="3"/>
  <c r="B9" i="3"/>
  <c r="B17" i="3"/>
  <c r="B25" i="3"/>
  <c r="A11" i="3"/>
  <c r="A19" i="3"/>
  <c r="B19" i="4"/>
  <c r="A21" i="4"/>
  <c r="C17" i="3"/>
  <c r="C25" i="3"/>
  <c r="B11" i="3"/>
  <c r="B19" i="3"/>
  <c r="A13" i="3"/>
  <c r="C19" i="3"/>
  <c r="B5" i="3"/>
  <c r="B21" i="3"/>
  <c r="A7" i="3"/>
  <c r="A23" i="3"/>
  <c r="C20" i="4"/>
  <c r="A24" i="4"/>
  <c r="C12" i="3"/>
  <c r="A24" i="3"/>
  <c r="C5" i="4"/>
  <c r="B23" i="4"/>
  <c r="A9" i="4"/>
  <c r="C5" i="3"/>
  <c r="C29" i="2"/>
  <c r="A29" i="2"/>
  <c r="B29" i="2"/>
  <c r="B28" i="2"/>
  <c r="C28" i="2"/>
  <c r="A28" i="2"/>
  <c r="C27" i="2"/>
  <c r="A27" i="2"/>
  <c r="B27" i="2"/>
  <c r="A26" i="2"/>
  <c r="C26" i="2"/>
  <c r="B26" i="2"/>
  <c r="C25" i="2"/>
  <c r="A25" i="2"/>
  <c r="B25" i="2"/>
  <c r="A24" i="2"/>
  <c r="C24" i="2"/>
  <c r="B24" i="2"/>
  <c r="C23" i="2"/>
  <c r="A23" i="2"/>
  <c r="B23" i="2"/>
  <c r="A22" i="2"/>
  <c r="C22" i="2"/>
  <c r="B22" i="2"/>
  <c r="C21" i="2"/>
  <c r="A21" i="2"/>
  <c r="B21" i="2"/>
  <c r="A20" i="2"/>
  <c r="C20" i="2"/>
  <c r="B20" i="2"/>
  <c r="B19" i="2"/>
  <c r="C19" i="2"/>
  <c r="A19" i="2"/>
  <c r="A18" i="2"/>
  <c r="C18" i="2"/>
  <c r="B18" i="2"/>
  <c r="C17" i="2"/>
  <c r="A17" i="2"/>
  <c r="B17" i="2"/>
  <c r="C16" i="2"/>
  <c r="A16" i="2"/>
  <c r="B16" i="2"/>
  <c r="C15" i="2"/>
  <c r="A15" i="2"/>
  <c r="B15" i="2"/>
  <c r="A14" i="2"/>
  <c r="C14" i="2"/>
  <c r="B14" i="2"/>
  <c r="C13" i="2"/>
  <c r="A13" i="2"/>
  <c r="B13" i="2"/>
  <c r="A12" i="2"/>
  <c r="C12" i="2"/>
  <c r="B12" i="2"/>
  <c r="C11" i="2"/>
  <c r="A11" i="2"/>
  <c r="B11" i="2"/>
  <c r="C10" i="2"/>
  <c r="A10" i="2"/>
  <c r="B10" i="2"/>
  <c r="B9" i="2"/>
  <c r="C9" i="2"/>
  <c r="A9" i="2"/>
  <c r="C8" i="2"/>
  <c r="A8" i="2"/>
  <c r="B8" i="2"/>
  <c r="C5" i="2"/>
  <c r="C6" i="2"/>
  <c r="C4" i="4"/>
  <c r="A7" i="2"/>
  <c r="C4" i="3"/>
  <c r="B7" i="2"/>
  <c r="B4" i="3"/>
  <c r="A6" i="2"/>
  <c r="B4" i="4"/>
  <c r="B6" i="2"/>
  <c r="B5" i="2"/>
  <c r="C7" i="2"/>
  <c r="A4" i="4" l="1"/>
  <c r="A5" i="2"/>
  <c r="A4" i="3"/>
  <c r="A4" i="6" a="1"/>
  <c r="A4" i="6"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Julia de Souza Ferreira</author>
  </authors>
  <commentList>
    <comment ref="G3" authorId="0" shapeId="0" xr:uid="{AB3FB299-7775-48E8-BBD9-7402BDB6492E}">
      <text>
        <r>
          <rPr>
            <sz val="11"/>
            <color theme="1"/>
            <rFont val="Calibri"/>
            <family val="2"/>
            <scheme val="minor"/>
          </rPr>
          <t xml:space="preserve">Exibe o resultado da avaliação dos pré-requisitos e do posicionamento da UORG, ou seja, se o tema regulatório atende ou não atende aos requisitos para inclusão na AR 2024-2025.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Julia de Souza Ferreira</author>
  </authors>
  <commentList>
    <comment ref="D3" authorId="0" shapeId="0" xr:uid="{8E9B7C05-0650-4DA3-96F7-E7555DB783DA}">
      <text>
        <r>
          <rPr>
            <sz val="11"/>
            <color theme="1"/>
            <rFont val="Calibri"/>
            <family val="2"/>
            <scheme val="minor"/>
          </rPr>
          <t>Indica a origem de outros insumos que podem se tornar temas regulatórios:
1) Propostas/Temas em andamento fora da  Agenda Regulatória 2024-2025.
2) Contribuições recebidas pela ferramenta de identificação de problemas em normas.
Aviso: no caso de não haver nenhum  insumo, basta seguir para a próxima aba.</t>
        </r>
      </text>
    </comment>
    <comment ref="E3" authorId="0" shapeId="0" xr:uid="{48266345-D7FA-46AA-B5FB-4A5EF01FED96}">
      <text>
        <r>
          <rPr>
            <sz val="11"/>
            <color theme="1"/>
            <rFont val="Calibri"/>
            <family val="2"/>
            <scheme val="minor"/>
          </rPr>
          <t xml:space="preserve">Indique se o tema/assunto é passível de ser tratado na Agenda, seja como um tema a parte ou dentro do escopo de algum previsto.
</t>
        </r>
        <r>
          <rPr>
            <b/>
            <sz val="11"/>
            <color theme="1"/>
            <rFont val="Calibri"/>
            <family val="2"/>
            <scheme val="minor"/>
          </rPr>
          <t>Aviso:</t>
        </r>
        <r>
          <rPr>
            <sz val="11"/>
            <color theme="1"/>
            <rFont val="Calibri"/>
            <family val="2"/>
            <scheme val="minor"/>
          </rPr>
          <t xml:space="preserve"> Se a resposta for negativa, não é necessário o preenchimento dos demais campos.</t>
        </r>
      </text>
    </comment>
    <comment ref="F3" authorId="0" shapeId="0" xr:uid="{B5E052D8-6D64-47EE-9EF9-CFAA4A314C46}">
      <text>
        <r>
          <rPr>
            <b/>
            <sz val="12"/>
            <color theme="1"/>
            <rFont val="Calibri"/>
            <family val="2"/>
            <scheme val="minor"/>
          </rPr>
          <t xml:space="preserve">Atenção:  a partir dessa coluna, preencha apenas se marcar a opção "Sim" na coluna anterior. </t>
        </r>
        <r>
          <rPr>
            <sz val="11"/>
            <color theme="1"/>
            <rFont val="Calibri"/>
            <family val="2"/>
            <scheme val="minor"/>
          </rPr>
          <t xml:space="preserve">
Avalie se o tema/assunto:
a) Segue para avaliação de  prioridade. Neste caso, o nome  do tema pode ser ajustado, caso haja necessidade, e registrado na coluna H - "Nome do tema para Agenda Regulatória".
OU
b) Não segue, pois o tema será agrupado com outro tema. Caso haja um agrupamento, utilize a coluna G para informar qual ou quais temas serão agrupados.</t>
        </r>
      </text>
    </comment>
    <comment ref="G3" authorId="0" shapeId="0" xr:uid="{29AC45C6-F626-487B-A616-6BD78C05E9B3}">
      <text>
        <r>
          <rPr>
            <sz val="11"/>
            <color theme="1"/>
            <rFont val="Calibri"/>
            <family val="2"/>
            <scheme val="minor"/>
          </rPr>
          <t>Preencher esta coluna apenas se marcar na coluna "F" a opção "Agrupar com outro tema".</t>
        </r>
      </text>
    </comment>
    <comment ref="H3" authorId="0" shapeId="0" xr:uid="{C2150A7F-8C73-4065-9EB6-9F5C5F0296CD}">
      <text>
        <r>
          <rPr>
            <b/>
            <sz val="11"/>
            <color theme="1"/>
            <rFont val="Calibri"/>
            <family val="2"/>
            <scheme val="minor"/>
          </rPr>
          <t>Preencher esta coluna apenas se marcar na coluna "F" a opção "Avaliar prioridade (RICE)".</t>
        </r>
        <r>
          <rPr>
            <sz val="11"/>
            <color theme="1"/>
            <rFont val="Calibri"/>
            <family val="2"/>
            <scheme val="minor"/>
          </rPr>
          <t xml:space="preserve">
Registre aqui o nome do tema como deve seguir para avaliação de priorização.</t>
        </r>
      </text>
    </comment>
    <comment ref="I3" authorId="0" shapeId="0" xr:uid="{140C29D5-AA87-4D3E-87FA-C46DAEBFCB8C}">
      <text>
        <r>
          <rPr>
            <b/>
            <sz val="11"/>
            <color theme="1"/>
            <rFont val="Calibri"/>
            <family val="2"/>
            <scheme val="minor"/>
          </rPr>
          <t xml:space="preserve">Preencher esta coluna apenas se marcar na coluna "F" a opção "Avaliar prioridade (RICE)".
Pré-requisito para inclusão na Agenda: </t>
        </r>
        <r>
          <rPr>
            <sz val="11"/>
            <color theme="1"/>
            <rFont val="Calibri"/>
            <family val="2"/>
            <scheme val="minor"/>
          </rPr>
          <t>indique se existe alinhamento do tema com algum Objetivo Estratégico (OE) do Plano Estratégico 2024-2027
Lembrete: 
OE 1 - Viabilizar o acesso seguro a produtos e serviços essenciais para a saúde da população
OE 2 - Contribuir para o desenvolvimento no país de novas tecnologias promissoras na área de saúde
OE 3 - Antecipar e responder efetivamente a crises sanitárias e emergências de saúde pública
OE 4 - Empoderar as pessoas com informações para fazer as melhores escolhas em saúde
OE 5 - Obter reconhecimento como autoridade sanitária de referência internacional
OE 6 - Promover uso intensivo de dados
OE 7 - Desenvolver pessoas para o futuro</t>
        </r>
      </text>
    </comment>
    <comment ref="J3" authorId="0" shapeId="0" xr:uid="{858F84DC-255E-4847-A02A-ED83ADBA832E}">
      <text>
        <r>
          <rPr>
            <b/>
            <sz val="11"/>
            <color theme="1"/>
            <rFont val="Calibri"/>
            <family val="2"/>
            <scheme val="minor"/>
          </rPr>
          <t>Preencher esta coluna apenas se marcar na coluna "F" a opção "Avaliar prioridade (RICE)".</t>
        </r>
        <r>
          <rPr>
            <sz val="11"/>
            <color theme="1"/>
            <rFont val="Calibri"/>
            <family val="2"/>
            <scheme val="minor"/>
          </rPr>
          <t xml:space="preserve">
</t>
        </r>
        <r>
          <rPr>
            <b/>
            <sz val="11"/>
            <color theme="1"/>
            <rFont val="Calibri"/>
            <family val="2"/>
            <scheme val="minor"/>
          </rPr>
          <t xml:space="preserve">Pré-requisito para inclusão na Agenda: </t>
        </r>
        <r>
          <rPr>
            <sz val="11"/>
            <color theme="1"/>
            <rFont val="Calibri"/>
            <family val="2"/>
            <scheme val="minor"/>
          </rPr>
          <t xml:space="preserve">Avalie se é possível dar andamento relevante ao tema durante a vigência da AR 24-25
</t>
        </r>
      </text>
    </comment>
    <comment ref="K3" authorId="0" shapeId="0" xr:uid="{442E0C6B-664B-4390-9615-690B54E038AC}">
      <text>
        <r>
          <rPr>
            <sz val="11"/>
            <color theme="1"/>
            <rFont val="Calibri"/>
            <family val="2"/>
            <scheme val="minor"/>
          </rPr>
          <t>Exibe o resultado da avaliação dos pré-requisitos e do posicionamento da UORG, ou seja, se o tema regulatório atende ou não atende aos requisitos para inclusão na AR 2024-2025.
Aviso: Os temas agrupados são exibidos como "Não atende", pois apenas o tema "agrupador" seguirá para a avaliação de prioridade.</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Ladybug</author>
    <author>Julia de Souza Ferreira</author>
  </authors>
  <commentList>
    <comment ref="A3" authorId="0" shapeId="0" xr:uid="{50B26CA1-3C6E-4C10-BBB5-E6DD1DB3038C}">
      <text>
        <r>
          <rPr>
            <b/>
            <sz val="11"/>
            <color indexed="81"/>
            <rFont val="Calibri"/>
            <family val="2"/>
            <scheme val="minor"/>
          </rPr>
          <t>Caso identifique outra(s) demanda(s) regulatória(s) que deve(m) ser priorizadas,</t>
        </r>
        <r>
          <rPr>
            <sz val="11"/>
            <color indexed="81"/>
            <rFont val="Calibri"/>
            <family val="2"/>
            <scheme val="minor"/>
          </rPr>
          <t xml:space="preserve"> a unidade deve selecionar o macrotema, indicar a área responsável, o nome do tema e realizar a avaliação dos pré-requisitos.
</t>
        </r>
      </text>
    </comment>
    <comment ref="B3" authorId="0" shapeId="0" xr:uid="{68B95279-D099-426C-81DC-698837E33D9A}">
      <text>
        <r>
          <rPr>
            <sz val="11"/>
            <color theme="1"/>
            <rFont val="Calibri"/>
            <family val="2"/>
            <scheme val="minor"/>
          </rPr>
          <t xml:space="preserve">Especifique a área responsável (GG ou equivalente).
</t>
        </r>
      </text>
    </comment>
    <comment ref="C3" authorId="0" shapeId="0" xr:uid="{D04C55B1-2A0D-49BA-A4A3-5202D0881E7E}">
      <text>
        <r>
          <rPr>
            <sz val="11"/>
            <color theme="1"/>
            <rFont val="Calibri"/>
            <family val="2"/>
            <scheme val="minor"/>
          </rPr>
          <t xml:space="preserve">Registre aqui o nome do tema como deve seguir para avaliação de priorização.
</t>
        </r>
      </text>
    </comment>
    <comment ref="D3" authorId="1" shapeId="0" xr:uid="{71CB193B-22E9-4B0C-8F9F-BEC51A77A791}">
      <text>
        <r>
          <rPr>
            <b/>
            <sz val="11"/>
            <color theme="1"/>
            <rFont val="Calibri"/>
            <family val="2"/>
            <scheme val="minor"/>
          </rPr>
          <t xml:space="preserve">Pré-requisito para inclusão na Agenda: </t>
        </r>
        <r>
          <rPr>
            <sz val="11"/>
            <color theme="1"/>
            <rFont val="Calibri"/>
            <family val="2"/>
            <scheme val="minor"/>
          </rPr>
          <t>Avalie se o tema regulatório está alinhado a algum objetivo estratégico do PE 2024-2027
Lembrete: 
OE 1 - Viabilizar o acesso seguro a produtos e serviços essenciais para a saúde da população
OE 2 - Contribuir para o desenvolvimento no país de novas tecnologias promissoras na área de saúde
OE 3 - Antecipar e responder efetivamente a crises sanitárias e emergências de saúde pública
OE 4 - Empoderar as pessoas com informações para fazer as melhores escolhas em saúde
OE 5 - Obter reconhecimento como autoridade sanitária de referência internacional
OE 6 - Promover uso intensivo de dados
OE 7 - Desenvolver pessoas para o futuro</t>
        </r>
      </text>
    </comment>
    <comment ref="E3" authorId="1" shapeId="0" xr:uid="{B85CEB7A-A459-4738-9947-912CD014A5B3}">
      <text>
        <r>
          <rPr>
            <b/>
            <sz val="11"/>
            <color theme="1"/>
            <rFont val="Calibri"/>
            <family val="2"/>
            <scheme val="minor"/>
          </rPr>
          <t xml:space="preserve">Pré-requisito para inclusão na Agenda: </t>
        </r>
        <r>
          <rPr>
            <sz val="11"/>
            <color theme="1"/>
            <rFont val="Calibri"/>
            <family val="2"/>
            <scheme val="minor"/>
          </rPr>
          <t>Avalie se é possível dar andamento relevante ao tema durante a vigência da AR 2024-2025.</t>
        </r>
      </text>
    </comment>
    <comment ref="F3" authorId="1" shapeId="0" xr:uid="{22E7EA8C-56C1-4189-8BA4-4488A576E810}">
      <text>
        <r>
          <rPr>
            <sz val="11"/>
            <color theme="1"/>
            <rFont val="Calibri"/>
            <family val="2"/>
            <scheme val="minor"/>
          </rPr>
          <t>Exibe o resultado da avaliação dos pré-requisitos, ou seja, se o tema regulatório sugerido atende ou não atende aos requisitos para inclusão na AR 2024-2025.</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Ladybug</author>
  </authors>
  <commentList>
    <comment ref="C3" authorId="0" shapeId="0" xr:uid="{64CB8740-11C7-42BC-B6A0-BBB137C5979A}">
      <text>
        <r>
          <rPr>
            <sz val="11"/>
            <color indexed="81"/>
            <rFont val="Calibri"/>
            <family val="2"/>
            <scheme val="minor"/>
          </rPr>
          <t>Apresenta automaticamente os temas regulatórios que atenderam aos requisitos e ao posicionamento da área para seguir para a avaliação de prioridade.</t>
        </r>
      </text>
    </comment>
    <comment ref="D3" authorId="0" shapeId="0" xr:uid="{4867E765-0A31-4921-9F39-1D9F724F59D8}">
      <text>
        <r>
          <rPr>
            <b/>
            <sz val="11"/>
            <color indexed="81"/>
            <rFont val="Calibri"/>
            <family val="2"/>
            <scheme val="minor"/>
          </rPr>
          <t xml:space="preserve">Responda se este grupo é diretamente afetado, ou seja, </t>
        </r>
        <r>
          <rPr>
            <sz val="11"/>
            <color indexed="81"/>
            <rFont val="Calibri"/>
            <family val="2"/>
            <scheme val="minor"/>
          </rPr>
          <t>sofre influência direta</t>
        </r>
        <r>
          <rPr>
            <b/>
            <sz val="11"/>
            <color indexed="81"/>
            <rFont val="Calibri"/>
            <family val="2"/>
            <scheme val="minor"/>
          </rPr>
          <t xml:space="preserve"> </t>
        </r>
        <r>
          <rPr>
            <sz val="11"/>
            <color indexed="81"/>
            <rFont val="Calibri"/>
            <family val="2"/>
            <scheme val="minor"/>
          </rPr>
          <t>pelo tratamento do tema regulatório pela Anvisa.
 Marque "não" caso seja um grupo meramente interessado ou afetado de forma marginal.</t>
        </r>
      </text>
    </comment>
    <comment ref="E3" authorId="0" shapeId="0" xr:uid="{FBB0BF56-926B-4BD2-9DBD-9D06705E9EFB}">
      <text>
        <r>
          <rPr>
            <b/>
            <sz val="11"/>
            <color indexed="81"/>
            <rFont val="Calibri"/>
            <family val="2"/>
            <scheme val="minor"/>
          </rPr>
          <t xml:space="preserve">Responda se este grupo é diretamente afetado, </t>
        </r>
        <r>
          <rPr>
            <sz val="11"/>
            <color indexed="81"/>
            <rFont val="Calibri"/>
            <family val="2"/>
            <scheme val="minor"/>
          </rPr>
          <t>ou seja, sofre influência direta pelo tratamento do tema regulatório pela Anvisa. O grupo do setor regulado corresponde  a qualquer nível da cadeia que possa ser diretamente afetado. 
Obs.: MEI, micro e pequenas empresas correspondem a um grupo à parte.
Marque "não" caso seja um grupo meramente interessado ou afetado de forma marginal.</t>
        </r>
      </text>
    </comment>
    <comment ref="F3" authorId="0" shapeId="0" xr:uid="{E98F1430-3406-47B8-A6EB-B9C943DBC0C1}">
      <text>
        <r>
          <rPr>
            <b/>
            <sz val="11"/>
            <color indexed="81"/>
            <rFont val="Calibri"/>
            <family val="2"/>
            <scheme val="minor"/>
          </rPr>
          <t xml:space="preserve">Responda se este grupo é diretamente afetado, </t>
        </r>
        <r>
          <rPr>
            <sz val="11"/>
            <color indexed="81"/>
            <rFont val="Calibri"/>
            <family val="2"/>
            <scheme val="minor"/>
          </rPr>
          <t>ou seja, sofre influência direta pelo tratamento do tema regulatório pela Anvisa.
Marque "não" caso seja um grupo meramente interessado ou afetado de forma marginal</t>
        </r>
      </text>
    </comment>
    <comment ref="G3" authorId="0" shapeId="0" xr:uid="{C57031D6-7573-444B-8E1B-7982120FAD88}">
      <text>
        <r>
          <rPr>
            <b/>
            <sz val="11"/>
            <color indexed="81"/>
            <rFont val="Calibri"/>
            <family val="2"/>
            <scheme val="minor"/>
          </rPr>
          <t xml:space="preserve">Responda se este grupo é diretamente afetado, </t>
        </r>
        <r>
          <rPr>
            <sz val="11"/>
            <color indexed="81"/>
            <rFont val="Calibri"/>
            <family val="2"/>
            <scheme val="minor"/>
          </rPr>
          <t>ou seja, sofre influência direta pelo tratamento do tema regulatório pela Anvisa.
Marque "não" caso seja um grupo meramente interessado ou afetado de forma marginal</t>
        </r>
      </text>
    </comment>
    <comment ref="H3" authorId="0" shapeId="0" xr:uid="{509D8431-8287-40B7-AA11-2D2AB5D194E1}">
      <text>
        <r>
          <rPr>
            <b/>
            <sz val="11"/>
            <color indexed="81"/>
            <rFont val="Calibri"/>
            <family val="2"/>
            <scheme val="minor"/>
          </rPr>
          <t xml:space="preserve">Responda se este grupo é diretamente afetado </t>
        </r>
        <r>
          <rPr>
            <sz val="11"/>
            <color indexed="81"/>
            <rFont val="Calibri"/>
            <family val="2"/>
            <scheme val="minor"/>
          </rPr>
          <t>ou seja, sofre influência direta pelo tratamento do tema regulatório pela Anvisa.
Marque "não" caso seja um grupo meramente interessado ou afetado de forma marginal.</t>
        </r>
      </text>
    </comment>
    <comment ref="I3" authorId="0" shapeId="0" xr:uid="{115545FB-8D91-474D-96A1-3E02662E492B}">
      <text>
        <r>
          <rPr>
            <b/>
            <sz val="11"/>
            <color indexed="81"/>
            <rFont val="Calibri"/>
            <family val="2"/>
            <scheme val="minor"/>
          </rPr>
          <t xml:space="preserve">Responda se este grupo é diretamente afetado, </t>
        </r>
        <r>
          <rPr>
            <sz val="11"/>
            <color indexed="81"/>
            <rFont val="Calibri"/>
            <family val="2"/>
            <scheme val="minor"/>
          </rPr>
          <t>ou seja, sofre influência direta pelo tratamento do tema regulatório pela Anvisa.
Marque "não" caso seja um grupo meramente interessado ou afetado de forma marginal.</t>
        </r>
      </text>
    </comment>
    <comment ref="J3" authorId="0" shapeId="0" xr:uid="{510F376C-78FF-439E-A697-804AC181BB7A}">
      <text>
        <r>
          <rPr>
            <b/>
            <sz val="11"/>
            <color indexed="81"/>
            <rFont val="Calibri"/>
            <family val="2"/>
            <scheme val="minor"/>
          </rPr>
          <t xml:space="preserve">Responda se este grupo é diretamente afetado, </t>
        </r>
        <r>
          <rPr>
            <sz val="11"/>
            <color indexed="81"/>
            <rFont val="Calibri"/>
            <family val="2"/>
            <scheme val="minor"/>
          </rPr>
          <t>ou seja, sofre influência direta pelo tratamento do tema regulatório pela Anvisa.
Marque "não" caso seja um grupo meramente interessado ou afetado de forma marginal.</t>
        </r>
      </text>
    </comment>
    <comment ref="K3" authorId="0" shapeId="0" xr:uid="{F728A184-6CEF-4662-9C2F-B820A2C803B1}">
      <text>
        <r>
          <rPr>
            <b/>
            <sz val="11"/>
            <color indexed="81"/>
            <rFont val="Calibri"/>
            <family val="2"/>
            <scheme val="minor"/>
          </rPr>
          <t xml:space="preserve">Responda se este grupo é diretamente afetado, </t>
        </r>
        <r>
          <rPr>
            <sz val="11"/>
            <color indexed="81"/>
            <rFont val="Calibri"/>
            <family val="2"/>
            <scheme val="minor"/>
          </rPr>
          <t>ou seja, sofre influência direta pelo tratamento do tema regulatório pela Anvisa.
Marque "não" caso seja um grupo meramente interessado ou afetado de forma marginal.</t>
        </r>
      </text>
    </comment>
    <comment ref="L3" authorId="0" shapeId="0" xr:uid="{22CD1A16-7116-43CD-9F5A-442A9C017ADE}">
      <text>
        <r>
          <rPr>
            <b/>
            <sz val="11"/>
            <color indexed="81"/>
            <rFont val="Calibri"/>
            <family val="2"/>
            <scheme val="minor"/>
          </rPr>
          <t>O resultado do alcance é a soma de perfis de agentes afetados pelo tema regulatório.</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Ladybug</author>
    <author>Raisa Zandonade Vazzoler</author>
  </authors>
  <commentList>
    <comment ref="C3" authorId="0" shapeId="0" xr:uid="{36769479-96DE-46A4-B857-5573ACDDE336}">
      <text>
        <r>
          <rPr>
            <sz val="11"/>
            <color indexed="81"/>
            <rFont val="Calibri"/>
            <family val="2"/>
            <scheme val="minor"/>
          </rPr>
          <t>Apresenta automaticamente os temas regulatórios que atenderam aos requisitos e ao posicionamento da área para seguir para a avaliação de prioridade.</t>
        </r>
      </text>
    </comment>
    <comment ref="K3" authorId="0" shapeId="0" xr:uid="{6E5A5AB3-E947-4831-9517-C8EAD4505E40}">
      <text>
        <r>
          <rPr>
            <b/>
            <sz val="11"/>
            <color indexed="81"/>
            <rFont val="Calibri"/>
            <family val="2"/>
            <scheme val="minor"/>
          </rPr>
          <t>O resultado do impacto é a média da pontuação dos aspectos avaliados.</t>
        </r>
      </text>
    </comment>
    <comment ref="D4" authorId="0" shapeId="0" xr:uid="{0502BA31-6BDC-44CD-ACFB-1EBD5BE33306}">
      <text>
        <r>
          <rPr>
            <b/>
            <sz val="11"/>
            <color indexed="81"/>
            <rFont val="Calibri"/>
            <family val="2"/>
            <scheme val="minor"/>
          </rPr>
          <t>Escala de variação da contribuição do tema para o Objetivo Estratétigo:</t>
        </r>
        <r>
          <rPr>
            <sz val="11"/>
            <color indexed="81"/>
            <rFont val="Calibri"/>
            <family val="2"/>
            <scheme val="minor"/>
          </rPr>
          <t xml:space="preserve">
</t>
        </r>
        <r>
          <rPr>
            <b/>
            <sz val="11"/>
            <color indexed="81"/>
            <rFont val="Calibri"/>
            <family val="2"/>
            <scheme val="minor"/>
          </rPr>
          <t xml:space="preserve">Baixa: </t>
        </r>
        <r>
          <rPr>
            <sz val="11"/>
            <color indexed="81"/>
            <rFont val="Calibri"/>
            <family val="2"/>
            <scheme val="minor"/>
          </rPr>
          <t xml:space="preserve">embora relacionado ao objetivo estratégico, o tratamento do tema regulatório não contribui  ou contribui de forma acessória para os resultados esperados. 
</t>
        </r>
        <r>
          <rPr>
            <b/>
            <sz val="11"/>
            <color indexed="81"/>
            <rFont val="Calibri"/>
            <family val="2"/>
            <scheme val="minor"/>
          </rPr>
          <t>Média:</t>
        </r>
        <r>
          <rPr>
            <sz val="11"/>
            <color indexed="81"/>
            <rFont val="Calibri"/>
            <family val="2"/>
            <scheme val="minor"/>
          </rPr>
          <t xml:space="preserve"> o tratamento do tema regulatório contribui para o alcance dos resultados estratégicos esperados, mas depende do tratamento em conjunto com outros temas regulatórios.
</t>
        </r>
        <r>
          <rPr>
            <b/>
            <sz val="11"/>
            <color indexed="81"/>
            <rFont val="Calibri"/>
            <family val="2"/>
            <scheme val="minor"/>
          </rPr>
          <t>Alta:</t>
        </r>
        <r>
          <rPr>
            <sz val="11"/>
            <color indexed="81"/>
            <rFont val="Calibri"/>
            <family val="2"/>
            <scheme val="minor"/>
          </rPr>
          <t xml:space="preserve"> o tratamento do tema regulatório contribui de forma significativa ou é é imprescindível para o alcance dos resultados estratégicos esperados.
</t>
        </r>
      </text>
    </comment>
    <comment ref="E4" authorId="0" shapeId="0" xr:uid="{6883229F-DF67-4F37-9519-06FE42A8B17F}">
      <text>
        <r>
          <rPr>
            <b/>
            <sz val="11"/>
            <color indexed="81"/>
            <rFont val="Calibri"/>
            <family val="2"/>
            <scheme val="minor"/>
          </rPr>
          <t xml:space="preserve">Escala de variação da contribuição do tema para missão da Anvisa:
</t>
        </r>
        <r>
          <rPr>
            <sz val="11"/>
            <color indexed="81"/>
            <rFont val="Calibri"/>
            <family val="2"/>
            <scheme val="minor"/>
          </rPr>
          <t xml:space="preserve">
</t>
        </r>
        <r>
          <rPr>
            <b/>
            <sz val="11"/>
            <color indexed="81"/>
            <rFont val="Calibri"/>
            <family val="2"/>
            <scheme val="minor"/>
          </rPr>
          <t xml:space="preserve">Não contribui: </t>
        </r>
        <r>
          <rPr>
            <sz val="11"/>
            <color indexed="81"/>
            <rFont val="Calibri"/>
            <family val="2"/>
            <scheme val="minor"/>
          </rPr>
          <t xml:space="preserve">o tema regulatório não está relacionado ao controle dos riscos referentes à produção e uso dos produtos ou serviços sujeitos à vigilância sanitária ou para aumentar o acesso da população a produtos ou serviços sujeitos à vigilância sanitária.
</t>
        </r>
        <r>
          <rPr>
            <b/>
            <sz val="11"/>
            <color indexed="81"/>
            <rFont val="Calibri"/>
            <family val="2"/>
            <scheme val="minor"/>
          </rPr>
          <t xml:space="preserve">Baixa: </t>
        </r>
        <r>
          <rPr>
            <sz val="11"/>
            <color indexed="81"/>
            <rFont val="Calibri"/>
            <family val="2"/>
            <scheme val="minor"/>
          </rPr>
          <t xml:space="preserve">o tratamento do tema regulatório pode contribuir para o controle dos riscos ou para aumentar o acesso da população a produtos ou serviços sujeitos à vigilância sanitária, mas depende de outros fatores.
</t>
        </r>
        <r>
          <rPr>
            <b/>
            <sz val="11"/>
            <color indexed="81"/>
            <rFont val="Calibri"/>
            <family val="2"/>
            <scheme val="minor"/>
          </rPr>
          <t>Média:</t>
        </r>
        <r>
          <rPr>
            <sz val="11"/>
            <color indexed="81"/>
            <rFont val="Calibri"/>
            <family val="2"/>
            <scheme val="minor"/>
          </rPr>
          <t xml:space="preserve"> o tratamento do tema regulatório contribui para o controle dos riscos ou para aumentar o acesso da população a produtos ou serviços sujeitos à vigilância sanitária em conjunto com outros temas regulatórios que também serão tratados na Agenda Regulatória ou para aumentar o acesso da população a produtos ou serviços sujeitos à vigilância sanitária.
</t>
        </r>
        <r>
          <rPr>
            <b/>
            <sz val="11"/>
            <color indexed="81"/>
            <rFont val="Calibri"/>
            <family val="2"/>
            <scheme val="minor"/>
          </rPr>
          <t>Alta:</t>
        </r>
        <r>
          <rPr>
            <sz val="11"/>
            <color indexed="81"/>
            <rFont val="Calibri"/>
            <family val="2"/>
            <scheme val="minor"/>
          </rPr>
          <t xml:space="preserve"> o tratamento do tema regulatório contribui de forma significativa ou é imprescindível e suficiente para o controle dos riscos ou para aumentar o acesso da população a produtos ou serviços sujeitos à vigilância sanitária.</t>
        </r>
        <r>
          <rPr>
            <sz val="9"/>
            <color indexed="81"/>
            <rFont val="Segoe UI"/>
            <family val="2"/>
          </rPr>
          <t xml:space="preserve">
</t>
        </r>
      </text>
    </comment>
    <comment ref="F4" authorId="0" shapeId="0" xr:uid="{215589F5-816C-425D-8981-4F9C31097F7F}">
      <text>
        <r>
          <rPr>
            <b/>
            <sz val="11"/>
            <color indexed="81"/>
            <rFont val="Segoe UI"/>
            <family val="2"/>
          </rPr>
          <t xml:space="preserve">Escala de variação  da contribuição do tema para tornar a atuação da Anvisa mais ágil, eficiente e transparente:
</t>
        </r>
        <r>
          <rPr>
            <sz val="11"/>
            <color indexed="81"/>
            <rFont val="Segoe UI"/>
            <family val="2"/>
          </rPr>
          <t xml:space="preserve">
</t>
        </r>
        <r>
          <rPr>
            <b/>
            <sz val="11"/>
            <color indexed="81"/>
            <rFont val="Segoe UI"/>
            <family val="2"/>
          </rPr>
          <t>Não contribui:</t>
        </r>
        <r>
          <rPr>
            <sz val="11"/>
            <color indexed="81"/>
            <rFont val="Segoe UI"/>
            <family val="2"/>
          </rPr>
          <t xml:space="preserve"> o tema regulatório não está relacionado à alteração de fluxos e procedimentos que impactem na agilidade, eficiência ou transparência da atuação da Anvisa.
</t>
        </r>
        <r>
          <rPr>
            <b/>
            <sz val="11"/>
            <color indexed="81"/>
            <rFont val="Segoe UI"/>
            <family val="2"/>
          </rPr>
          <t xml:space="preserve">Mínimo: </t>
        </r>
        <r>
          <rPr>
            <sz val="11"/>
            <color indexed="81"/>
            <rFont val="Segoe UI"/>
            <family val="2"/>
          </rPr>
          <t xml:space="preserve">o tratamento do tema regulatório não se destina diretamente a otimizar a agilidade, eficiência ou transparência da atuação da Anvisa e, se houver melhoria nesses aspectos, será muito pequena.
</t>
        </r>
        <r>
          <rPr>
            <b/>
            <sz val="11"/>
            <color indexed="81"/>
            <rFont val="Segoe UI"/>
            <family val="2"/>
          </rPr>
          <t>Baixo</t>
        </r>
        <r>
          <rPr>
            <sz val="11"/>
            <color indexed="81"/>
            <rFont val="Segoe UI"/>
            <family val="2"/>
          </rPr>
          <t xml:space="preserve">: há possibilidade de que ocorram reflexos positivos na agilidade, eficiência ou transparência da atuação da Anvisa, embora o tratamento do tema regulatório não esteja relacionado diretamente a nenhum desses aspectos.
</t>
        </r>
        <r>
          <rPr>
            <b/>
            <sz val="11"/>
            <color indexed="81"/>
            <rFont val="Segoe UI"/>
            <family val="2"/>
          </rPr>
          <t>Médio</t>
        </r>
        <r>
          <rPr>
            <sz val="11"/>
            <color indexed="81"/>
            <rFont val="Segoe UI"/>
            <family val="2"/>
          </rPr>
          <t xml:space="preserve">: o tratamento do tema regulatório contribui para simplificar ou otimizar de forma parcial fluxos e procedimentos que podem aumentar a agilidade, a eficiência ou a transparência da atuação da Anvisa.
</t>
        </r>
        <r>
          <rPr>
            <b/>
            <sz val="11"/>
            <color indexed="81"/>
            <rFont val="Segoe UI"/>
            <family val="2"/>
          </rPr>
          <t>Alto:</t>
        </r>
        <r>
          <rPr>
            <sz val="11"/>
            <color indexed="81"/>
            <rFont val="Segoe UI"/>
            <family val="2"/>
          </rPr>
          <t xml:space="preserve"> o tratamento do tema regulatório contribui para simplificar ou otimizar integralmente fluxos e procedimentos que irão aumentar a agilidade, a eficiência ou a transparência da atuação da Anvisa.
</t>
        </r>
        <r>
          <rPr>
            <b/>
            <sz val="11"/>
            <color indexed="81"/>
            <rFont val="Segoe UI"/>
            <family val="2"/>
          </rPr>
          <t>Altíssimo:</t>
        </r>
        <r>
          <rPr>
            <sz val="11"/>
            <color indexed="81"/>
            <rFont val="Segoe UI"/>
            <family val="2"/>
          </rPr>
          <t xml:space="preserve"> o tema regulatório possibilitará aumentar de forma significativa a agilidade, a eficiência e a transparência da atuação da Anvisa.
</t>
        </r>
      </text>
    </comment>
    <comment ref="G4" authorId="0" shapeId="0" xr:uid="{5617423E-B4E9-4224-9F2D-F0D8741A68E1}">
      <text>
        <r>
          <rPr>
            <b/>
            <sz val="11"/>
            <color indexed="81"/>
            <rFont val="Calibri"/>
            <family val="2"/>
            <scheme val="minor"/>
          </rPr>
          <t>Escala de variação da contribuição do tema para possibilitar inovações:</t>
        </r>
        <r>
          <rPr>
            <sz val="11"/>
            <color indexed="81"/>
            <rFont val="Calibri"/>
            <family val="2"/>
            <scheme val="minor"/>
          </rPr>
          <t xml:space="preserve">
</t>
        </r>
        <r>
          <rPr>
            <b/>
            <sz val="11"/>
            <color indexed="81"/>
            <rFont val="Calibri"/>
            <family val="2"/>
            <scheme val="minor"/>
          </rPr>
          <t>Não contribui:</t>
        </r>
        <r>
          <rPr>
            <sz val="11"/>
            <color indexed="81"/>
            <rFont val="Calibri"/>
            <family val="2"/>
            <scheme val="minor"/>
          </rPr>
          <t xml:space="preserve"> o tema regulatório não está relacionado a possibilitar inovações, seja como avanços tecnológicos ou outras formas de criações e melhorias inovadoras.
</t>
        </r>
        <r>
          <rPr>
            <b/>
            <sz val="11"/>
            <color indexed="81"/>
            <rFont val="Calibri"/>
            <family val="2"/>
            <scheme val="minor"/>
          </rPr>
          <t xml:space="preserve">Mínimo: </t>
        </r>
        <r>
          <rPr>
            <sz val="11"/>
            <color indexed="81"/>
            <rFont val="Calibri"/>
            <family val="2"/>
            <scheme val="minor"/>
          </rPr>
          <t xml:space="preserve">o tema regulatório não foi proposto para possibilitar inovações, no entanto, indiretamente pode criar condições para  avanços inovadores.
</t>
        </r>
        <r>
          <rPr>
            <b/>
            <sz val="11"/>
            <color indexed="81"/>
            <rFont val="Calibri"/>
            <family val="2"/>
            <scheme val="minor"/>
          </rPr>
          <t xml:space="preserve">Baixo: </t>
        </r>
        <r>
          <rPr>
            <sz val="11"/>
            <color indexed="81"/>
            <rFont val="Calibri"/>
            <family val="2"/>
            <scheme val="minor"/>
          </rPr>
          <t xml:space="preserve">o tema regulatório foi proposto para possibilitar inovação incremental que representa ampliação da oferta de tecnologias e inovações ao público-alvo sem aumento significativo nos benefícios de segurança ou eficácia para o público-alvo.
</t>
        </r>
        <r>
          <rPr>
            <b/>
            <sz val="11"/>
            <color indexed="81"/>
            <rFont val="Calibri"/>
            <family val="2"/>
            <scheme val="minor"/>
          </rPr>
          <t>Médio:</t>
        </r>
        <r>
          <rPr>
            <sz val="11"/>
            <color indexed="81"/>
            <rFont val="Calibri"/>
            <family val="2"/>
            <scheme val="minor"/>
          </rPr>
          <t xml:space="preserve"> o tema regulatório foi proposto para possibilitar inovação incremental que representa ampliação da oferta de tecnologias e inovações ao público-alvo com aumento significativo nos benefícios de segurança ou de eficácia para o público-alvo.
</t>
        </r>
        <r>
          <rPr>
            <b/>
            <sz val="11"/>
            <color indexed="81"/>
            <rFont val="Calibri"/>
            <family val="2"/>
            <scheme val="minor"/>
          </rPr>
          <t xml:space="preserve">Alto: </t>
        </r>
        <r>
          <rPr>
            <sz val="11"/>
            <color indexed="81"/>
            <rFont val="Calibri"/>
            <family val="2"/>
            <scheme val="minor"/>
          </rPr>
          <t xml:space="preserve">o tema regulatório foi proposto para possibilitar inovação incremental com aumento significativo nos benefícios de segurança e eficácia para o público-alvo.
</t>
        </r>
        <r>
          <rPr>
            <b/>
            <sz val="11"/>
            <color indexed="81"/>
            <rFont val="Calibri"/>
            <family val="2"/>
            <scheme val="minor"/>
          </rPr>
          <t xml:space="preserve">Altíssimo: </t>
        </r>
        <r>
          <rPr>
            <sz val="11"/>
            <color indexed="81"/>
            <rFont val="Calibri"/>
            <family val="2"/>
            <scheme val="minor"/>
          </rPr>
          <t>o tema regulatório foi proposto para possibilitar inovação inédita no país.</t>
        </r>
      </text>
    </comment>
    <comment ref="H4" authorId="0" shapeId="0" xr:uid="{DE554A73-1DD5-4DFF-A5AD-95F764CAD998}">
      <text>
        <r>
          <rPr>
            <b/>
            <sz val="9"/>
            <color indexed="81"/>
            <rFont val="Calibri"/>
            <family val="2"/>
            <scheme val="minor"/>
          </rPr>
          <t xml:space="preserve">Escala de variação da contribuição do tema para diminuir os custos regulatórios: 
</t>
        </r>
        <r>
          <rPr>
            <sz val="9"/>
            <color indexed="81"/>
            <rFont val="Calibri"/>
            <family val="2"/>
            <scheme val="minor"/>
          </rPr>
          <t xml:space="preserve">
</t>
        </r>
        <r>
          <rPr>
            <b/>
            <sz val="9"/>
            <color indexed="81"/>
            <rFont val="Calibri"/>
            <family val="2"/>
            <scheme val="minor"/>
          </rPr>
          <t>Não contribuiu</t>
        </r>
        <r>
          <rPr>
            <sz val="9"/>
            <color indexed="81"/>
            <rFont val="Calibri"/>
            <family val="2"/>
            <scheme val="minor"/>
          </rPr>
          <t xml:space="preserve">: o tema regulatório não está relacionado à redução de exigências, obrigações, restrições, requerimentos ou especificações.
</t>
        </r>
        <r>
          <rPr>
            <b/>
            <sz val="9"/>
            <color indexed="81"/>
            <rFont val="Calibri"/>
            <family val="2"/>
            <scheme val="minor"/>
          </rPr>
          <t>Mínimo:</t>
        </r>
        <r>
          <rPr>
            <sz val="9"/>
            <color indexed="81"/>
            <rFont val="Calibri"/>
            <family val="2"/>
            <scheme val="minor"/>
          </rPr>
          <t xml:space="preserve"> há mínima expectativa de que o tratamento do tema regulatório diminua os custos regulatórios para os agentes afetados ou para a Anvisa. 
</t>
        </r>
        <r>
          <rPr>
            <b/>
            <sz val="9"/>
            <color indexed="81"/>
            <rFont val="Calibri"/>
            <family val="2"/>
            <scheme val="minor"/>
          </rPr>
          <t>Baixo:</t>
        </r>
        <r>
          <rPr>
            <sz val="9"/>
            <color indexed="81"/>
            <rFont val="Calibri"/>
            <family val="2"/>
            <scheme val="minor"/>
          </rPr>
          <t xml:space="preserve"> há baixa expectativa de que o tratamento do tema regulatório diminua os custos regulatórios para os agentes afetados ou para a Anvisa.
</t>
        </r>
        <r>
          <rPr>
            <b/>
            <sz val="9"/>
            <color indexed="81"/>
            <rFont val="Calibri"/>
            <family val="2"/>
            <scheme val="minor"/>
          </rPr>
          <t>Médio:</t>
        </r>
        <r>
          <rPr>
            <sz val="9"/>
            <color indexed="81"/>
            <rFont val="Calibri"/>
            <family val="2"/>
            <scheme val="minor"/>
          </rPr>
          <t xml:space="preserve"> o tratamento do tema regulatório pode indiretamente reduzir exigências, obrigações, restrições, requerimentos ou especificações e diminuir os custos regulatórios para os agentes afetados ou para a Anvisa.
</t>
        </r>
        <r>
          <rPr>
            <b/>
            <sz val="9"/>
            <color indexed="81"/>
            <rFont val="Calibri"/>
            <family val="2"/>
            <scheme val="minor"/>
          </rPr>
          <t xml:space="preserve">Alto: </t>
        </r>
        <r>
          <rPr>
            <sz val="9"/>
            <color indexed="81"/>
            <rFont val="Calibri"/>
            <family val="2"/>
            <scheme val="minor"/>
          </rPr>
          <t xml:space="preserve">o tratamento do tema regulatório pode reduzir exigências, obrigações, restrições, requerimentos ou especificações e diminuir os custos regulatórios para os agentes afetados e para a Anvisa.
</t>
        </r>
        <r>
          <rPr>
            <b/>
            <sz val="9"/>
            <color indexed="81"/>
            <rFont val="Calibri"/>
            <family val="2"/>
            <scheme val="minor"/>
          </rPr>
          <t>Altíssimo:</t>
        </r>
        <r>
          <rPr>
            <sz val="9"/>
            <color indexed="81"/>
            <rFont val="Calibri"/>
            <family val="2"/>
            <scheme val="minor"/>
          </rPr>
          <t xml:space="preserve"> o tratamento do tema regulatório reduzirá exigências, obrigações, restrições, requerimentos ou especificações e diminuirá de forma significativa os custos regulatórios para os agentes afetados ou para a Anvisa.</t>
        </r>
        <r>
          <rPr>
            <sz val="9"/>
            <color indexed="81"/>
            <rFont val="Segoe UI"/>
            <family val="2"/>
          </rPr>
          <t xml:space="preserve">
</t>
        </r>
      </text>
    </comment>
    <comment ref="I4" authorId="1" shapeId="0" xr:uid="{F3672FB9-CDB2-49E1-8912-F419B75AB769}">
      <text>
        <r>
          <rPr>
            <sz val="11"/>
            <color indexed="81"/>
            <rFont val="Calibri"/>
            <family val="2"/>
            <scheme val="minor"/>
          </rPr>
          <t xml:space="preserve">Conforme Despacho nº 192/2021/SEI/AINTE (SEI nº 1702213), os foros de convergência regulatória que podem impactar na regulação da Anvisa são:
ICH – Conselho Internacional de Harmonização de Requisitos Técnicos para Registro de Medicamentos de Uso Humano (Internacional Council on Harmonisation of Technical Requirements for Registration of Pharmaceuticals for Human Use);
PIC/S – Esquema de Cooperação em Inspeção Farmacêutica (Pharmaceutical Inspection Cooperation Scheme);
IMDRF – Foro Internacional de Reguladores de Dispositivos Médicos (International Medical Device Regulators Forum);
MDSAP – Programa de Auditoria Única de Dispositivos Médicos (Medical Device Single Audit Program);
ICCR –  Cooperação Internacional na Regulação de Cosméticos (International Cooperation in Cosmetics Regulation);
CND – Comissão de Entorpecentes das Nações Unidas (United Nations Commission on Narcotic Drugs);
MERCOSUL;
CODEX ALIMENTARIUS;
OMS - Organização Mundial da Saúde;
IEC - International Electrotechnical Commissio;
ISO - International Organization for Standardization </t>
        </r>
        <r>
          <rPr>
            <sz val="9"/>
            <color indexed="81"/>
            <rFont val="Segoe UI"/>
            <family val="2"/>
          </rPr>
          <t xml:space="preserve">
</t>
        </r>
      </text>
    </comment>
    <comment ref="J4" authorId="1" shapeId="0" xr:uid="{10B68170-9FA3-4432-9970-695F0F5B3362}">
      <text>
        <r>
          <rPr>
            <b/>
            <sz val="11"/>
            <color indexed="81"/>
            <rFont val="Calibri"/>
            <family val="2"/>
            <scheme val="minor"/>
          </rPr>
          <t>Atualmente há um total de 26 temas relacionados ao CEIS na AR  24-25 (confira no link do portal ou na lista mais abaixo)
Conheça os critérios para triagem de temas relacionados ao CEIS:</t>
        </r>
        <r>
          <rPr>
            <sz val="11"/>
            <color indexed="81"/>
            <rFont val="Calibri"/>
            <family val="2"/>
            <scheme val="minor"/>
          </rPr>
          <t xml:space="preserve">
</t>
        </r>
        <r>
          <rPr>
            <b/>
            <sz val="11"/>
            <color indexed="81"/>
            <rFont val="Calibri"/>
            <family val="2"/>
            <scheme val="minor"/>
          </rPr>
          <t>1. Exclusão de macrotemas que:</t>
        </r>
        <r>
          <rPr>
            <sz val="11"/>
            <color indexed="81"/>
            <rFont val="Calibri"/>
            <family val="2"/>
            <scheme val="minor"/>
          </rPr>
          <t xml:space="preserve">
a. Não integram a lista de produtos e serviços definidos nos termos do parágrafo único do art. 1º do Decreto nº 11.464, de 03/04/2023;
b. Não integram os objetivos da Estratégia Nacional para o Desenvolvimento do CEIS nos termos do art. 3º do Decreto nº 11.715, de 26/09/2023.
</t>
        </r>
        <r>
          <rPr>
            <b/>
            <sz val="11"/>
            <color indexed="81"/>
            <rFont val="Calibri"/>
            <family val="2"/>
            <scheme val="minor"/>
          </rPr>
          <t>2. Exclusão de temas que:</t>
        </r>
        <r>
          <rPr>
            <sz val="11"/>
            <color indexed="81"/>
            <rFont val="Calibri"/>
            <family val="2"/>
            <scheme val="minor"/>
          </rPr>
          <t xml:space="preserve">
a. Integram a lista de produtos e serviços definidas nos termos do parágrafo único do art. 1º do Decreto nº 11.464, de 03/04/2023;
b. Integram os objetivos da Estratégia Nacional para o Desenvolvimento do CEIS nos termos do art. 3º do Decreto nº 11.715, de 26/09/2023;
</t>
        </r>
        <r>
          <rPr>
            <b/>
            <sz val="11"/>
            <color indexed="81"/>
            <rFont val="Calibri"/>
            <family val="2"/>
            <scheme val="minor"/>
          </rPr>
          <t>Entretanto,</t>
        </r>
        <r>
          <rPr>
            <sz val="11"/>
            <color indexed="81"/>
            <rFont val="Calibri"/>
            <family val="2"/>
            <scheme val="minor"/>
          </rPr>
          <t xml:space="preserve">
c. Não integram a lista de produtos elencados no Anexo I da Portaria GM/MS nº 2.261, de 08/12/2023 (Matriz de Desafios Produtivos e Tecnológicos em Saúde e respectivos programas).
</t>
        </r>
        <r>
          <rPr>
            <b/>
            <sz val="11"/>
            <color indexed="81"/>
            <rFont val="Calibri"/>
            <family val="2"/>
            <scheme val="minor"/>
          </rPr>
          <t xml:space="preserve">Lista de Temas da AR 24-25 relacionados ao CEIS aprovada pelo Comitê de Gestão Estratégica, Riscos e Inovação Institucional (CGE):
</t>
        </r>
        <r>
          <rPr>
            <sz val="11"/>
            <color indexed="81"/>
            <rFont val="Calibri"/>
            <family val="2"/>
            <scheme val="minor"/>
          </rPr>
          <t>Tema nº 1.16 - Requisitos para regularização de produtos antissépticos de uso humano.
Tema nº 3.10 -  Regulamentação dos alimentos para fins médicos.
Tema nº 3.22 - Revisão da regulamentação sobre regularização de alimentos dispensados de registro.
Tema nº 3.27 - Revisão e consolidação da regulamentação sobre alimentos infantis, fórmulas para nutrição enteral e fórmulas dietoterápicas para erros inatos do metabolismo.
Tema nº 4.1 - Atualização de listas de substâncias permitidas (conservantes, corantes, filtros e alisantes), com uso restrito ou proibidas em produtos de higiene pessoal, cosméticos e perfumes.
Tema nº 4.4 - Requisitos para regularização de produtos cosméticos repelentes.
Tema nº 4.7 -  Revisão de requisitos técnicos e de simplificação da regularização de produtos de higiene pessoal, cosméticos e perfumes.
Tema nº 6.1 -Requisitos de Boas Práticas para o fracionamento e distribuição de insumos farmacêuticos.
Tema nº 8.1 - Alinhamento internacional dos parâmetros para a validação de métodos analíticos para medicamentos (Revisão da RDC nº 166/2017).
Tema nº 8.2 -  Atualização dos requisitos para controle de qualidade de fitoterápicos a partir de alterações pontuais na RDC 26/2014.
Tema nº 8.3 -  Atualização dos requisitos técnicos e regulatórios para o registro de Produtos Biológicos.
Tema nº 8.5  - Condições e procedimentos para o registro de vacinas influenza pré-pandêmicas, atualização para uma cepa pandêmica e autorização de uso, comercialização e monitoramento das vacinas pandêmicas contra influenza.
Tema nº 8.7 -  Diretrizes Gerais de Boas Práticas de Preparação de Radiofármacos em estabelecimentos de Saúde e Radiofarmácias.
Tema nº 8.12 - Procedimento otimizado de análise, em que se utiliza das avaliações conduzidas por Autoridade Regulatória Estrangeira Equivalente (AREE) para análise das petições de registro e pós-registro de medicamentos e produtos biológicos, e de carta de adequação de insumo farmacêutico ativo (CADIFA), em território nacional.
Tema nº 8.16 - Regulação de Inovação nas áreas de medicamentos e produtos biológicos.
Tema nº 8.21 - Requerimentos para a comprovação de segurança e eficácia de petições de pós-registro (Revisão da RDC 73/2016).
Tema nº 8.22 -  Requisitos mínimos para a validação de métodos bioanalíticos empregados em estudos com fins de registro e pós-registro de medicamentos (Revisão da RDC 27/2012). 
Tema nº 8.25 - Revisão das Boas Práticas de Fabricação complementares a Medicamentos Estéreis (Revisão da IN nº 35/2019).
Tema nº 8.32 - Revisão do Regulamento para a realização de ensaios clínicos com medicamentos no Brasil (Revisão da RDC 9/2015).
Tema nº 8.35 - Revisão dos critérios para fins de enquadramento na categoria prioritária das petições de registro, pós-registro e anuência prévia em pesquisa clínica de medicamentos, conforme a relevância pública (Revisão das RDC 204/2017 e RDC 205/2017).
Tema nº 8.37 - Revisão dos requisitos de qualidade para elaboração dos dossiês de registro e pós-registro de medicamentos sintéticos (Revisão da RDC nº 73/2016 e da parte da qualidade da RDC nº 753/2022).
Tema nº 11.1 - Análise de petições de dispositivos médicos com aproveitamento de análises de autoridades reguladoras reconhecidas.
Tema nº 11.5 - Regulação de inovação em dispositivos médicos.
Tema nº 11.6 -  Regulamentação de dispositivos médicos para diagnóstico in vitro (IVD) sujeitos à Análise Prévia.
Tema nº 11.8 -  Revisão da regularização de software como dispositivo médico (Software as a Medical Device - SaMD) (Revisão da RDC nº 657/2022).
Tema nº 12.4 - Revisão do regulamento técnico com requisitos para o registro e notificação de produtos saneantes.</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Ladybug</author>
  </authors>
  <commentList>
    <comment ref="C3" authorId="0" shapeId="0" xr:uid="{81515803-2094-41E1-BB7F-F9E1A2028930}">
      <text>
        <r>
          <rPr>
            <sz val="11"/>
            <color indexed="81"/>
            <rFont val="Calibri"/>
            <family val="2"/>
            <scheme val="minor"/>
          </rPr>
          <t>Apresenta automaticamente os temas regulatórios que atenderam aos requisitos e ao posicionamento da área para seguir para a avaliação de prioridade.</t>
        </r>
      </text>
    </comment>
    <comment ref="D3" authorId="0" shapeId="0" xr:uid="{84299E7D-AD9E-4070-BF7A-523590AAF532}">
      <text>
        <r>
          <rPr>
            <b/>
            <sz val="11"/>
            <color theme="1"/>
            <rFont val="Calibri"/>
            <family val="2"/>
            <scheme val="minor"/>
          </rPr>
          <t>Nível de percepção do gestor sobre a capacidade da unidade conseguir dar andamento ao tema regulatório durante a vigência da AR 2024-2025:</t>
        </r>
        <r>
          <rPr>
            <sz val="11"/>
            <color theme="1"/>
            <rFont val="Calibri"/>
            <family val="2"/>
            <scheme val="minor"/>
          </rPr>
          <t xml:space="preserve">
</t>
        </r>
        <r>
          <rPr>
            <b/>
            <sz val="11"/>
            <color theme="1"/>
            <rFont val="Calibri"/>
            <family val="2"/>
            <scheme val="minor"/>
          </rPr>
          <t xml:space="preserve">Alta (100%): </t>
        </r>
        <r>
          <rPr>
            <sz val="11"/>
            <color theme="1"/>
            <rFont val="Calibri"/>
            <family val="2"/>
            <scheme val="minor"/>
          </rPr>
          <t xml:space="preserve">Está estabelecida a necessidade e relevância de regular o tema e há capacidade operacional suficiente na unidade.
</t>
        </r>
        <r>
          <rPr>
            <b/>
            <sz val="11"/>
            <color theme="1"/>
            <rFont val="Calibri"/>
            <family val="2"/>
            <scheme val="minor"/>
          </rPr>
          <t>Média (80%):</t>
        </r>
        <r>
          <rPr>
            <sz val="11"/>
            <color theme="1"/>
            <rFont val="Calibri"/>
            <family val="2"/>
            <scheme val="minor"/>
          </rPr>
          <t xml:space="preserve"> Embora esteja estabelecida a necessidade e relevância de regular o tema, há comprometimento da capacidade operacional da unidade.
</t>
        </r>
        <r>
          <rPr>
            <b/>
            <sz val="11"/>
            <color theme="1"/>
            <rFont val="Calibri"/>
            <family val="2"/>
            <scheme val="minor"/>
          </rPr>
          <t xml:space="preserve">Baixa (50%): </t>
        </r>
        <r>
          <rPr>
            <sz val="11"/>
            <color theme="1"/>
            <rFont val="Calibri"/>
            <family val="2"/>
            <scheme val="minor"/>
          </rPr>
          <t>Há muitas outras atividades prioritárias para o período na unidade.
Observação: Recomenda-se considerar também a possível ocorrências de riscos externos que podem impactar na condução do tema regulatório, como alteração na cadeia de comando e a dificuldade de reposição de força de trabalho, por exemplo.</t>
        </r>
      </text>
    </comment>
    <comment ref="E3" authorId="0" shapeId="0" xr:uid="{C9757D2B-1E36-4FFD-BE74-4BFB83C64087}">
      <text>
        <r>
          <rPr>
            <b/>
            <sz val="11"/>
            <color indexed="81"/>
            <rFont val="Calibri"/>
            <family val="2"/>
            <scheme val="minor"/>
          </rPr>
          <t>O resultado na pontuação reflete o nível de confiança selecionado e a respectiva porcentagem correspondente.</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Ladybug</author>
    <author>Raquel Pereira Guimaraes</author>
  </authors>
  <commentList>
    <comment ref="C3" authorId="0" shapeId="0" xr:uid="{EF83F203-A818-470A-9642-CAAF17A0F97F}">
      <text>
        <r>
          <rPr>
            <sz val="9"/>
            <color indexed="81"/>
            <rFont val="Segoe UI"/>
            <family val="2"/>
          </rPr>
          <t>A</t>
        </r>
        <r>
          <rPr>
            <sz val="11"/>
            <color indexed="81"/>
            <rFont val="Calibri"/>
            <family val="2"/>
            <scheme val="minor"/>
          </rPr>
          <t>presenta automaticamente os temas regulatórios que atenderam aos requisitos e ao posicionamento da área para seguir para a avaliação de prioridade.</t>
        </r>
      </text>
    </comment>
    <comment ref="D3" authorId="1" shapeId="0" xr:uid="{2B33EC44-2B97-49C5-834C-5D851DE715BC}">
      <text>
        <r>
          <rPr>
            <b/>
            <sz val="11"/>
            <color indexed="81"/>
            <rFont val="Calibri"/>
            <family val="2"/>
            <scheme val="minor"/>
          </rPr>
          <t xml:space="preserve">Avalie o nível de esforço em relação às ações regulatórias de articulação externa ou harmonização no Mercosul e/ou em outros Fóruns Internacionais:
</t>
        </r>
        <r>
          <rPr>
            <sz val="11"/>
            <color indexed="81"/>
            <rFont val="Calibri"/>
            <family val="2"/>
            <scheme val="minor"/>
          </rPr>
          <t xml:space="preserve">
</t>
        </r>
        <r>
          <rPr>
            <b/>
            <sz val="11"/>
            <color indexed="81"/>
            <rFont val="Calibri"/>
            <family val="2"/>
            <scheme val="minor"/>
          </rPr>
          <t xml:space="preserve">Alto </t>
        </r>
        <r>
          <rPr>
            <sz val="11"/>
            <color indexed="81"/>
            <rFont val="Calibri"/>
            <family val="2"/>
            <scheme val="minor"/>
          </rPr>
          <t xml:space="preserve">- A condução do tema regulatório requer harmonização no Mercosul e/ou em outros Fóruns Internacionais
</t>
        </r>
        <r>
          <rPr>
            <b/>
            <sz val="11"/>
            <color indexed="81"/>
            <rFont val="Calibri"/>
            <family val="2"/>
            <scheme val="minor"/>
          </rPr>
          <t xml:space="preserve">Médio </t>
        </r>
        <r>
          <rPr>
            <sz val="11"/>
            <color indexed="81"/>
            <rFont val="Calibri"/>
            <family val="2"/>
            <scheme val="minor"/>
          </rPr>
          <t xml:space="preserve">- A condução do tema regulatório não requer harmonização no Mercosul e/ou em outros Fóruns Internacionais, mas envolve algum tipo de articulação externa pelo impacto internacional.
</t>
        </r>
        <r>
          <rPr>
            <b/>
            <sz val="11"/>
            <color indexed="81"/>
            <rFont val="Calibri"/>
            <family val="2"/>
            <scheme val="minor"/>
          </rPr>
          <t>Baixo -</t>
        </r>
        <r>
          <rPr>
            <sz val="11"/>
            <color indexed="81"/>
            <rFont val="Calibri"/>
            <family val="2"/>
            <scheme val="minor"/>
          </rPr>
          <t xml:space="preserve"> A condução do tema regulatório não requer harmonização no Mercosul e/ou em outros Fóruns Internacionais, nem envolve articulação externa e não tem impacto internacional
Conforme Despacho nº 192/2021/SEI/AINTE (SEI nº 1702213), os foros de convergência regulatória que podem impactar na regulação da Anvisa são:
ICH – Conselho Internacional de Harmonização de Requisitos Técnicos para Registro de Medicamentos de Uso Humano (Internacional Council on Harmonisation of Technical Requirements for Registration of Pharmaceuticals for Human Use);
PIC/S – Esquema de Cooperação em Inspeção Farmacêutica (Pharmaceutical Inspection Cooperation Scheme);
IMDRF – Foro Internacional de Reguladores de Dispositivos Médicos (International Medical Device Regulators Forum);
MDSAP – Programa de Auditoria Única de Dispositivos Médicos (Medical Device Single Audit Program);
ICCR –  Cooperação Internacional na Regulação de Cosméticos (International Cooperation in Cosmetics Regulation);
CND – Comissão de Entorpecentes das Nações Unidas (United Nations Commission on Narcotic Drugs);
MERCOSUL;
CODEX ALIMENTARIUS;
OMS - Organização Mundial da Saúde;
IEC - International Electrotechnical Commissio;
ISO - International Organization for Standardization 
</t>
        </r>
      </text>
    </comment>
    <comment ref="E3" authorId="0" shapeId="0" xr:uid="{3E05AAFC-9E5D-492B-B931-CDB3946F1855}">
      <text>
        <r>
          <rPr>
            <b/>
            <sz val="11"/>
            <color theme="1"/>
            <rFont val="Calibri"/>
            <family val="2"/>
            <scheme val="minor"/>
          </rPr>
          <t xml:space="preserve">Nível de esforço em relação às etapas regulatórias - AIR:
</t>
        </r>
        <r>
          <rPr>
            <sz val="11"/>
            <color theme="1"/>
            <rFont val="Calibri"/>
            <family val="2"/>
            <scheme val="minor"/>
          </rPr>
          <t xml:space="preserve">
Previsão de dispensa de AIR : Baixo
AIR já realizada/dispensada: Baixo
Previsão de realização de AIR ou AIR em andamento: Alto
</t>
        </r>
      </text>
    </comment>
    <comment ref="F3" authorId="0" shapeId="0" xr:uid="{D6389610-F7D5-4EDF-A488-EEF26D07FE78}">
      <text>
        <r>
          <rPr>
            <b/>
            <sz val="11"/>
            <color theme="1"/>
            <rFont val="Calibri"/>
            <family val="2"/>
            <scheme val="minor"/>
          </rPr>
          <t>Nível de esforço em relação às etapas regulatórias - CP:</t>
        </r>
        <r>
          <rPr>
            <sz val="11"/>
            <color theme="1"/>
            <rFont val="Calibri"/>
            <family val="2"/>
            <scheme val="minor"/>
          </rPr>
          <t xml:space="preserve">
Previsão de dispensa de CP:  Baixo
CP já realizada/dispensada: Baixo
Previsão de dispensa de CP, mas com expectativa de realização de outro mecanismo de Participação Social: Médio
Previsão de realização de CP ou CP em andamento: Alto</t>
        </r>
      </text>
    </comment>
    <comment ref="G3" authorId="0" shapeId="0" xr:uid="{690EAA2E-F353-4F4F-96B2-1469DE6F68AD}">
      <text>
        <r>
          <rPr>
            <sz val="11"/>
            <color theme="1"/>
            <rFont val="Calibri"/>
            <family val="2"/>
            <scheme val="minor"/>
          </rPr>
          <t>A repercussão social no tratamento de tema regulatório tem relação com o esforço necessário para realizar mais mecanismos de participação social, mais ações e interações de comunicação e mais avaliações de contribuições/manifestações recebidas, entre outras possíveis demandas.
Baixa Repercussão social:  Expectativa do tema regulatório ter pouca repercussão social, portanto baixo esforço em ações de participação social, de comunicação e de avaliação de contribuições/manifestações.
Média Repercussão social: Expectativa do tema regulatório ter média repercussão social, portanto não demandará muito esforço necessário em ações de participação social, de comunicação e de avaliação de contribuições/manifestações.
Alta Repercussão social: Expectativa do tema regulatório ter alta repercussão social, portanto um grande e extenso  esforço  em ações de participação social, de comunicação e de avaliação de contribuições/manifestações.</t>
        </r>
      </text>
    </comment>
    <comment ref="H3" authorId="0" shapeId="0" xr:uid="{920457EA-4C86-4D3E-9C54-EB4F3C9931AF}">
      <text>
        <r>
          <rPr>
            <sz val="11"/>
            <color theme="1"/>
            <rFont val="Calibri"/>
            <family val="2"/>
            <scheme val="minor"/>
          </rPr>
          <t>Consideração sobre a extensão da intervenção regulatória e o consequente esforço para tratamento do tema.</t>
        </r>
      </text>
    </comment>
    <comment ref="I3" authorId="0" shapeId="0" xr:uid="{374B9E8E-6989-4B28-AC50-B958F8757107}">
      <text>
        <r>
          <rPr>
            <sz val="11"/>
            <color theme="1"/>
            <rFont val="Calibri"/>
            <family val="2"/>
            <scheme val="minor"/>
          </rPr>
          <t>Consideração sobre a extensão da intervenção regulatória e o consequente esforço para tratamento do tema.</t>
        </r>
      </text>
    </comment>
    <comment ref="K3" authorId="0" shapeId="0" xr:uid="{8999D0B0-7A69-4BE0-939F-909696BF37E8}">
      <text>
        <r>
          <rPr>
            <b/>
            <sz val="11"/>
            <color indexed="81"/>
            <rFont val="Calibri"/>
            <family val="2"/>
            <scheme val="minor"/>
          </rPr>
          <t xml:space="preserve">O resultado final do nível de esforço para a execução do tema regulatório será: 
</t>
        </r>
        <r>
          <rPr>
            <sz val="11"/>
            <color indexed="81"/>
            <rFont val="Calibri"/>
            <family val="2"/>
            <scheme val="minor"/>
          </rPr>
          <t xml:space="preserve">
</t>
        </r>
        <r>
          <rPr>
            <b/>
            <sz val="11"/>
            <color indexed="81"/>
            <rFont val="Calibri"/>
            <family val="2"/>
            <scheme val="minor"/>
          </rPr>
          <t>baixo (igual a 6)</t>
        </r>
        <r>
          <rPr>
            <sz val="11"/>
            <color indexed="81"/>
            <rFont val="Calibri"/>
            <family val="2"/>
            <scheme val="minor"/>
          </rPr>
          <t xml:space="preserve">, se para todos os aspectos avaliados for atribuído o menor esforço possível; 
</t>
        </r>
        <r>
          <rPr>
            <b/>
            <sz val="11"/>
            <color indexed="81"/>
            <rFont val="Calibri"/>
            <family val="2"/>
            <scheme val="minor"/>
          </rPr>
          <t>alto (igual ou superior a 13),</t>
        </r>
        <r>
          <rPr>
            <sz val="11"/>
            <color indexed="81"/>
            <rFont val="Calibri"/>
            <family val="2"/>
            <scheme val="minor"/>
          </rPr>
          <t xml:space="preserve"> se para pelo menos 3 (três) dos aspectos avaliados for atribuído o esforço alto; e
</t>
        </r>
        <r>
          <rPr>
            <b/>
            <sz val="11"/>
            <color indexed="81"/>
            <rFont val="Calibri"/>
            <family val="2"/>
            <scheme val="minor"/>
          </rPr>
          <t>médio (entre 7 e 12),</t>
        </r>
        <r>
          <rPr>
            <sz val="11"/>
            <color indexed="81"/>
            <rFont val="Calibri"/>
            <family val="2"/>
            <scheme val="minor"/>
          </rPr>
          <t xml:space="preserve"> para todos os demais casos.</t>
        </r>
      </text>
    </comment>
  </commentList>
</comments>
</file>

<file path=xl/comments8.xml><?xml version="1.0" encoding="utf-8"?>
<comments xmlns="http://schemas.openxmlformats.org/spreadsheetml/2006/main" xmlns:mc="http://schemas.openxmlformats.org/markup-compatibility/2006" xmlns:xr="http://schemas.microsoft.com/office/spreadsheetml/2014/revision" mc:Ignorable="xr">
  <authors>
    <author>Ladybug</author>
    <author>Raisa Zandonade Vazzoler</author>
  </authors>
  <commentList>
    <comment ref="C3" authorId="0" shapeId="0" xr:uid="{FEA6C528-862E-459B-9A55-95DE1E6EB906}">
      <text>
        <r>
          <rPr>
            <sz val="11"/>
            <color indexed="81"/>
            <rFont val="Calibri"/>
            <family val="2"/>
            <scheme val="minor"/>
          </rPr>
          <t xml:space="preserve">Apresenta automaticamente os temas regulatórios avaliados e na coluna ao lado a sua pontuação de relevância. </t>
        </r>
      </text>
    </comment>
    <comment ref="D3" authorId="0" shapeId="0" xr:uid="{C8AC9D5D-3059-44F8-8D43-AD7E3C3DC03D}">
      <text>
        <r>
          <rPr>
            <b/>
            <sz val="11"/>
            <color theme="1"/>
            <rFont val="Calibri"/>
            <family val="2"/>
            <scheme val="minor"/>
          </rPr>
          <t xml:space="preserve">
RESULTADO DA PONTUAÇÃO RICE - AVALIAÇÃO DA PRIORIDADE
P</t>
        </r>
        <r>
          <rPr>
            <sz val="11"/>
            <color theme="1"/>
            <rFont val="Calibri"/>
            <family val="2"/>
            <scheme val="minor"/>
          </rPr>
          <t>ontuação RICE = Alcance x Impacto x Confiança / Esforço
A partir de  8 pontos, o tema já pode ser considerado como de altíssima prioridade, conforme faixa abaixo para avaliação dos temas:
a-) maior ou igual a 8 pontos : Altíssima prioridade (verde escuro)
b-) entre 3 e 7,99 pontos: Alta prioridade (verde claro)
c-) entre 1 e 2,99 pontos: Média prioridade (cor amarelo)
d-) menor que 1: Baixa prioridade (cor vermelho)</t>
        </r>
        <r>
          <rPr>
            <b/>
            <sz val="11"/>
            <color theme="1"/>
            <rFont val="Calibri"/>
            <family val="2"/>
            <scheme val="minor"/>
          </rPr>
          <t xml:space="preserve">
ATENÇÃO:</t>
        </r>
        <r>
          <rPr>
            <sz val="11"/>
            <color theme="1"/>
            <rFont val="Calibri"/>
            <family val="2"/>
            <scheme val="minor"/>
          </rPr>
          <t xml:space="preserve"> Caso queira ordenar os resultados em ordem crescente, clique no filtro da coluna "D" e selecione "Classificar do Menor para o Maior".</t>
        </r>
        <r>
          <rPr>
            <b/>
            <sz val="11"/>
            <color theme="1"/>
            <rFont val="Calibri"/>
            <family val="2"/>
            <scheme val="minor"/>
          </rPr>
          <t xml:space="preserve"> Mas atenção, somente faça isso quando já tiver preenchido as informações para todos os temas nas abas anteriores.</t>
        </r>
      </text>
    </comment>
    <comment ref="E3" authorId="0" shapeId="0" xr:uid="{AA00355A-3264-4FBB-B76C-8C55754B9576}">
      <text>
        <r>
          <rPr>
            <b/>
            <sz val="11"/>
            <color theme="1"/>
            <rFont val="Calibri"/>
            <family val="2"/>
            <scheme val="minor"/>
          </rPr>
          <t>Encaminhamentos possíveis na atualização anual da Agenda 24-25:</t>
        </r>
        <r>
          <rPr>
            <sz val="11"/>
            <color theme="1"/>
            <rFont val="Calibri"/>
            <family val="2"/>
            <scheme val="minor"/>
          </rPr>
          <t xml:space="preserve">
</t>
        </r>
        <r>
          <rPr>
            <b/>
            <u/>
            <sz val="11"/>
            <color theme="1"/>
            <rFont val="Calibri"/>
            <family val="2"/>
            <scheme val="minor"/>
          </rPr>
          <t>Manter na Agenda</t>
        </r>
        <r>
          <rPr>
            <sz val="11"/>
            <color theme="1"/>
            <rFont val="Calibri"/>
            <family val="2"/>
            <scheme val="minor"/>
          </rPr>
          <t xml:space="preserve">- Selecione "Manter" para os temas que já estão na AR 24-25 e devem permanecer na  atualização anual, sem sofrer nenhuma alteração ou atualização.
</t>
        </r>
        <r>
          <rPr>
            <b/>
            <u/>
            <sz val="11"/>
            <color theme="1"/>
            <rFont val="Calibri"/>
            <family val="2"/>
            <scheme val="minor"/>
          </rPr>
          <t>Alterar</t>
        </r>
        <r>
          <rPr>
            <b/>
            <sz val="11"/>
            <color theme="1"/>
            <rFont val="Calibri"/>
            <family val="2"/>
            <scheme val="minor"/>
          </rPr>
          <t xml:space="preserve"> -</t>
        </r>
        <r>
          <rPr>
            <sz val="11"/>
            <color theme="1"/>
            <rFont val="Calibri"/>
            <family val="2"/>
            <scheme val="minor"/>
          </rPr>
          <t xml:space="preserve">Selecione "Alterar" para os temas que precisam de algum ajuste, desde a alteração do escopo inicialmente previsto, atual izações pontuais em referências descritivas ou ainda o agrupamento de temas. Em caso de qualquer alteração é necessário preencher as informações solicitadas nas colunas "G" e "H".
</t>
        </r>
        <r>
          <rPr>
            <b/>
            <u/>
            <sz val="11"/>
            <color theme="1"/>
            <rFont val="Calibri"/>
            <family val="2"/>
            <scheme val="minor"/>
          </rPr>
          <t xml:space="preserve">Excluir </t>
        </r>
        <r>
          <rPr>
            <b/>
            <sz val="11"/>
            <color theme="1"/>
            <rFont val="Calibri"/>
            <family val="2"/>
            <scheme val="minor"/>
          </rPr>
          <t>-</t>
        </r>
        <r>
          <rPr>
            <sz val="11"/>
            <color theme="1"/>
            <rFont val="Calibri"/>
            <family val="2"/>
            <scheme val="minor"/>
          </rPr>
          <t xml:space="preserve"> Selecione "Excluir" para os temas que devem sair da AR 24-25 na atualização anual. Para indicar um tempa para exclusão  é necessário apresentar justificativa na coluna "F".
</t>
        </r>
        <r>
          <rPr>
            <b/>
            <u/>
            <sz val="11"/>
            <color theme="1"/>
            <rFont val="Calibri"/>
            <family val="2"/>
            <scheme val="minor"/>
          </rPr>
          <t xml:space="preserve">Incluir </t>
        </r>
        <r>
          <rPr>
            <b/>
            <sz val="11"/>
            <color theme="1"/>
            <rFont val="Calibri"/>
            <family val="2"/>
            <scheme val="minor"/>
          </rPr>
          <t>-</t>
        </r>
        <r>
          <rPr>
            <sz val="11"/>
            <color theme="1"/>
            <rFont val="Calibri"/>
            <family val="2"/>
            <scheme val="minor"/>
          </rPr>
          <t xml:space="preserve"> Selecione "Incluir" para novos temas indicados para entrar na atualização anual da AR 24-25, os quais alcançaram pontuação RICE considerável para serem priorizados.
</t>
        </r>
        <r>
          <rPr>
            <b/>
            <u/>
            <sz val="11"/>
            <color theme="1"/>
            <rFont val="Calibri"/>
            <family val="2"/>
            <scheme val="minor"/>
          </rPr>
          <t>Não Incluir</t>
        </r>
        <r>
          <rPr>
            <b/>
            <sz val="11"/>
            <color theme="1"/>
            <rFont val="Calibri"/>
            <family val="2"/>
            <scheme val="minor"/>
          </rPr>
          <t xml:space="preserve"> </t>
        </r>
        <r>
          <rPr>
            <sz val="11"/>
            <color theme="1"/>
            <rFont val="Calibri"/>
            <family val="2"/>
            <scheme val="minor"/>
          </rPr>
          <t xml:space="preserve">- Selecione " Não Incluir" para novos temas propostos, sejam eles provenientes das abas "Outros insumos" ou "Sugestões da UORG", os quais não alcançaram pontuação RICE considerável para serem priorizados e, portanto, não posssuem recomendação para inclusão na AR 24-25.
</t>
        </r>
        <r>
          <rPr>
            <b/>
            <u/>
            <sz val="11"/>
            <color theme="1"/>
            <rFont val="Calibri"/>
            <family val="2"/>
            <scheme val="minor"/>
          </rPr>
          <t>Manter tema como concluído</t>
        </r>
        <r>
          <rPr>
            <sz val="11"/>
            <color theme="1"/>
            <rFont val="Calibri"/>
            <family val="2"/>
            <scheme val="minor"/>
          </rPr>
          <t xml:space="preserve"> - Selecione "Manter tema como concluído" se o tema já está registrado como concluído e não há previsão de serem desenvolvidas novas propostas regulatórias relacionadas a ele durante a vigência da AR 24-25.
</t>
        </r>
        <r>
          <rPr>
            <b/>
            <u/>
            <sz val="11"/>
            <color theme="1"/>
            <rFont val="Calibri"/>
            <family val="2"/>
            <scheme val="minor"/>
          </rPr>
          <t xml:space="preserve">Reabrir tema concluído </t>
        </r>
        <r>
          <rPr>
            <sz val="11"/>
            <color theme="1"/>
            <rFont val="Calibri"/>
            <family val="2"/>
            <scheme val="minor"/>
          </rPr>
          <t xml:space="preserve">- Selecione "Reabrir tema concluído" se o tema está registrado como concluído, mas há  previsão de serem desenvolvidas novas propostas regulatórias relacionadas a ele durante a vigência da AR 24-25.
</t>
        </r>
        <r>
          <rPr>
            <b/>
            <sz val="11"/>
            <color theme="1"/>
            <rFont val="Calibri"/>
            <family val="2"/>
            <scheme val="minor"/>
          </rPr>
          <t>ATENÇÃO:</t>
        </r>
        <r>
          <rPr>
            <sz val="11"/>
            <color theme="1"/>
            <rFont val="Calibri"/>
            <family val="2"/>
            <scheme val="minor"/>
          </rPr>
          <t xml:space="preserve"> Lembre-se de consultar o painel de capacidade regulatória e ponderar sobre o número máximo de temas regulatórios que a unidade consegue dar andamento, sinalizando "Manter na Agenda" ou "Incluir" apenas para esse conjunto de temas, os quais se recomenda que tenham alcançado pontuação RICE considerável para serem priorizados.
</t>
        </r>
        <r>
          <rPr>
            <b/>
            <sz val="11"/>
            <color theme="1"/>
            <rFont val="Calibri"/>
            <family val="2"/>
            <scheme val="minor"/>
          </rPr>
          <t>RECOMENDAÇÃO:</t>
        </r>
        <r>
          <rPr>
            <sz val="11"/>
            <color theme="1"/>
            <rFont val="Calibri"/>
            <family val="2"/>
            <scheme val="minor"/>
          </rPr>
          <t xml:space="preserve"> Considere com atenção o resultado da pontuação RICE, uma vez que reflete a relevância do tema regulatório. Caso não observe as pontuações e as correspondentes faixas de prioridade, deve-se justificar na coluna "F".
</t>
        </r>
      </text>
    </comment>
    <comment ref="F3" authorId="0" shapeId="0" xr:uid="{D8E9F127-9A3C-4292-8546-4ACB2404759B}">
      <text>
        <r>
          <rPr>
            <b/>
            <sz val="11"/>
            <color theme="1"/>
            <rFont val="Calibri"/>
            <family val="2"/>
            <scheme val="minor"/>
          </rPr>
          <t>Preencha com justificativa no caso de exclusão de tema ou de presença que não observe o resultado da priorização:</t>
        </r>
        <r>
          <rPr>
            <sz val="11"/>
            <color theme="1"/>
            <rFont val="Calibri"/>
            <family val="2"/>
            <scheme val="minor"/>
          </rPr>
          <t xml:space="preserve">
Caso entenda como necessário e justifiique, a unidade organizacional  poderá manter, incluir ou excluir temas regulatórios sem seguir o resultado da priorização. Nesses casos, deverá utilizar esta coluna para justificar os motivos que levaram à essa decisão.</t>
        </r>
      </text>
    </comment>
    <comment ref="G3" authorId="1" shapeId="0" xr:uid="{9E080040-A23D-49C7-8757-5A13578C7AB5}">
      <text>
        <r>
          <rPr>
            <b/>
            <sz val="11"/>
            <color indexed="81"/>
            <rFont val="Calibri"/>
            <family val="2"/>
            <scheme val="minor"/>
          </rPr>
          <t xml:space="preserve">Preencha essa coluna apenas para os Temas cujo posicionamento foi selecionado "Alterar" na coluna "E".
</t>
        </r>
        <r>
          <rPr>
            <sz val="11"/>
            <color indexed="81"/>
            <rFont val="Calibri"/>
            <family val="2"/>
            <scheme val="minor"/>
          </rPr>
          <t xml:space="preserve">
Identifique qual o tipo de alteração deve ser realizada no Tema:
1) Alteração do escopo inicialmente previsto;
2) Atualizações pontuais em referências descritivas; ou
3) Agrupamento de temas.</t>
        </r>
      </text>
    </comment>
    <comment ref="H3" authorId="1" shapeId="0" xr:uid="{42F223D6-9F26-442A-80FA-8E90AE8B9BE3}">
      <text>
        <r>
          <rPr>
            <b/>
            <sz val="11"/>
            <color indexed="81"/>
            <rFont val="Calibri"/>
            <family val="2"/>
            <scheme val="minor"/>
          </rPr>
          <t xml:space="preserve">Preencha essa coluna apenas para os Temas cujo posicionamento foi selecionado como"Alterar" na coluna "E".
</t>
        </r>
        <r>
          <rPr>
            <sz val="11"/>
            <color indexed="81"/>
            <rFont val="Calibri"/>
            <family val="2"/>
            <scheme val="minor"/>
          </rPr>
          <t>1) No caso de  "Alteração do escopo" detalhe qual é a mudança necessária no título e/ou no descritivo do tema;
2) No caso de  "Atualizações pontuais", detalhe quais são os ajustes pontuais necessários nas referências descritivas do tema; e
3) No caso de  "Agrupamento de temas" identique os temas que devem ser agrupados.</t>
        </r>
      </text>
    </comment>
  </commentList>
</comments>
</file>

<file path=xl/comments9.xml><?xml version="1.0" encoding="utf-8"?>
<comments xmlns="http://schemas.openxmlformats.org/spreadsheetml/2006/main" xmlns:mc="http://schemas.openxmlformats.org/markup-compatibility/2006" xmlns:xr="http://schemas.microsoft.com/office/spreadsheetml/2014/revision" mc:Ignorable="xr">
  <authors>
    <author>Raisa Zandonade Vazzoler</author>
    <author>Ladybug</author>
  </authors>
  <commentList>
    <comment ref="C3" authorId="0" shapeId="0" xr:uid="{9A480B22-D620-471A-8D5A-C0BD541C129B}">
      <text>
        <r>
          <rPr>
            <sz val="11"/>
            <color indexed="81"/>
            <rFont val="Calibri"/>
            <family val="2"/>
            <scheme val="minor"/>
          </rPr>
          <t>Apresenta automaticamente os novos temas que serão incluídos na AR 24 - 25 após a atualização anual. 
Os temas mantidos não são apresentados, pois para eles essas informações já foram fornecidas no momento da construção da AR 24-25.</t>
        </r>
        <r>
          <rPr>
            <sz val="9"/>
            <color indexed="81"/>
            <rFont val="Segoe UI"/>
            <family val="2"/>
          </rPr>
          <t xml:space="preserve">
</t>
        </r>
      </text>
    </comment>
    <comment ref="D3" authorId="1" shapeId="0" xr:uid="{2386181A-C19D-43CB-9DB9-91B5A4E1DAE9}">
      <text>
        <r>
          <rPr>
            <sz val="11"/>
            <color theme="1"/>
            <rFont val="Calibri"/>
            <family val="2"/>
            <scheme val="minor"/>
          </rPr>
          <t>Breve descrição da motivação, do escopo e dos resultados esperados para o tema regulatório. A utilização de linguagem simples e direta contribui para informar claramente do que se trata.</t>
        </r>
      </text>
    </comment>
    <comment ref="E3" authorId="1" shapeId="0" xr:uid="{2D19F3CD-D758-460B-975C-0AFE0E19DE9A}">
      <text>
        <r>
          <rPr>
            <sz val="11"/>
            <color indexed="81"/>
            <rFont val="Calibri"/>
            <family val="2"/>
            <scheme val="minor"/>
          </rPr>
          <t>Indique o principal Objetivo Estratégico (OE), do Plano Estratégico 2024-2027, a que se relaciona o tema regulatório.</t>
        </r>
        <r>
          <rPr>
            <sz val="9"/>
            <color indexed="81"/>
            <rFont val="Segoe UI"/>
            <family val="2"/>
          </rPr>
          <t xml:space="preserve"> 
</t>
        </r>
        <r>
          <rPr>
            <sz val="11"/>
            <color indexed="81"/>
            <rFont val="Calibri"/>
            <family val="2"/>
            <scheme val="minor"/>
          </rPr>
          <t>Lembrete:
OE 1 - Viabilizar o acesso seguro a produtos e serviços essenciais para a saúde da população
OE 2 - Contribuir para o desenvolvimento no país de novas tecnologias promissoras na área de saúde
OE 3 - Antecipar e responder efetivamente a crises sanitárias e emergências de saúde pública
OE 4 - Empoderar as pessoas com informações para fazer as melhores escolhas em saúde
OE 5 - Obter reconhecimento como autoridade sanitária de referência internacional
OE 6 - Promover uso intensivo de dados
OE 7 - Desenvolver pessoas para o futuro</t>
        </r>
      </text>
    </comment>
    <comment ref="F3" authorId="1" shapeId="0" xr:uid="{AD32B74A-8301-4EAD-B6B4-24257D27D6BA}">
      <text>
        <r>
          <rPr>
            <sz val="11"/>
            <color theme="1"/>
            <rFont val="Calibri"/>
            <family val="2"/>
            <scheme val="minor"/>
          </rPr>
          <t xml:space="preserve">Indique se há POSSIBILIDADE de eventual impacto e relevância do tema para o comércio internacional. Em consulta a AINTE, a unidade entendeu que deve ser considerado como de potencial efeito significativo ao comércio internacional os temas regulatórios que se relacionem a bens comercializáveis que possam ser exportados para o Brasil. 
Observe que a orientação se refere a um efeito 'significativo', ou seja, 'suficientemente grande ou importante para merecer atenção; notável'. 
</t>
        </r>
      </text>
    </comment>
    <comment ref="G3" authorId="1" shapeId="0" xr:uid="{DDDD14C5-9D77-47AA-B327-22CABD431596}">
      <text>
        <r>
          <rPr>
            <sz val="11"/>
            <color theme="1"/>
            <rFont val="Calibri"/>
            <family val="2"/>
            <scheme val="minor"/>
          </rPr>
          <t>Aponte os atos normativos que tratam do tema regulatório e que podem ser revisados/alterados.</t>
        </r>
      </text>
    </comment>
  </commentList>
</comments>
</file>

<file path=xl/metadata.xml><?xml version="1.0" encoding="utf-8"?>
<metadata xmlns="http://schemas.openxmlformats.org/spreadsheetml/2006/main" xmlns:xlrd="http://schemas.microsoft.com/office/spreadsheetml/2017/richdata" xmlns:xda="http://schemas.microsoft.com/office/spreadsheetml/2017/dynamicarray">
  <metadataTypes count="2">
    <metadataType name="XLDAPR" minSupportedVersion="120000" copy="1" pasteAll="1" pasteValues="1" merge="1" splitFirst="1" rowColShift="1" clearFormats="1" clearComments="1" assign="1" coerce="1" cellMeta="1"/>
    <metadataType name="XLRICHVALUE" minSupportedVersion="120000" copy="1" pasteAll="1" pasteValues="1" merge="1" splitFirst="1" rowColShift="1" clearFormats="1" clearComments="1" assign="1" coerce="1"/>
  </metadataTypes>
  <futureMetadata name="XLDAPR" count="1">
    <bk>
      <extLst>
        <ext uri="{bdbb8cdc-fa1e-496e-a857-3c3f30c029c3}">
          <xda:dynamicArrayProperties fDynamic="1" fCollapsed="0"/>
        </ext>
      </extLst>
    </bk>
  </futureMetadata>
  <futureMetadata name="XLRICHVALUE" count="1">
    <bk>
      <extLst>
        <ext uri="{3e2802c4-a4d2-4d8b-9148-e3be6c30e623}">
          <xlrd:rvb i="0"/>
        </ext>
      </extLst>
    </bk>
  </futureMetadata>
  <cellMetadata count="1">
    <bk>
      <rc t="1" v="0"/>
    </bk>
  </cellMetadata>
  <valueMetadata count="1">
    <bk>
      <rc t="2" v="0"/>
    </bk>
  </valueMetadata>
</metadata>
</file>

<file path=xl/sharedStrings.xml><?xml version="1.0" encoding="utf-8"?>
<sst xmlns="http://schemas.openxmlformats.org/spreadsheetml/2006/main" count="664" uniqueCount="131">
  <si>
    <t>ATUALIZA-AR - GGFIS</t>
  </si>
  <si>
    <t>Agenda Regulatória 2024-2025</t>
  </si>
  <si>
    <r>
      <t xml:space="preserve">Chegou o momento de revisar os temas regulatórios para compor/encaminhar a atualização anual da Agenda Regulatória (AR) 2024-2025. Nesta etapa de atualização é possível alterar ou excluir temas já existentes e incluir novos temas.
Esta planilha será a sua ferramenta para percorrer as fases de avaliação, priorização e definição dos temas na atualização anual da AR 2024-2025. São nove (9) fases que devem ser preenchidas em sequência e o resultado será uma ordem de relevância, que ajudará na identificação de quais temas têm maior pontuação de acordo com o método RICE e, portanto, devem ser mantidos ou incluídos na AR 24-25. Além disso, foi construído um painel de BI sobre a capacidade regulatória de cada UORG, que auxiliará na definição de quantos temas a área tem capacidade para tratar na AR 2024-2025.
</t>
    </r>
    <r>
      <rPr>
        <b/>
        <sz val="12"/>
        <color rgb="FF000000"/>
        <rFont val="Amasis MT Pro Medium"/>
        <family val="1"/>
      </rPr>
      <t>Lembre-se de que agora a vigência da Agenda Regulatória é 2 anos, tempo inferior ao último ciclo. Procure fazer</t>
    </r>
    <r>
      <rPr>
        <b/>
        <sz val="12"/>
        <color rgb="FFFF0000"/>
        <rFont val="Amasis MT Pro Medium"/>
        <family val="1"/>
      </rPr>
      <t xml:space="preserve"> </t>
    </r>
    <r>
      <rPr>
        <b/>
        <sz val="12"/>
        <color rgb="FF000000"/>
        <rFont val="Amasis MT Pro Medium"/>
        <family val="1"/>
      </rPr>
      <t>um planejamento regulatório mais assertivo para que a AR seja mais enxuta e executável.</t>
    </r>
  </si>
  <si>
    <t>Não deixe de observar a lista de normas indicadas para revisão aprofundada no último ciclo do projeto de Avaliação e Consolidação de Normas do estoque regulatório da Anvisa (link planilha final na intravisa)</t>
  </si>
  <si>
    <r>
      <rPr>
        <sz val="12"/>
        <color rgb="FF000000"/>
        <rFont val="Amasis MT Pro Medium"/>
        <family val="1"/>
      </rPr>
      <t>Confira cada uma das fases a seguir e clique nas abas no final da planilha para acessá-las</t>
    </r>
    <r>
      <rPr>
        <sz val="11"/>
        <color rgb="FF000000"/>
        <rFont val="Amasis MT Pro Medium"/>
        <family val="1"/>
      </rPr>
      <t xml:space="preserve">. </t>
    </r>
    <r>
      <rPr>
        <b/>
        <sz val="14"/>
        <color rgb="FF000000"/>
        <rFont val="Amasis MT Pro Medium"/>
        <family val="1"/>
      </rPr>
      <t>Atenção: as células marcadas em cinza não devem ser alteradas ou preenchidas pelas UORGs.</t>
    </r>
    <r>
      <rPr>
        <sz val="14"/>
        <color rgb="FF000000"/>
        <rFont val="Amasis MT Pro Medium"/>
        <family val="1"/>
      </rPr>
      <t xml:space="preserve">
</t>
    </r>
    <r>
      <rPr>
        <sz val="11"/>
        <color rgb="FF000000"/>
        <rFont val="Amasis MT Pro Medium"/>
        <family val="1"/>
      </rPr>
      <t xml:space="preserve">
</t>
    </r>
    <r>
      <rPr>
        <b/>
        <sz val="11"/>
        <color rgb="FF000000"/>
        <rFont val="Amasis MT Pro Medium"/>
        <family val="1"/>
      </rPr>
      <t>1) Temas AR 24-25:</t>
    </r>
    <r>
      <rPr>
        <sz val="11"/>
        <color rgb="FF000000"/>
        <rFont val="Amasis MT Pro Medium"/>
        <family val="1"/>
      </rPr>
      <t xml:space="preserve"> </t>
    </r>
    <r>
      <rPr>
        <sz val="11"/>
        <color rgb="FF000000"/>
        <rFont val="Calibri"/>
        <family val="2"/>
        <scheme val="minor"/>
      </rPr>
      <t xml:space="preserve">Apresenta a listagem dos temas que já estão na AR 2024-2025 e a informação sobre o atendimento aos pré-requisitos para entrada e manutenção na Agenda (alinhamento a algum objetivo estratégico e viabilidade de andamento durante a vigência da Agenda). Os temas concluídos foram mantidos ao fim da lista, com esta indicação, para o caso de ainda haver outras propostas a serem tratadas. Se esse não for o caso, a área deve sinalizar na coluna "1. POSICIONAMENTO FINAL" da aba "8) Ordem de relevância" que o tema deve ser mantido como concluído. </t>
    </r>
    <r>
      <rPr>
        <b/>
        <sz val="11"/>
        <color rgb="FF000000"/>
        <rFont val="Calibri"/>
        <family val="2"/>
        <scheme val="minor"/>
      </rPr>
      <t>Nesta aba "1) Temas AR 24-25" as áreas não deverão fazer nenhum preenchimento ou alteração.</t>
    </r>
    <r>
      <rPr>
        <sz val="11"/>
        <color rgb="FF000000"/>
        <rFont val="Calibri"/>
        <family val="2"/>
        <scheme val="minor"/>
      </rPr>
      <t xml:space="preserve">
</t>
    </r>
    <r>
      <rPr>
        <b/>
        <sz val="11"/>
        <color rgb="FF000000"/>
        <rFont val="Amasis MT Pro Medium"/>
        <family val="1"/>
      </rPr>
      <t>2) Outros Insumos:</t>
    </r>
    <r>
      <rPr>
        <sz val="11"/>
        <color rgb="FF000000"/>
        <rFont val="Amasis MT Pro Medium"/>
        <family val="1"/>
      </rPr>
      <t xml:space="preserve">  </t>
    </r>
    <r>
      <rPr>
        <sz val="11"/>
        <color rgb="FF000000"/>
        <rFont val="Calibri"/>
        <family val="2"/>
        <scheme val="minor"/>
      </rPr>
      <t xml:space="preserve">Apresenta propostas regulatórias já em tratamento, mas fora da Agenda, e outras demandas relatadas na ferramenta de identificação de problemas em normas. Os insumos devem passar pela avaliação dos pré-requisitos, a unidade deve registrar seu posicionamento e, se for o caso, o nome final para identificação do tema. No caso de não haver nenhum insumo, basta seguir para a próxima aba.
</t>
    </r>
    <r>
      <rPr>
        <b/>
        <sz val="11"/>
        <color rgb="FF000000"/>
        <rFont val="Amasis MT Pro Medium"/>
        <family val="1"/>
      </rPr>
      <t>3) Sugestões da UORG:</t>
    </r>
    <r>
      <rPr>
        <sz val="11"/>
        <color rgb="FF000000"/>
        <rFont val="Amasis MT Pro Medium"/>
        <family val="1"/>
      </rPr>
      <t xml:space="preserve"> </t>
    </r>
    <r>
      <rPr>
        <sz val="11"/>
        <color rgb="FF000000"/>
        <rFont val="Calibri"/>
        <family val="2"/>
        <scheme val="minor"/>
      </rPr>
      <t xml:space="preserve">Nesta fase, a unidade pode registrar possíveis temas regulatórios que tenha identificado e considere seu tratamento prioritário na AR 2024-2025. As sugestões da unidade devem passar pela avaliação dos pré-requisitos.  No caso de não haver nenhuma sugestão da unidade, basta seguir para a próxima aba.
</t>
    </r>
  </si>
  <si>
    <r>
      <rPr>
        <b/>
        <u/>
        <sz val="11"/>
        <color rgb="FF000000"/>
        <rFont val="Amasis MT Pro Medium"/>
        <family val="1"/>
      </rPr>
      <t>A partir daqui, é iniciada a priorização de temas regulatórios para compor a atualização anual da AR 2024-2025, considerando-se apenas os temas que "atenderam" ao resultado da avaliação dos pré-requisitos e dos posicionamentos da UORG.</t>
    </r>
    <r>
      <rPr>
        <sz val="11"/>
        <color rgb="FF000000"/>
        <rFont val="Calibri"/>
        <family val="2"/>
        <scheme val="minor"/>
      </rPr>
      <t xml:space="preserve">
</t>
    </r>
    <r>
      <rPr>
        <b/>
        <sz val="11"/>
        <color rgb="FF000000"/>
        <rFont val="Amasis MT Pro Medium"/>
        <family val="1"/>
      </rPr>
      <t>4) R-Alcance:</t>
    </r>
    <r>
      <rPr>
        <b/>
        <sz val="11"/>
        <color rgb="FF000000"/>
        <rFont val="Amasis MT Pro Black"/>
        <family val="1"/>
      </rPr>
      <t xml:space="preserve"> </t>
    </r>
    <r>
      <rPr>
        <sz val="11"/>
        <color rgb="FF000000"/>
        <rFont val="Calibri"/>
        <family val="2"/>
        <scheme val="minor"/>
      </rPr>
      <t xml:space="preserve">Indicativo dos grupos que são diretamente afetados pelo tratamento do tema regulatório pela Anvisa. Não considere aqueles que são meramente interessados ou afetados de forma marginal.
</t>
    </r>
    <r>
      <rPr>
        <b/>
        <sz val="11"/>
        <color rgb="FF000000"/>
        <rFont val="Amasis MT Pro Medium"/>
        <family val="1"/>
      </rPr>
      <t>5) I-Impacto:</t>
    </r>
    <r>
      <rPr>
        <sz val="11"/>
        <color rgb="FF000000"/>
        <rFont val="Amasis MT Pro Black"/>
        <family val="1"/>
      </rPr>
      <t xml:space="preserve"> </t>
    </r>
    <r>
      <rPr>
        <sz val="11"/>
        <color rgb="FF000000"/>
        <rFont val="Calibri"/>
        <family val="2"/>
        <scheme val="minor"/>
      </rPr>
      <t xml:space="preserve">Avaliação do grau de impacto do tema regulatório a partir de três aspectos que provocam efeitos nos  grupos afetados: (i) cumprimento de objetivos estratégicos e da política da qualidade da Anvisa; (ii) cumprimento da missão institucional e  alinhamento com as políticas econômicas e de saúde; e (iii) melhoria do ambiente regulatório. 
</t>
    </r>
    <r>
      <rPr>
        <b/>
        <sz val="11"/>
        <color rgb="FF000000"/>
        <rFont val="Amasis MT Pro Medium"/>
        <family val="1"/>
      </rPr>
      <t>6) C-Confiaça:</t>
    </r>
    <r>
      <rPr>
        <sz val="11"/>
        <color rgb="FF000000"/>
        <rFont val="Calibri"/>
        <family val="2"/>
        <scheme val="minor"/>
      </rPr>
      <t xml:space="preserve"> Avaliação da capacidade para dar andamento relevante ao tema durante a vigência da AR 2024-2025, com base em riscos externos que podem acontecer, como alteração na cadeia de comando, dificuldade de reposição de força de trabalho, entre outros. Considere a política de gestão de riscos corporativos da Anvisa.
</t>
    </r>
    <r>
      <rPr>
        <b/>
        <sz val="11"/>
        <color rgb="FF000000"/>
        <rFont val="Amasis MT Pro Medium"/>
        <family val="1"/>
      </rPr>
      <t>7) E-Esforço</t>
    </r>
    <r>
      <rPr>
        <sz val="11"/>
        <color rgb="FF000000"/>
        <rFont val="Amasis MT Pro Medium"/>
        <family val="1"/>
      </rPr>
      <t xml:space="preserve">: </t>
    </r>
    <r>
      <rPr>
        <sz val="11"/>
        <color rgb="FF000000"/>
        <rFont val="Calibri"/>
        <family val="2"/>
        <scheme val="minor"/>
      </rPr>
      <t xml:space="preserve">Avaliação da dedicação e da complexidade para tratamento do tema regulatório a partir dos seguintes aspectos: necessidade de negociação em fóruns internacionais; previsão de realização ou dispensa de AIR e de CP; expectativa de repercussão social;  e extensão da intervenção regulatória.
</t>
    </r>
    <r>
      <rPr>
        <b/>
        <sz val="11"/>
        <color rgb="FF000000"/>
        <rFont val="Amasis MT Pro Medium"/>
        <family val="1"/>
      </rPr>
      <t>8) Ordem de Relevância</t>
    </r>
    <r>
      <rPr>
        <sz val="11"/>
        <color rgb="FF000000"/>
        <rFont val="Amasis MT Pro Medium"/>
        <family val="1"/>
      </rPr>
      <t xml:space="preserve">: </t>
    </r>
    <r>
      <rPr>
        <sz val="11"/>
        <color rgb="FF000000"/>
        <rFont val="Calibri"/>
        <family val="2"/>
        <scheme val="minor"/>
      </rPr>
      <t xml:space="preserve">Verificação do resultado da pontuação RICE,  com a lista de temas regulatórios que podem ser ordenados de forma decrescente, ou seja, os mais relevantes nas primeiras posições. Confira o painel sobre a capacidade regulatória da unidade e considere a capacidade operacional no período da AR 2024-2025 para definir quantos temas poderão ser tratados e, enfim, quais temas serão selecionados para manutenção, exclusão ou inclusão na Agenda.
</t>
    </r>
    <r>
      <rPr>
        <b/>
        <sz val="11"/>
        <rFont val="Amasis MT Pro Medium"/>
        <family val="1"/>
      </rPr>
      <t>9) Detalhamento Temas Incluídos:</t>
    </r>
    <r>
      <rPr>
        <sz val="11"/>
        <color rgb="FF000000"/>
        <rFont val="Calibri"/>
        <family val="2"/>
        <scheme val="minor"/>
      </rPr>
      <t xml:space="preserve"> Registro dos  nomes e dados descritivos dos temas que a unidade sinalizou na aba anterior para inclusão na AR 2024-2025 , e que correspondem a informações exigidas em legislação federal. Nesta aba não estarão presentes os temas mantidos, uma vez que as informações sobre esses temas já foram coletadas quando da construção da AR 2024-2025.
</t>
    </r>
    <r>
      <rPr>
        <b/>
        <sz val="11"/>
        <color rgb="FF000000"/>
        <rFont val="Amasis MT Pro Medium"/>
        <family val="1"/>
      </rPr>
      <t>Observações: 
1)Para os temas que já estão na AR 2024-2025 as informações já estão preenchidas de acordo com o informado no momento da construção da AR 2024-2025, mas as áreas devem validar os campos previamente preenchidos e, caso necessário, alterá-los;
2)Para editar a planilha e acessar todas as orientações disponíveis nas notas, selecione "Edição" e "Abrir na Área de Trabalho".</t>
    </r>
  </si>
  <si>
    <t>Para saber mais sobre o método de priorização RICE, confira o Manual da Agenda Regulatória</t>
  </si>
  <si>
    <t>Macrotema</t>
  </si>
  <si>
    <t>Área Responsável</t>
  </si>
  <si>
    <t>Tema Regulatório</t>
  </si>
  <si>
    <t>Origem do tema</t>
  </si>
  <si>
    <t>Alinhado a algum OE?</t>
  </si>
  <si>
    <t>Viabilidade de andamento durante vigência da AR?</t>
  </si>
  <si>
    <t>Resultado</t>
  </si>
  <si>
    <t>Assuntos Transversais</t>
  </si>
  <si>
    <t>GGFIS</t>
  </si>
  <si>
    <t>1.1- Autorização para esgotamento de estoque de produtos sujeitos à vigilância sanitária</t>
  </si>
  <si>
    <t>Lista AR 2024-2025</t>
  </si>
  <si>
    <t>Sim</t>
  </si>
  <si>
    <t>1.2 - Boas práticas em farmácias e drogarias</t>
  </si>
  <si>
    <t>1.11 - Regulação para definição de procedimentos relacionados às ações fiscalizatórias da Anvisa</t>
  </si>
  <si>
    <r>
      <rPr>
        <sz val="11"/>
        <color rgb="FF000000"/>
        <rFont val="Calibri"/>
        <family val="2"/>
        <scheme val="minor"/>
      </rPr>
      <t xml:space="preserve">1.14 - Requisitos para a admissibilidade de análises realizadas por Autoridades Reguladoras Estrangeiras Equivalentes nos processos de Inspeção e Certificação de Boas Práticas -  </t>
    </r>
    <r>
      <rPr>
        <b/>
        <sz val="11"/>
        <color rgb="FFFF0000"/>
        <rFont val="Calibri"/>
        <family val="2"/>
        <scheme val="minor"/>
      </rPr>
      <t>TEMA CONCLUÍDO</t>
    </r>
  </si>
  <si>
    <t>1.15 - Requisitos para concessão e alteração de AFE de farmácias de manipulação e revisão da documentação para pedidos de concessão e alteração de AFE de farmácias e drogarias</t>
  </si>
  <si>
    <t>1.21 - Vigência do CBPF durante o período de validade do registro do produto e prazo de validade diferenciado, baseado no risco sanitário</t>
  </si>
  <si>
    <t>Alimentos</t>
  </si>
  <si>
    <t>3.2 - Boas Práticas para Serviços de Alimentação</t>
  </si>
  <si>
    <t>3.26 - Revisão das normas de Boas práticas de fabricação (BPF) para estabelecimentos industrializadores de alimentos</t>
  </si>
  <si>
    <t>Cosméticos</t>
  </si>
  <si>
    <t>4.8 - Revisão do Regulamento Técnico para empresas que exerçam atividade de fracionamento de Produtos de Higiene Pessoal, Cosméticos e Perfumes com venda direta ao consumidor (Revisão da RDC nº 108/2005)</t>
  </si>
  <si>
    <t>Insumos Farmacêuticos</t>
  </si>
  <si>
    <t>6.1 - Requisitos de Boas Práticas para o fracionamento e distribuição de insumos farmacêuticos</t>
  </si>
  <si>
    <t>Medicamentos</t>
  </si>
  <si>
    <t>8.4 - Boas práticas de armazenamento, distribuição e transporte de gases medicinais</t>
  </si>
  <si>
    <t>8.7 - Diretrizes Gerais de Boas Práticas de Preparação de Radiofármacos em estabelecimentos de Saúde e Radiofarmácias</t>
  </si>
  <si>
    <t>8.13 - Procedimentos para descontinuação de fabricação ou importação de medicamentos, bem como para sua reativação.</t>
  </si>
  <si>
    <t>8.17 - Regulamentação dos procedimentos para envio do mapa de distribuição de medicamentos, nos termos do art. 3-A da Lei nº 11.903, de 14 de janeiro de 2009.</t>
  </si>
  <si>
    <t>8.25 - Revisão  das Boas Práticas de Fabricação complementares a Medicamentos Estéreis ( Revisão da IN nº 35/2019)</t>
  </si>
  <si>
    <t>8.27 - Revisão da norma de Boas Práticas de Manipulação em Farmácias</t>
  </si>
  <si>
    <t>Organização e Gestão do SNVS</t>
  </si>
  <si>
    <t>9.3 - Harmonização de procedimentos no âmbito do SNVS</t>
  </si>
  <si>
    <t>Área responsável</t>
  </si>
  <si>
    <t>Tema regulatório/Problema identificado</t>
  </si>
  <si>
    <t>1. Pode ser tratado no escopo da Agenda?</t>
  </si>
  <si>
    <t>2. Posicionamento da UORG</t>
  </si>
  <si>
    <t>3. Será agrupado com qual tema?</t>
  </si>
  <si>
    <t>4. Nome do tema para Agenda Regulatória</t>
  </si>
  <si>
    <t>5. Alinhado a algum OE?</t>
  </si>
  <si>
    <t>6. Viabilidade de andamento durante a vigência da AR?</t>
  </si>
  <si>
    <t>1. Macrotema</t>
  </si>
  <si>
    <t>2. Área responsável</t>
  </si>
  <si>
    <t>3. Nome do tema para Agenda Regulatória</t>
  </si>
  <si>
    <t>4. Alinhado a algum OE?</t>
  </si>
  <si>
    <t>5. Viabilidade de andamento durante a vigência da AR?</t>
  </si>
  <si>
    <t>1. Cidadãos - consumidores e usuários</t>
  </si>
  <si>
    <t>2. Setor Regulado</t>
  </si>
  <si>
    <t>3. Micro e pequenas empresas, microempreendedor individual</t>
  </si>
  <si>
    <t>4. SNVS - VISAs Estaduais ou Municipais</t>
  </si>
  <si>
    <t>5. SNVS - Laboratórios Analíticos</t>
  </si>
  <si>
    <t>6. Profissionais que desempenham atividades relacionadas aos macrotemas de atuação da Anvisa, inclusive profissionais de saúde</t>
  </si>
  <si>
    <t>7. Comunidade acadêmica</t>
  </si>
  <si>
    <t>8. Órgãos de controle externo ou outros órgãos de governo</t>
  </si>
  <si>
    <t>Pontuação</t>
  </si>
  <si>
    <t>Não</t>
  </si>
  <si>
    <t>1. Contribuição para atingir os objetivos estratégicos</t>
  </si>
  <si>
    <t>2. Contribuição com a missão da Anvisa e alinhamento com as políticas econômicas e de saúde</t>
  </si>
  <si>
    <t>3. Contribuição para a melhoria do ambiente regulatório</t>
  </si>
  <si>
    <t>1.1. Indique em que medida o tratamento do tema regulatório contribui  para atingir o objetivo estratégico relacionado</t>
  </si>
  <si>
    <t>2.1. Indique em que medida o tratamento do tema regulatório contribui para controlar os riscos relacionados à produção e uso dos produtos ou serviços sujeitos à vigilância sanitária ou para aumentar o acesso da população a produtos ou serviços sujeitos à vigilância sanitária</t>
  </si>
  <si>
    <t>3.1. Indique o nível de contribuição do tema para tornar a atuação da Anvisa mais ágil, eficiente e transparente</t>
  </si>
  <si>
    <t>3.2. Indique o nível de contribuição do tema regulatório para possibilitar inovações</t>
  </si>
  <si>
    <t>3.3. Indique o nível de contribuição do tema regulatório para a redução de exigências, obrigações, restrições, requerimentos ou especificações com o objetivo de diminuir os custos regulatórios</t>
  </si>
  <si>
    <t>3.4. O tema regulatório se destina a harmonizar a regulamentação sanitária aos termos de acordos ou de fóruns internacionais de que o Brasil ou a Anvisa é signatário?</t>
  </si>
  <si>
    <t>3.5. O tema regulatório está relacionado ao Complexo Econômico-Industrial da Saúde (CEIS) nos termos estabelecidos nas Notas Técnicas nº 3 e 5/2024/CPROR/ASREG/ (SEI nº 2854563 e nº 2978879)?</t>
  </si>
  <si>
    <t>Média</t>
  </si>
  <si>
    <t>Médio</t>
  </si>
  <si>
    <t>Altíssimo</t>
  </si>
  <si>
    <t>Baixo</t>
  </si>
  <si>
    <t>Alta</t>
  </si>
  <si>
    <t>Alto</t>
  </si>
  <si>
    <t>Não contribui</t>
  </si>
  <si>
    <t>Mínimo</t>
  </si>
  <si>
    <t>1. Nível de confiança</t>
  </si>
  <si>
    <t>1. Negociações externas ou internacionais (Mercosul e/ou outros Fóruns Internacionais)</t>
  </si>
  <si>
    <t>2. Etapa de  AIR</t>
  </si>
  <si>
    <t>3. Etapa  de CP (considere outros mecanismos)</t>
  </si>
  <si>
    <t>4. Repercussão social</t>
  </si>
  <si>
    <t>5. Complexidade da proposta</t>
  </si>
  <si>
    <t>6. Competência sobre a regulamentação</t>
  </si>
  <si>
    <t>Valor</t>
  </si>
  <si>
    <t>Previsão de realização de AIR ou AIR em andamento</t>
  </si>
  <si>
    <t>Previsão de realização de CP ou CP em andamento</t>
  </si>
  <si>
    <t>Revisão ampla de regulamentação já existente ou regulamentação nova</t>
  </si>
  <si>
    <t>Regulamentação de competência exclusiva da Anvisa</t>
  </si>
  <si>
    <t>AIR já realizada/dispensada</t>
  </si>
  <si>
    <t>CP já realizada/dispensada</t>
  </si>
  <si>
    <t>Revisão pontual ou ajuste de regulamentação já existente</t>
  </si>
  <si>
    <t>Previsão de dispensa de AIR</t>
  </si>
  <si>
    <t>Pontuação RICE 
(Ordene do MENOR PARA O MAIOR somente UMA VEZ após preenchimento total)</t>
  </si>
  <si>
    <t>1. POSICIONAMENTO FINAL</t>
  </si>
  <si>
    <t>2. Justifique, caso não siga o resultado da priorização ou em caso de exclusão de Tema da AR 24-25</t>
  </si>
  <si>
    <t>3. Selecione o tipo de Alteração do Tema AR 24-25</t>
  </si>
  <si>
    <t>4. Detalhamento da Alteração do Tema AR 24-25</t>
  </si>
  <si>
    <t>Manter na Agenda</t>
  </si>
  <si>
    <t>1. Descrição do tema regulatório</t>
  </si>
  <si>
    <t>2. Objetivo estratégico</t>
  </si>
  <si>
    <t>3.Impacto significativo no comércio internacional</t>
  </si>
  <si>
    <t>4. Atos normativos relacionados ao tema regulatório</t>
  </si>
  <si>
    <t>Escala</t>
  </si>
  <si>
    <t>Aspecto</t>
  </si>
  <si>
    <t>Previsão de dispensa de CP</t>
  </si>
  <si>
    <t>Baixa</t>
  </si>
  <si>
    <t>Regulamentação de competência conjunta com outros órgãos</t>
  </si>
  <si>
    <t>Agrotóxicos</t>
  </si>
  <si>
    <t>Previsão de dispensa de CP, mas com previsão de realização de outro mecanismo de Participação Social</t>
  </si>
  <si>
    <t>Farmacopeia</t>
  </si>
  <si>
    <t>Laboratórios Analíticos</t>
  </si>
  <si>
    <t>Portos, Aeroportos e Fronteiras</t>
  </si>
  <si>
    <t>Produtos para Saúde</t>
  </si>
  <si>
    <t>Saneantes</t>
  </si>
  <si>
    <t>Sangue, Tecidos e Órgãos</t>
  </si>
  <si>
    <t>Serviços de Interesse para a saúde</t>
  </si>
  <si>
    <t>Serviços de Saúde</t>
  </si>
  <si>
    <t>Tabaco</t>
  </si>
  <si>
    <t>Gestão Interna</t>
  </si>
  <si>
    <t>OE 1 - Viabilizar o acesso seguro a produtos e serviços essenciais para a saúde da população</t>
  </si>
  <si>
    <t>OE 2 - Contribuir para o desenvolvimento no país de novas tecnologias promissoras na área de saúde</t>
  </si>
  <si>
    <t>OE 3 - Antecipar e responder efetivamente a crises sanitárias e emergências de saúde pública</t>
  </si>
  <si>
    <t>OE 4 - Empoderar as pessoas com informações para fazer as melhores escolhas em saúde</t>
  </si>
  <si>
    <t>OE 5 - Obter reconhecimento como autoridade sanitária de referência internacional</t>
  </si>
  <si>
    <t>OE 6 - Promover uso intensivo de dados</t>
  </si>
  <si>
    <t>OE 7 - Desenvolver pessoas para o futuro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</si>
</sst>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fonts count="46">
    <font>
      <sz val="11"/>
      <color theme="1"/>
      <name val="Calibri"/>
      <family val="2"/>
      <scheme val="minor"/>
    </font>
    <font>
      <sz val="11"/>
      <color theme="1"/>
      <name val="Calibri"/>
      <family val="2"/>
      <scheme val="minor"/>
    </font>
    <font>
      <b/>
      <sz val="11"/>
      <color theme="0"/>
      <name val="Calibri"/>
      <family val="2"/>
      <scheme val="minor"/>
    </font>
    <font>
      <sz val="11"/>
      <color theme="0"/>
      <name val="Calibri"/>
      <family val="2"/>
      <scheme val="minor"/>
    </font>
    <font>
      <sz val="8"/>
      <name val="Calibri"/>
      <family val="2"/>
      <scheme val="minor"/>
    </font>
    <font>
      <sz val="34"/>
      <color theme="4" tint="-0.499984740745262"/>
      <name val="Calibri"/>
      <family val="2"/>
      <scheme val="minor"/>
    </font>
    <font>
      <u/>
      <sz val="11"/>
      <color theme="10"/>
      <name val="Calibri"/>
      <family val="2"/>
      <scheme val="minor"/>
    </font>
    <font>
      <b/>
      <sz val="11"/>
      <color theme="1"/>
      <name val="Calibri"/>
      <family val="2"/>
      <scheme val="minor"/>
    </font>
    <font>
      <sz val="12"/>
      <color theme="1"/>
      <name val="Amasis MT Pro Medium"/>
      <family val="1"/>
    </font>
    <font>
      <sz val="34"/>
      <color theme="4" tint="-0.499984740745262"/>
      <name val="Amasis MT Pro Medium"/>
      <family val="1"/>
    </font>
    <font>
      <sz val="9"/>
      <color indexed="81"/>
      <name val="Segoe UI"/>
      <family val="2"/>
    </font>
    <font>
      <u/>
      <sz val="11"/>
      <color theme="10"/>
      <name val="Amasis MT Pro Medium"/>
      <family val="1"/>
    </font>
    <font>
      <sz val="11"/>
      <color theme="1"/>
      <name val="Amasis MT Pro Medium"/>
      <family val="1"/>
    </font>
    <font>
      <b/>
      <u/>
      <sz val="11"/>
      <color theme="0"/>
      <name val="Calibri"/>
      <family val="2"/>
      <scheme val="minor"/>
    </font>
    <font>
      <sz val="12"/>
      <color rgb="FF000000"/>
      <name val="Amasis MT Pro Medium"/>
      <family val="1"/>
    </font>
    <font>
      <b/>
      <sz val="12"/>
      <color rgb="FF000000"/>
      <name val="Amasis MT Pro Medium"/>
      <family val="1"/>
    </font>
    <font>
      <b/>
      <sz val="12"/>
      <color rgb="FFFF0000"/>
      <name val="Amasis MT Pro Medium"/>
      <family val="1"/>
    </font>
    <font>
      <sz val="11"/>
      <color rgb="FF000000"/>
      <name val="Amasis MT Pro Medium"/>
      <family val="1"/>
    </font>
    <font>
      <b/>
      <sz val="11"/>
      <color rgb="FF000000"/>
      <name val="Amasis MT Pro Medium"/>
      <family val="1"/>
    </font>
    <font>
      <sz val="11"/>
      <color rgb="FF000000"/>
      <name val="Calibri"/>
      <family val="2"/>
      <scheme val="minor"/>
    </font>
    <font>
      <sz val="11"/>
      <color rgb="FF000000"/>
      <name val="Calibri"/>
      <family val="2"/>
    </font>
    <font>
      <b/>
      <sz val="11"/>
      <color indexed="81"/>
      <name val="Calibri"/>
      <family val="2"/>
      <scheme val="minor"/>
    </font>
    <font>
      <sz val="11"/>
      <color indexed="81"/>
      <name val="Calibri"/>
      <family val="2"/>
      <scheme val="minor"/>
    </font>
    <font>
      <sz val="11"/>
      <name val="Calibri"/>
      <family val="2"/>
      <scheme val="minor"/>
    </font>
    <font>
      <b/>
      <u/>
      <sz val="11"/>
      <color theme="1"/>
      <name val="Calibri"/>
      <family val="2"/>
      <scheme val="minor"/>
    </font>
    <font>
      <b/>
      <sz val="12"/>
      <color theme="1"/>
      <name val="Calibri"/>
      <family val="2"/>
      <scheme val="minor"/>
    </font>
    <font>
      <sz val="26"/>
      <color theme="4" tint="-0.499984740745262"/>
      <name val="Calibri"/>
      <family val="2"/>
      <scheme val="minor"/>
    </font>
    <font>
      <sz val="26"/>
      <color theme="4" tint="-0.499984740745262"/>
      <name val="Amasis MT Pro Medium"/>
      <family val="1"/>
    </font>
    <font>
      <sz val="11"/>
      <color indexed="81"/>
      <name val="Segoe UI"/>
      <family val="2"/>
    </font>
    <font>
      <b/>
      <sz val="9"/>
      <color indexed="81"/>
      <name val="Calibri"/>
      <family val="2"/>
      <scheme val="minor"/>
    </font>
    <font>
      <sz val="9"/>
      <color indexed="81"/>
      <name val="Calibri"/>
      <family val="2"/>
      <scheme val="minor"/>
    </font>
    <font>
      <b/>
      <sz val="11"/>
      <color indexed="81"/>
      <name val="Segoe UI"/>
      <family val="2"/>
    </font>
    <font>
      <b/>
      <sz val="14"/>
      <color rgb="FF000000"/>
      <name val="Amasis MT Pro Medium"/>
      <family val="1"/>
    </font>
    <font>
      <sz val="14"/>
      <color rgb="FF000000"/>
      <name val="Amasis MT Pro Medium"/>
      <family val="1"/>
    </font>
    <font>
      <b/>
      <sz val="11"/>
      <color rgb="FF000000"/>
      <name val="Amasis MT Pro Black"/>
      <family val="1"/>
    </font>
    <font>
      <sz val="11"/>
      <color rgb="FF000000"/>
      <name val="Amasis MT Pro Black"/>
      <family val="1"/>
    </font>
    <font>
      <b/>
      <sz val="11"/>
      <name val="Amasis MT Pro Medium"/>
      <family val="1"/>
    </font>
    <font>
      <b/>
      <u/>
      <sz val="11"/>
      <color rgb="FF000000"/>
      <name val="Amasis MT Pro Medium"/>
      <family val="1"/>
    </font>
    <font>
      <sz val="11"/>
      <color rgb="FF000000"/>
      <name val="Calibri"/>
      <family val="1"/>
      <scheme val="minor"/>
    </font>
    <font>
      <sz val="36"/>
      <color theme="4" tint="-0.499984740745262"/>
      <name val="Calibri"/>
      <family val="2"/>
      <scheme val="minor"/>
    </font>
    <font>
      <sz val="28"/>
      <color theme="4" tint="-0.499984740745262"/>
      <name val="Calibri"/>
      <family val="2"/>
      <scheme val="minor"/>
    </font>
    <font>
      <b/>
      <sz val="14"/>
      <color theme="1"/>
      <name val="Calibri"/>
      <family val="2"/>
      <scheme val="minor"/>
    </font>
    <font>
      <u/>
      <sz val="11"/>
      <color theme="0"/>
      <name val="Calibri"/>
      <family val="2"/>
      <scheme val="minor"/>
    </font>
    <font>
      <b/>
      <u/>
      <sz val="11"/>
      <color theme="10"/>
      <name val="Calibri"/>
      <family val="2"/>
      <scheme val="minor"/>
    </font>
    <font>
      <b/>
      <sz val="11"/>
      <color rgb="FFFF0000"/>
      <name val="Calibri"/>
      <family val="2"/>
      <scheme val="minor"/>
    </font>
    <font>
      <b/>
      <sz val="11"/>
      <color rgb="FF000000"/>
      <name val="Calibri"/>
      <family val="2"/>
      <scheme val="minor"/>
    </font>
  </fonts>
  <fills count="15">
    <fill>
      <patternFill patternType="none"/>
    </fill>
    <fill>
      <patternFill patternType="gray125"/>
    </fill>
    <fill>
      <patternFill patternType="solid">
        <fgColor rgb="FFA5A5A5"/>
      </patternFill>
    </fill>
    <fill>
      <patternFill patternType="solid">
        <fgColor theme="3" tint="-0.249977111117893"/>
        <bgColor indexed="64"/>
      </patternFill>
    </fill>
    <fill>
      <patternFill patternType="solid">
        <fgColor theme="5" tint="-0.249977111117893"/>
        <bgColor indexed="64"/>
      </patternFill>
    </fill>
    <fill>
      <patternFill patternType="solid">
        <fgColor theme="7" tint="-0.249977111117893"/>
        <bgColor indexed="64"/>
      </patternFill>
    </fill>
    <fill>
      <patternFill patternType="solid">
        <fgColor theme="9" tint="-0.499984740745262"/>
        <bgColor indexed="64"/>
      </patternFill>
    </fill>
    <fill>
      <patternFill patternType="solid">
        <fgColor theme="0" tint="-0.249977111117893"/>
        <bgColor indexed="64"/>
      </patternFill>
    </fill>
    <fill>
      <patternFill patternType="solid">
        <fgColor theme="0" tint="-0.14999847407452621"/>
        <bgColor indexed="64"/>
      </patternFill>
    </fill>
    <fill>
      <patternFill patternType="solid">
        <fgColor theme="2" tint="-9.9978637043366805E-2"/>
        <bgColor indexed="64"/>
      </patternFill>
    </fill>
    <fill>
      <patternFill patternType="solid">
        <fgColor theme="0"/>
        <bgColor indexed="64"/>
      </patternFill>
    </fill>
    <fill>
      <patternFill patternType="solid">
        <fgColor theme="0" tint="-4.9989318521683403E-2"/>
        <bgColor indexed="64"/>
      </patternFill>
    </fill>
    <fill>
      <patternFill patternType="solid">
        <fgColor theme="6"/>
        <bgColor theme="6"/>
      </patternFill>
    </fill>
    <fill>
      <patternFill patternType="solid">
        <fgColor theme="2"/>
        <bgColor indexed="64"/>
      </patternFill>
    </fill>
    <fill>
      <patternFill patternType="solid">
        <fgColor theme="8" tint="-0.249977111117893"/>
        <bgColor indexed="64"/>
      </patternFill>
    </fill>
  </fills>
  <borders count="64">
    <border>
      <left/>
      <right/>
      <top/>
      <bottom/>
      <diagonal/>
    </border>
    <border>
      <left style="double">
        <color rgb="FF3F3F3F"/>
      </left>
      <right style="double">
        <color rgb="FF3F3F3F"/>
      </right>
      <top style="double">
        <color rgb="FF3F3F3F"/>
      </top>
      <bottom style="double">
        <color rgb="FF3F3F3F"/>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medium">
        <color indexed="64"/>
      </top>
      <bottom/>
      <diagonal/>
    </border>
    <border>
      <left style="thin">
        <color indexed="64"/>
      </left>
      <right style="thin">
        <color indexed="64"/>
      </right>
      <top style="thin">
        <color indexed="64"/>
      </top>
      <bottom style="medium">
        <color indexed="64"/>
      </bottom>
      <diagonal/>
    </border>
    <border>
      <left style="thin">
        <color indexed="64"/>
      </left>
      <right/>
      <top/>
      <bottom style="thin">
        <color indexed="64"/>
      </bottom>
      <diagonal/>
    </border>
    <border>
      <left/>
      <right style="thin">
        <color indexed="64"/>
      </right>
      <top/>
      <bottom/>
      <diagonal/>
    </border>
    <border>
      <left style="thin">
        <color indexed="64"/>
      </left>
      <right/>
      <top/>
      <bottom/>
      <diagonal/>
    </border>
    <border>
      <left/>
      <right style="thin">
        <color indexed="64"/>
      </right>
      <top style="thin">
        <color indexed="64"/>
      </top>
      <bottom style="thin">
        <color indexed="64"/>
      </bottom>
      <diagonal/>
    </border>
    <border>
      <left/>
      <right style="thin">
        <color indexed="64"/>
      </right>
      <top style="thin">
        <color indexed="64"/>
      </top>
      <bottom/>
      <diagonal/>
    </border>
    <border>
      <left style="thin">
        <color indexed="64"/>
      </left>
      <right/>
      <top style="thin">
        <color indexed="64"/>
      </top>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style="thin">
        <color rgb="FF000000"/>
      </left>
      <right style="medium">
        <color rgb="FF000000"/>
      </right>
      <top style="thin">
        <color rgb="FF000000"/>
      </top>
      <bottom style="thin">
        <color rgb="FF000000"/>
      </bottom>
      <diagonal/>
    </border>
    <border>
      <left style="thin">
        <color rgb="FF000000"/>
      </left>
      <right style="thin">
        <color rgb="FF000000"/>
      </right>
      <top style="thin">
        <color rgb="FF000000"/>
      </top>
      <bottom style="medium">
        <color rgb="FF000000"/>
      </bottom>
      <diagonal/>
    </border>
    <border>
      <left style="thin">
        <color rgb="FF000000"/>
      </left>
      <right style="medium">
        <color rgb="FF000000"/>
      </right>
      <top style="thin">
        <color rgb="FF000000"/>
      </top>
      <bottom style="medium">
        <color rgb="FF000000"/>
      </bottom>
      <diagonal/>
    </border>
    <border>
      <left style="thin">
        <color rgb="FF000000"/>
      </left>
      <right/>
      <top style="thin">
        <color rgb="FF000000"/>
      </top>
      <bottom style="medium">
        <color rgb="FF000000"/>
      </bottom>
      <diagonal/>
    </border>
    <border>
      <left/>
      <right/>
      <top style="thin">
        <color indexed="64"/>
      </top>
      <bottom style="thin">
        <color indexed="64"/>
      </bottom>
      <diagonal/>
    </border>
    <border>
      <left/>
      <right style="thin">
        <color rgb="FF000000"/>
      </right>
      <top style="thin">
        <color rgb="FF000000"/>
      </top>
      <bottom style="thin">
        <color rgb="FF000000"/>
      </bottom>
      <diagonal/>
    </border>
    <border>
      <left/>
      <right style="thin">
        <color rgb="FF000000"/>
      </right>
      <top style="thin">
        <color rgb="FF000000"/>
      </top>
      <bottom style="medium">
        <color rgb="FF000000"/>
      </bottom>
      <diagonal/>
    </border>
    <border>
      <left style="thin">
        <color rgb="FF000000"/>
      </left>
      <right style="medium">
        <color rgb="FF000000"/>
      </right>
      <top/>
      <bottom style="thin">
        <color rgb="FF000000"/>
      </bottom>
      <diagonal/>
    </border>
    <border>
      <left style="thin">
        <color rgb="FF000000"/>
      </left>
      <right style="thin">
        <color rgb="FF000000"/>
      </right>
      <top/>
      <bottom style="thin">
        <color rgb="FF000000"/>
      </bottom>
      <diagonal/>
    </border>
    <border>
      <left/>
      <right/>
      <top style="thin">
        <color indexed="64"/>
      </top>
      <bottom/>
      <diagonal/>
    </border>
    <border>
      <left/>
      <right style="thin">
        <color indexed="64"/>
      </right>
      <top/>
      <bottom style="thin">
        <color indexed="64"/>
      </bottom>
      <diagonal/>
    </border>
    <border>
      <left style="thin">
        <color rgb="FF000000"/>
      </left>
      <right style="thin">
        <color rgb="FF000000"/>
      </right>
      <top style="thin">
        <color rgb="FF000000"/>
      </top>
      <bottom/>
      <diagonal/>
    </border>
    <border>
      <left/>
      <right/>
      <top/>
      <bottom style="thin">
        <color indexed="64"/>
      </bottom>
      <diagonal/>
    </border>
    <border>
      <left style="thin">
        <color rgb="FF000000"/>
      </left>
      <right/>
      <top/>
      <bottom style="thin">
        <color rgb="FF000000"/>
      </bottom>
      <diagonal/>
    </border>
    <border>
      <left style="medium">
        <color indexed="64"/>
      </left>
      <right style="medium">
        <color indexed="64"/>
      </right>
      <top/>
      <bottom/>
      <diagonal/>
    </border>
    <border>
      <left style="medium">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right style="thin">
        <color indexed="64"/>
      </right>
      <top style="medium">
        <color indexed="64"/>
      </top>
      <bottom style="medium">
        <color indexed="64"/>
      </bottom>
      <diagonal/>
    </border>
    <border>
      <left/>
      <right style="thin">
        <color rgb="FF000000"/>
      </right>
      <top/>
      <bottom style="thin">
        <color rgb="FF000000"/>
      </bottom>
      <diagonal/>
    </border>
    <border>
      <left/>
      <right style="thin">
        <color rgb="FF000000"/>
      </right>
      <top style="thin">
        <color rgb="FF000000"/>
      </top>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bottom style="thin">
        <color rgb="FF000000"/>
      </bottom>
      <diagonal/>
    </border>
    <border>
      <left style="medium">
        <color indexed="64"/>
      </left>
      <right style="medium">
        <color indexed="64"/>
      </right>
      <top style="thin">
        <color rgb="FF000000"/>
      </top>
      <bottom style="thin">
        <color rgb="FF000000"/>
      </bottom>
      <diagonal/>
    </border>
    <border>
      <left style="medium">
        <color indexed="64"/>
      </left>
      <right style="medium">
        <color indexed="64"/>
      </right>
      <top style="thin">
        <color rgb="FF000000"/>
      </top>
      <bottom/>
      <diagonal/>
    </border>
    <border>
      <left style="thin">
        <color indexed="64"/>
      </left>
      <right/>
      <top style="medium">
        <color indexed="64"/>
      </top>
      <bottom style="medium">
        <color indexed="64"/>
      </bottom>
      <diagonal/>
    </border>
    <border>
      <left style="medium">
        <color indexed="64"/>
      </left>
      <right style="medium">
        <color indexed="64"/>
      </right>
      <top/>
      <bottom style="thin">
        <color indexed="64"/>
      </bottom>
      <diagonal/>
    </border>
    <border>
      <left style="medium">
        <color indexed="64"/>
      </left>
      <right style="medium">
        <color indexed="64"/>
      </right>
      <top style="thin">
        <color rgb="FF000000"/>
      </top>
      <bottom style="medium">
        <color indexed="64"/>
      </bottom>
      <diagonal/>
    </border>
    <border>
      <left style="thin">
        <color indexed="64"/>
      </left>
      <right style="thin">
        <color indexed="64"/>
      </right>
      <top style="medium">
        <color indexed="64"/>
      </top>
      <bottom style="thin">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rgb="FF000000"/>
      </left>
      <right style="medium">
        <color rgb="FF000000"/>
      </right>
      <top style="thin">
        <color rgb="FF000000"/>
      </top>
      <bottom/>
      <diagonal/>
    </border>
    <border>
      <left style="medium">
        <color indexed="64"/>
      </left>
      <right style="medium">
        <color indexed="64"/>
      </right>
      <top style="medium">
        <color indexed="64"/>
      </top>
      <bottom style="thin">
        <color rgb="FF000000"/>
      </bottom>
      <diagonal/>
    </border>
    <border>
      <left/>
      <right/>
      <top style="medium">
        <color rgb="FF000000"/>
      </top>
      <bottom style="thin">
        <color rgb="FF000000"/>
      </bottom>
      <diagonal/>
    </border>
    <border>
      <left/>
      <right/>
      <top style="thin">
        <color rgb="FF000000"/>
      </top>
      <bottom style="thin">
        <color rgb="FF000000"/>
      </bottom>
      <diagonal/>
    </border>
    <border>
      <left/>
      <right/>
      <top style="thin">
        <color rgb="FF000000"/>
      </top>
      <bottom style="medium">
        <color rgb="FF000000"/>
      </bottom>
      <diagonal/>
    </border>
    <border>
      <left style="medium">
        <color indexed="64"/>
      </left>
      <right style="medium">
        <color indexed="64"/>
      </right>
      <top/>
      <bottom style="medium">
        <color indexed="64"/>
      </bottom>
      <diagonal/>
    </border>
    <border>
      <left style="medium">
        <color rgb="FF000000"/>
      </left>
      <right/>
      <top/>
      <bottom/>
      <diagonal/>
    </border>
    <border>
      <left style="medium">
        <color indexed="64"/>
      </left>
      <right/>
      <top style="thin">
        <color indexed="64"/>
      </top>
      <bottom/>
      <diagonal/>
    </border>
    <border>
      <left style="medium">
        <color rgb="FF000000"/>
      </left>
      <right style="thin">
        <color rgb="FF000000"/>
      </right>
      <top style="thin">
        <color rgb="FF000000"/>
      </top>
      <bottom style="thin">
        <color rgb="FF000000"/>
      </bottom>
      <diagonal/>
    </border>
    <border>
      <left style="thin">
        <color rgb="FF000000"/>
      </left>
      <right style="thin">
        <color rgb="FF000000"/>
      </right>
      <top style="medium">
        <color rgb="FF000000"/>
      </top>
      <bottom style="thin">
        <color rgb="FF000000"/>
      </bottom>
      <diagonal/>
    </border>
    <border>
      <left style="thin">
        <color rgb="FF000000"/>
      </left>
      <right style="medium">
        <color rgb="FF000000"/>
      </right>
      <top style="medium">
        <color rgb="FF000000"/>
      </top>
      <bottom style="thin">
        <color rgb="FF000000"/>
      </bottom>
      <diagonal/>
    </border>
    <border>
      <left style="medium">
        <color indexed="64"/>
      </left>
      <right/>
      <top/>
      <bottom/>
      <diagonal/>
    </border>
    <border>
      <left style="medium">
        <color indexed="64"/>
      </left>
      <right/>
      <top style="thin">
        <color indexed="64"/>
      </top>
      <bottom style="medium">
        <color indexed="64"/>
      </bottom>
      <diagonal/>
    </border>
  </borders>
  <cellStyleXfs count="4">
    <xf numFmtId="0" fontId="0" fillId="0" borderId="0"/>
    <xf numFmtId="0" fontId="2" fillId="2" borderId="1" applyNumberFormat="0" applyAlignment="0" applyProtection="0"/>
    <xf numFmtId="0" fontId="6" fillId="0" borderId="0" applyNumberFormat="0" applyFill="0" applyBorder="0" applyAlignment="0" applyProtection="0"/>
    <xf numFmtId="0" fontId="6" fillId="0" borderId="0" applyNumberFormat="0" applyFill="0" applyBorder="0" applyAlignment="0" applyProtection="0"/>
  </cellStyleXfs>
  <cellXfs count="224">
    <xf numFmtId="0" fontId="0" fillId="0" borderId="0" xfId="0"/>
    <xf numFmtId="0" fontId="0" fillId="0" borderId="0" xfId="0" applyAlignment="1">
      <alignment horizontal="center" vertical="center" wrapText="1"/>
    </xf>
    <xf numFmtId="0" fontId="0" fillId="0" borderId="2" xfId="0" applyBorder="1"/>
    <xf numFmtId="0" fontId="0" fillId="0" borderId="0" xfId="0" applyAlignment="1">
      <alignment horizontal="center" vertical="center"/>
    </xf>
    <xf numFmtId="0" fontId="0" fillId="0" borderId="0" xfId="0" applyAlignment="1">
      <alignment wrapText="1"/>
    </xf>
    <xf numFmtId="0" fontId="0" fillId="0" borderId="0" xfId="0" applyAlignment="1">
      <alignment vertical="center" wrapText="1"/>
    </xf>
    <xf numFmtId="1" fontId="0" fillId="0" borderId="0" xfId="0" applyNumberFormat="1" applyAlignment="1">
      <alignment vertical="center" wrapText="1"/>
    </xf>
    <xf numFmtId="2" fontId="0" fillId="0" borderId="0" xfId="0" applyNumberFormat="1"/>
    <xf numFmtId="0" fontId="0" fillId="0" borderId="0" xfId="0" applyAlignment="1">
      <alignment vertical="center"/>
    </xf>
    <xf numFmtId="0" fontId="0" fillId="0" borderId="2" xfId="0" applyBorder="1" applyAlignment="1">
      <alignment horizontal="center" vertical="center" wrapText="1"/>
    </xf>
    <xf numFmtId="0" fontId="0" fillId="0" borderId="15" xfId="0" applyBorder="1" applyAlignment="1">
      <alignment horizontal="center" vertical="center"/>
    </xf>
    <xf numFmtId="0" fontId="0" fillId="0" borderId="18" xfId="0" applyBorder="1" applyAlignment="1">
      <alignment horizontal="center" vertical="center"/>
    </xf>
    <xf numFmtId="0" fontId="0" fillId="0" borderId="16" xfId="0" applyBorder="1" applyAlignment="1">
      <alignment horizontal="center" vertical="center"/>
    </xf>
    <xf numFmtId="0" fontId="0" fillId="0" borderId="20" xfId="0" applyBorder="1" applyAlignment="1">
      <alignment horizontal="center" vertical="center"/>
    </xf>
    <xf numFmtId="1" fontId="0" fillId="7" borderId="21" xfId="0" applyNumberFormat="1" applyFill="1" applyBorder="1" applyAlignment="1">
      <alignment vertical="center" wrapText="1"/>
    </xf>
    <xf numFmtId="0" fontId="0" fillId="0" borderId="4" xfId="0" applyBorder="1" applyAlignment="1">
      <alignment horizontal="center" vertical="center"/>
    </xf>
    <xf numFmtId="0" fontId="0" fillId="0" borderId="14"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0" fillId="0" borderId="15" xfId="0" applyBorder="1" applyAlignment="1">
      <alignment horizontal="center" vertical="center" wrapText="1"/>
    </xf>
    <xf numFmtId="0" fontId="0" fillId="0" borderId="17" xfId="0" applyBorder="1" applyAlignment="1">
      <alignment horizontal="center" vertical="center" wrapText="1"/>
    </xf>
    <xf numFmtId="0" fontId="0" fillId="0" borderId="18" xfId="0" applyBorder="1" applyAlignment="1">
      <alignment horizontal="center" vertical="center" wrapText="1"/>
    </xf>
    <xf numFmtId="0" fontId="0" fillId="0" borderId="19" xfId="0" applyBorder="1" applyAlignment="1">
      <alignment horizontal="center" vertical="center" wrapText="1"/>
    </xf>
    <xf numFmtId="0" fontId="8" fillId="10" borderId="0" xfId="0" applyFont="1" applyFill="1" applyAlignment="1">
      <alignment horizontal="left" vertical="top" wrapText="1"/>
    </xf>
    <xf numFmtId="0" fontId="0" fillId="0" borderId="3" xfId="0" applyBorder="1" applyAlignment="1">
      <alignment horizontal="center" vertical="center" wrapText="1"/>
    </xf>
    <xf numFmtId="0" fontId="0" fillId="0" borderId="9" xfId="0" applyBorder="1" applyAlignment="1">
      <alignment horizontal="center" vertical="center"/>
    </xf>
    <xf numFmtId="0" fontId="12" fillId="0" borderId="0" xfId="0" applyFont="1"/>
    <xf numFmtId="0" fontId="9" fillId="10" borderId="0" xfId="0" applyFont="1" applyFill="1" applyAlignment="1">
      <alignment vertical="center"/>
    </xf>
    <xf numFmtId="0" fontId="0" fillId="0" borderId="2" xfId="0" applyBorder="1" applyAlignment="1">
      <alignment horizontal="center" vertical="center"/>
    </xf>
    <xf numFmtId="0" fontId="2" fillId="12" borderId="2" xfId="0" applyFont="1" applyFill="1" applyBorder="1" applyAlignment="1">
      <alignment horizontal="center" vertical="center" wrapText="1"/>
    </xf>
    <xf numFmtId="0" fontId="0" fillId="0" borderId="12" xfId="0" applyBorder="1" applyAlignment="1">
      <alignment horizontal="center" vertical="center" wrapText="1"/>
    </xf>
    <xf numFmtId="0" fontId="0" fillId="0" borderId="4" xfId="0" applyBorder="1" applyAlignment="1">
      <alignment horizontal="center" vertical="center" wrapText="1"/>
    </xf>
    <xf numFmtId="0" fontId="23" fillId="0" borderId="2" xfId="0" applyFont="1" applyBorder="1" applyAlignment="1">
      <alignment horizontal="left"/>
    </xf>
    <xf numFmtId="0" fontId="23" fillId="0" borderId="2" xfId="0" applyFont="1" applyBorder="1"/>
    <xf numFmtId="0" fontId="0" fillId="0" borderId="2" xfId="0" applyBorder="1" applyAlignment="1">
      <alignment vertical="center"/>
    </xf>
    <xf numFmtId="0" fontId="0" fillId="0" borderId="3" xfId="0" applyBorder="1" applyAlignment="1">
      <alignment horizontal="center" vertical="center"/>
    </xf>
    <xf numFmtId="0" fontId="2" fillId="3" borderId="2" xfId="0" applyFont="1" applyFill="1" applyBorder="1" applyAlignment="1">
      <alignment horizontal="center" vertical="center" wrapText="1"/>
    </xf>
    <xf numFmtId="0" fontId="2" fillId="3" borderId="33" xfId="0" applyFont="1" applyFill="1" applyBorder="1" applyAlignment="1">
      <alignment horizontal="center" vertical="center" wrapText="1"/>
    </xf>
    <xf numFmtId="0" fontId="2" fillId="3" borderId="34" xfId="0" applyFont="1" applyFill="1" applyBorder="1" applyAlignment="1">
      <alignment horizontal="center" vertical="center" wrapText="1"/>
    </xf>
    <xf numFmtId="0" fontId="2" fillId="3" borderId="35" xfId="0" applyFont="1" applyFill="1" applyBorder="1" applyAlignment="1">
      <alignment horizontal="center" vertical="center" wrapText="1"/>
    </xf>
    <xf numFmtId="0" fontId="2" fillId="3" borderId="32" xfId="0" applyFont="1" applyFill="1" applyBorder="1" applyAlignment="1">
      <alignment horizontal="center" vertical="center" wrapText="1"/>
    </xf>
    <xf numFmtId="0" fontId="0" fillId="9" borderId="31" xfId="0" applyFill="1" applyBorder="1" applyAlignment="1">
      <alignment horizontal="center" vertical="center" wrapText="1"/>
    </xf>
    <xf numFmtId="0" fontId="0" fillId="9" borderId="38" xfId="0" applyFill="1" applyBorder="1" applyAlignment="1">
      <alignment horizontal="center" vertical="center" wrapText="1"/>
    </xf>
    <xf numFmtId="0" fontId="0" fillId="9" borderId="39" xfId="0" applyFill="1" applyBorder="1" applyAlignment="1">
      <alignment horizontal="center" vertical="center" wrapText="1"/>
    </xf>
    <xf numFmtId="0" fontId="0" fillId="9" borderId="40" xfId="0" applyFill="1" applyBorder="1" applyAlignment="1">
      <alignment horizontal="center" vertical="center" wrapText="1"/>
    </xf>
    <xf numFmtId="0" fontId="0" fillId="9" borderId="41" xfId="0" applyFill="1" applyBorder="1" applyAlignment="1">
      <alignment horizontal="center" vertical="center"/>
    </xf>
    <xf numFmtId="0" fontId="0" fillId="9" borderId="42" xfId="0" applyFill="1" applyBorder="1" applyAlignment="1">
      <alignment horizontal="center" vertical="center"/>
    </xf>
    <xf numFmtId="0" fontId="0" fillId="9" borderId="43" xfId="0" applyFill="1" applyBorder="1" applyAlignment="1">
      <alignment horizontal="center" vertical="center"/>
    </xf>
    <xf numFmtId="0" fontId="0" fillId="9" borderId="40" xfId="0" applyFill="1" applyBorder="1" applyAlignment="1">
      <alignment horizontal="center" vertical="center"/>
    </xf>
    <xf numFmtId="0" fontId="2" fillId="3" borderId="44" xfId="0" applyFont="1" applyFill="1" applyBorder="1" applyAlignment="1">
      <alignment horizontal="center" vertical="center" wrapText="1"/>
    </xf>
    <xf numFmtId="0" fontId="2" fillId="2" borderId="32" xfId="1" applyBorder="1" applyAlignment="1">
      <alignment horizontal="center" vertical="center" wrapText="1"/>
    </xf>
    <xf numFmtId="0" fontId="0" fillId="7" borderId="38" xfId="0" applyFill="1" applyBorder="1" applyAlignment="1">
      <alignment horizontal="center" vertical="center"/>
    </xf>
    <xf numFmtId="0" fontId="0" fillId="7" borderId="40" xfId="0" applyFill="1" applyBorder="1" applyAlignment="1">
      <alignment horizontal="center" vertical="center"/>
    </xf>
    <xf numFmtId="0" fontId="0" fillId="0" borderId="0" xfId="0" applyAlignment="1">
      <alignment horizontal="left" wrapText="1"/>
    </xf>
    <xf numFmtId="0" fontId="0" fillId="0" borderId="2" xfId="0" applyBorder="1" applyAlignment="1">
      <alignment vertical="center" wrapText="1"/>
    </xf>
    <xf numFmtId="0" fontId="0" fillId="0" borderId="3" xfId="0" applyBorder="1" applyAlignment="1">
      <alignment vertical="center" wrapText="1"/>
    </xf>
    <xf numFmtId="0" fontId="2" fillId="3" borderId="32" xfId="0" applyFont="1" applyFill="1" applyBorder="1" applyAlignment="1">
      <alignment horizontal="center" vertical="center"/>
    </xf>
    <xf numFmtId="0" fontId="0" fillId="7" borderId="45" xfId="0" applyFill="1" applyBorder="1" applyAlignment="1">
      <alignment horizontal="center" vertical="center" wrapText="1"/>
    </xf>
    <xf numFmtId="0" fontId="0" fillId="7" borderId="38" xfId="0" applyFill="1" applyBorder="1" applyAlignment="1">
      <alignment horizontal="center" vertical="center" wrapText="1"/>
    </xf>
    <xf numFmtId="0" fontId="0" fillId="7" borderId="40" xfId="0" applyFill="1" applyBorder="1" applyAlignment="1">
      <alignment horizontal="center" vertical="center" wrapText="1"/>
    </xf>
    <xf numFmtId="0" fontId="0" fillId="7" borderId="45" xfId="0" applyFill="1" applyBorder="1" applyAlignment="1">
      <alignment vertical="center" wrapText="1"/>
    </xf>
    <xf numFmtId="0" fontId="0" fillId="7" borderId="38" xfId="0" applyFill="1" applyBorder="1" applyAlignment="1">
      <alignment vertical="center" wrapText="1"/>
    </xf>
    <xf numFmtId="0" fontId="0" fillId="7" borderId="40" xfId="0" applyFill="1" applyBorder="1" applyAlignment="1">
      <alignment vertical="center" wrapText="1"/>
    </xf>
    <xf numFmtId="0" fontId="0" fillId="10" borderId="27" xfId="0" applyFill="1" applyBorder="1" applyAlignment="1">
      <alignment horizontal="center" vertical="center"/>
    </xf>
    <xf numFmtId="0" fontId="0" fillId="10" borderId="12" xfId="0" applyFill="1" applyBorder="1" applyAlignment="1">
      <alignment horizontal="center" vertical="center"/>
    </xf>
    <xf numFmtId="0" fontId="2" fillId="2" borderId="32" xfId="1" applyBorder="1" applyAlignment="1">
      <alignment horizontal="center" vertical="center"/>
    </xf>
    <xf numFmtId="0" fontId="0" fillId="0" borderId="2" xfId="0" applyBorder="1" applyAlignment="1">
      <alignment horizontal="left" vertical="center"/>
    </xf>
    <xf numFmtId="0" fontId="0" fillId="7" borderId="45" xfId="0" applyFill="1" applyBorder="1" applyAlignment="1">
      <alignment horizontal="center" vertical="center"/>
    </xf>
    <xf numFmtId="0" fontId="2" fillId="3" borderId="33" xfId="1" applyFill="1" applyBorder="1" applyAlignment="1">
      <alignment horizontal="center" vertical="center" wrapText="1"/>
    </xf>
    <xf numFmtId="0" fontId="2" fillId="3" borderId="34" xfId="1" applyFill="1" applyBorder="1" applyAlignment="1">
      <alignment horizontal="center" vertical="center" wrapText="1"/>
    </xf>
    <xf numFmtId="0" fontId="2" fillId="3" borderId="35" xfId="1" applyFill="1" applyBorder="1" applyAlignment="1">
      <alignment horizontal="center" vertical="center" wrapText="1"/>
    </xf>
    <xf numFmtId="0" fontId="2" fillId="3" borderId="32" xfId="1" applyFill="1" applyBorder="1" applyAlignment="1">
      <alignment horizontal="center" vertical="center" wrapText="1"/>
    </xf>
    <xf numFmtId="0" fontId="0" fillId="7" borderId="41" xfId="0" applyFill="1" applyBorder="1" applyAlignment="1">
      <alignment horizontal="center" vertical="center" wrapText="1"/>
    </xf>
    <xf numFmtId="0" fontId="0" fillId="7" borderId="42" xfId="0" applyFill="1" applyBorder="1" applyAlignment="1">
      <alignment horizontal="center" vertical="center" wrapText="1"/>
    </xf>
    <xf numFmtId="0" fontId="0" fillId="7" borderId="46" xfId="0" applyFill="1" applyBorder="1" applyAlignment="1">
      <alignment horizontal="center" vertical="center" wrapText="1"/>
    </xf>
    <xf numFmtId="0" fontId="0" fillId="7" borderId="41" xfId="0" applyFill="1" applyBorder="1" applyAlignment="1">
      <alignment horizontal="left" vertical="center" wrapText="1"/>
    </xf>
    <xf numFmtId="0" fontId="0" fillId="7" borderId="42" xfId="0" applyFill="1" applyBorder="1" applyAlignment="1">
      <alignment horizontal="left" vertical="center" wrapText="1"/>
    </xf>
    <xf numFmtId="0" fontId="0" fillId="7" borderId="46" xfId="0" applyFill="1" applyBorder="1" applyAlignment="1">
      <alignment horizontal="left" vertical="center" wrapText="1"/>
    </xf>
    <xf numFmtId="0" fontId="2" fillId="3" borderId="44" xfId="1" applyFill="1" applyBorder="1" applyAlignment="1">
      <alignment horizontal="center" vertical="center" wrapText="1"/>
    </xf>
    <xf numFmtId="0" fontId="2" fillId="2" borderId="6" xfId="1" applyBorder="1" applyAlignment="1">
      <alignment horizontal="center" vertical="center" wrapText="1"/>
    </xf>
    <xf numFmtId="0" fontId="0" fillId="8" borderId="3" xfId="0" applyFill="1" applyBorder="1" applyAlignment="1">
      <alignment horizontal="center" vertical="center" wrapText="1"/>
    </xf>
    <xf numFmtId="0" fontId="3" fillId="5" borderId="47" xfId="0" applyFont="1" applyFill="1" applyBorder="1" applyAlignment="1">
      <alignment horizontal="center" vertical="center" wrapText="1"/>
    </xf>
    <xf numFmtId="0" fontId="3" fillId="5" borderId="8" xfId="0" applyFont="1" applyFill="1" applyBorder="1" applyAlignment="1">
      <alignment horizontal="center" vertical="center" wrapText="1"/>
    </xf>
    <xf numFmtId="0" fontId="3" fillId="6" borderId="8" xfId="0" applyFont="1" applyFill="1" applyBorder="1" applyAlignment="1">
      <alignment horizontal="center" vertical="center" wrapText="1"/>
    </xf>
    <xf numFmtId="0" fontId="0" fillId="8" borderId="27" xfId="0" applyFill="1" applyBorder="1" applyAlignment="1">
      <alignment horizontal="center" vertical="center" wrapText="1"/>
    </xf>
    <xf numFmtId="0" fontId="2" fillId="3" borderId="6" xfId="0" applyFont="1" applyFill="1" applyBorder="1" applyAlignment="1">
      <alignment horizontal="center" vertical="center" wrapText="1"/>
    </xf>
    <xf numFmtId="0" fontId="0" fillId="8" borderId="45" xfId="0" applyFill="1" applyBorder="1" applyAlignment="1">
      <alignment horizontal="center" vertical="center" wrapText="1"/>
    </xf>
    <xf numFmtId="0" fontId="0" fillId="8" borderId="38" xfId="0" applyFill="1" applyBorder="1" applyAlignment="1">
      <alignment horizontal="center" vertical="center" wrapText="1"/>
    </xf>
    <xf numFmtId="0" fontId="0" fillId="8" borderId="40" xfId="0" applyFill="1" applyBorder="1" applyAlignment="1">
      <alignment horizontal="center" vertical="center" wrapText="1"/>
    </xf>
    <xf numFmtId="0" fontId="3" fillId="4" borderId="48" xfId="0" applyFont="1" applyFill="1" applyBorder="1" applyAlignment="1">
      <alignment horizontal="center" vertical="center" wrapText="1"/>
    </xf>
    <xf numFmtId="0" fontId="3" fillId="4" borderId="49" xfId="0" applyFont="1" applyFill="1" applyBorder="1" applyAlignment="1">
      <alignment horizontal="center" vertical="center" wrapText="1"/>
    </xf>
    <xf numFmtId="0" fontId="0" fillId="8" borderId="45" xfId="0" applyFill="1" applyBorder="1" applyAlignment="1">
      <alignment horizontal="left" vertical="center" wrapText="1"/>
    </xf>
    <xf numFmtId="0" fontId="0" fillId="8" borderId="38" xfId="0" applyFill="1" applyBorder="1" applyAlignment="1">
      <alignment horizontal="left" vertical="center" wrapText="1"/>
    </xf>
    <xf numFmtId="0" fontId="0" fillId="8" borderId="40" xfId="0" applyFill="1" applyBorder="1" applyAlignment="1">
      <alignment horizontal="left" vertical="center" wrapText="1"/>
    </xf>
    <xf numFmtId="2" fontId="0" fillId="7" borderId="38" xfId="0" applyNumberFormat="1" applyFill="1" applyBorder="1" applyAlignment="1">
      <alignment horizontal="center" vertical="center"/>
    </xf>
    <xf numFmtId="2" fontId="0" fillId="7" borderId="40" xfId="0" applyNumberFormat="1" applyFill="1" applyBorder="1" applyAlignment="1">
      <alignment horizontal="center" vertical="center"/>
    </xf>
    <xf numFmtId="0" fontId="0" fillId="8" borderId="3" xfId="0" applyFill="1" applyBorder="1" applyAlignment="1">
      <alignment horizontal="left" vertical="center" wrapText="1"/>
    </xf>
    <xf numFmtId="0" fontId="2" fillId="2" borderId="7" xfId="1" applyBorder="1" applyAlignment="1">
      <alignment horizontal="center" vertical="center"/>
    </xf>
    <xf numFmtId="0" fontId="0" fillId="0" borderId="22" xfId="0" applyBorder="1" applyAlignment="1">
      <alignment horizontal="center" vertical="center" wrapText="1"/>
    </xf>
    <xf numFmtId="0" fontId="0" fillId="0" borderId="23" xfId="0" applyBorder="1" applyAlignment="1">
      <alignment horizontal="center" vertical="center" wrapText="1"/>
    </xf>
    <xf numFmtId="1" fontId="0" fillId="7" borderId="29" xfId="0" applyNumberFormat="1" applyFill="1" applyBorder="1" applyAlignment="1">
      <alignment vertical="center" wrapText="1"/>
    </xf>
    <xf numFmtId="1" fontId="2" fillId="2" borderId="44" xfId="1" applyNumberFormat="1" applyBorder="1" applyAlignment="1">
      <alignment horizontal="center" vertical="center" wrapText="1"/>
    </xf>
    <xf numFmtId="1" fontId="0" fillId="7" borderId="41" xfId="0" applyNumberFormat="1" applyFill="1" applyBorder="1" applyAlignment="1">
      <alignment horizontal="center" vertical="center" wrapText="1"/>
    </xf>
    <xf numFmtId="0" fontId="2" fillId="3" borderId="7" xfId="0" applyFont="1" applyFill="1" applyBorder="1" applyAlignment="1">
      <alignment horizontal="center" vertical="center" wrapText="1"/>
    </xf>
    <xf numFmtId="0" fontId="2" fillId="3" borderId="0" xfId="0" applyFont="1" applyFill="1" applyAlignment="1">
      <alignment horizontal="center" vertical="center" wrapText="1"/>
    </xf>
    <xf numFmtId="0" fontId="0" fillId="7" borderId="38" xfId="0" applyFill="1" applyBorder="1" applyAlignment="1">
      <alignment horizontal="left" vertical="center" wrapText="1"/>
    </xf>
    <xf numFmtId="0" fontId="2" fillId="3" borderId="12" xfId="0" applyFont="1" applyFill="1" applyBorder="1" applyAlignment="1">
      <alignment horizontal="center" vertical="center" wrapText="1"/>
    </xf>
    <xf numFmtId="0" fontId="0" fillId="0" borderId="54" xfId="0" applyBorder="1"/>
    <xf numFmtId="0" fontId="0" fillId="0" borderId="55" xfId="0" applyBorder="1"/>
    <xf numFmtId="0" fontId="0" fillId="0" borderId="31" xfId="0" applyBorder="1"/>
    <xf numFmtId="0" fontId="0" fillId="0" borderId="56" xfId="0" applyBorder="1"/>
    <xf numFmtId="0" fontId="2" fillId="3" borderId="57" xfId="0" applyFont="1" applyFill="1" applyBorder="1" applyAlignment="1">
      <alignment horizontal="center" vertical="center" wrapText="1"/>
    </xf>
    <xf numFmtId="0" fontId="0" fillId="0" borderId="10" xfId="0" applyBorder="1"/>
    <xf numFmtId="0" fontId="2" fillId="3" borderId="10" xfId="0" applyFont="1" applyFill="1" applyBorder="1" applyAlignment="1">
      <alignment horizontal="center" vertical="center" wrapText="1"/>
    </xf>
    <xf numFmtId="0" fontId="0" fillId="7" borderId="41" xfId="0" applyFill="1" applyBorder="1" applyAlignment="1">
      <alignment horizontal="center" vertical="center"/>
    </xf>
    <xf numFmtId="0" fontId="0" fillId="7" borderId="42" xfId="0" applyFill="1" applyBorder="1" applyAlignment="1">
      <alignment horizontal="center" vertical="center"/>
    </xf>
    <xf numFmtId="0" fontId="0" fillId="7" borderId="43" xfId="0" applyFill="1" applyBorder="1" applyAlignment="1">
      <alignment horizontal="center" vertical="center"/>
    </xf>
    <xf numFmtId="0" fontId="0" fillId="8" borderId="45" xfId="0" applyFill="1" applyBorder="1" applyAlignment="1">
      <alignment horizontal="center" vertical="center"/>
    </xf>
    <xf numFmtId="0" fontId="0" fillId="8" borderId="38" xfId="0" applyFill="1" applyBorder="1" applyAlignment="1">
      <alignment horizontal="center" vertical="center"/>
    </xf>
    <xf numFmtId="0" fontId="0" fillId="8" borderId="40" xfId="0" applyFill="1" applyBorder="1" applyAlignment="1">
      <alignment horizontal="center" vertical="center"/>
    </xf>
    <xf numFmtId="0" fontId="2" fillId="14" borderId="7" xfId="0" applyFont="1" applyFill="1" applyBorder="1" applyAlignment="1">
      <alignment horizontal="center" vertical="center" wrapText="1"/>
    </xf>
    <xf numFmtId="0" fontId="41" fillId="0" borderId="42" xfId="0" applyFont="1" applyBorder="1" applyAlignment="1">
      <alignment horizontal="center" vertical="center"/>
    </xf>
    <xf numFmtId="0" fontId="41" fillId="0" borderId="46" xfId="0" applyFont="1" applyBorder="1" applyAlignment="1">
      <alignment horizontal="center" vertical="center"/>
    </xf>
    <xf numFmtId="0" fontId="42" fillId="6" borderId="5" xfId="3" applyFont="1" applyFill="1" applyBorder="1" applyAlignment="1">
      <alignment horizontal="center" vertical="center" wrapText="1"/>
    </xf>
    <xf numFmtId="0" fontId="0" fillId="9" borderId="58" xfId="0" applyFill="1" applyBorder="1" applyAlignment="1">
      <alignment vertical="center" wrapText="1"/>
    </xf>
    <xf numFmtId="0" fontId="1" fillId="9" borderId="58" xfId="0" applyFont="1" applyFill="1" applyBorder="1" applyAlignment="1">
      <alignment vertical="center" wrapText="1"/>
    </xf>
    <xf numFmtId="0" fontId="0" fillId="9" borderId="62" xfId="0" applyFill="1" applyBorder="1" applyAlignment="1">
      <alignment vertical="center" wrapText="1"/>
    </xf>
    <xf numFmtId="0" fontId="0" fillId="9" borderId="63" xfId="0" applyFill="1" applyBorder="1" applyAlignment="1">
      <alignment vertical="center" wrapText="1"/>
    </xf>
    <xf numFmtId="0" fontId="0" fillId="9" borderId="7" xfId="0" applyFill="1" applyBorder="1" applyAlignment="1">
      <alignment horizontal="center" vertical="center" wrapText="1"/>
    </xf>
    <xf numFmtId="0" fontId="0" fillId="9" borderId="6" xfId="0" applyFill="1" applyBorder="1" applyAlignment="1">
      <alignment horizontal="center" vertical="center"/>
    </xf>
    <xf numFmtId="0" fontId="0" fillId="9" borderId="45" xfId="0" applyFill="1" applyBorder="1" applyAlignment="1">
      <alignment horizontal="center" vertical="center"/>
    </xf>
    <xf numFmtId="0" fontId="0" fillId="9" borderId="38" xfId="0" applyFill="1" applyBorder="1" applyAlignment="1">
      <alignment horizontal="center" vertical="center"/>
    </xf>
    <xf numFmtId="0" fontId="0" fillId="9" borderId="39" xfId="0" applyFill="1" applyBorder="1" applyAlignment="1">
      <alignment horizontal="center" vertical="center"/>
    </xf>
    <xf numFmtId="0" fontId="0" fillId="0" borderId="3" xfId="0" applyBorder="1" applyAlignment="1" applyProtection="1">
      <alignment horizontal="center" vertical="center"/>
      <protection locked="0"/>
    </xf>
    <xf numFmtId="0" fontId="0" fillId="0" borderId="3" xfId="0" applyBorder="1" applyAlignment="1" applyProtection="1">
      <alignment horizontal="left" vertical="center"/>
      <protection locked="0"/>
    </xf>
    <xf numFmtId="0" fontId="0" fillId="0" borderId="9" xfId="0" applyBorder="1" applyAlignment="1" applyProtection="1">
      <alignment horizontal="center" vertical="center"/>
      <protection locked="0"/>
    </xf>
    <xf numFmtId="0" fontId="0" fillId="0" borderId="2" xfId="0" applyBorder="1" applyAlignment="1" applyProtection="1">
      <alignment horizontal="center" vertical="center"/>
      <protection locked="0"/>
    </xf>
    <xf numFmtId="0" fontId="0" fillId="0" borderId="2" xfId="0" applyBorder="1" applyAlignment="1" applyProtection="1">
      <alignment horizontal="left" vertical="center"/>
      <protection locked="0"/>
    </xf>
    <xf numFmtId="0" fontId="0" fillId="0" borderId="4" xfId="0" applyBorder="1" applyAlignment="1" applyProtection="1">
      <alignment horizontal="center" vertical="center"/>
      <protection locked="0"/>
    </xf>
    <xf numFmtId="0" fontId="0" fillId="0" borderId="36" xfId="0" applyBorder="1" applyAlignment="1" applyProtection="1">
      <alignment horizontal="center" vertical="center"/>
      <protection locked="0"/>
    </xf>
    <xf numFmtId="0" fontId="0" fillId="0" borderId="25" xfId="0" applyBorder="1" applyAlignment="1" applyProtection="1">
      <alignment horizontal="center" vertical="center"/>
      <protection locked="0"/>
    </xf>
    <xf numFmtId="0" fontId="0" fillId="0" borderId="15" xfId="0" applyBorder="1" applyAlignment="1" applyProtection="1">
      <alignment horizontal="center" vertical="center"/>
      <protection locked="0"/>
    </xf>
    <xf numFmtId="0" fontId="0" fillId="0" borderId="22" xfId="0" applyBorder="1" applyAlignment="1" applyProtection="1">
      <alignment horizontal="center" vertical="center"/>
      <protection locked="0"/>
    </xf>
    <xf numFmtId="0" fontId="0" fillId="0" borderId="16" xfId="0" applyBorder="1" applyAlignment="1" applyProtection="1">
      <alignment horizontal="center" vertical="center"/>
      <protection locked="0"/>
    </xf>
    <xf numFmtId="0" fontId="0" fillId="0" borderId="30" xfId="0" applyBorder="1" applyAlignment="1" applyProtection="1">
      <alignment horizontal="center" vertical="center"/>
      <protection locked="0"/>
    </xf>
    <xf numFmtId="0" fontId="0" fillId="0" borderId="59" xfId="0" applyBorder="1" applyAlignment="1" applyProtection="1">
      <alignment horizontal="center" vertical="center"/>
      <protection locked="0"/>
    </xf>
    <xf numFmtId="0" fontId="0" fillId="0" borderId="14" xfId="0" applyBorder="1" applyAlignment="1" applyProtection="1">
      <alignment horizontal="center" vertical="center"/>
      <protection locked="0"/>
    </xf>
    <xf numFmtId="0" fontId="0" fillId="0" borderId="36" xfId="0" applyBorder="1" applyAlignment="1" applyProtection="1">
      <alignment horizontal="center" vertical="center" wrapText="1"/>
      <protection locked="0"/>
    </xf>
    <xf numFmtId="0" fontId="0" fillId="0" borderId="25" xfId="0" applyBorder="1" applyAlignment="1" applyProtection="1">
      <alignment horizontal="center" vertical="center" wrapText="1"/>
      <protection locked="0"/>
    </xf>
    <xf numFmtId="0" fontId="0" fillId="0" borderId="24" xfId="0" applyBorder="1" applyAlignment="1" applyProtection="1">
      <alignment horizontal="center" vertical="center" wrapText="1"/>
      <protection locked="0"/>
    </xf>
    <xf numFmtId="0" fontId="0" fillId="0" borderId="60" xfId="0" applyBorder="1" applyAlignment="1" applyProtection="1">
      <alignment horizontal="center" vertical="center" wrapText="1"/>
      <protection locked="0"/>
    </xf>
    <xf numFmtId="0" fontId="0" fillId="0" borderId="61" xfId="0" applyBorder="1" applyAlignment="1" applyProtection="1">
      <alignment horizontal="center" vertical="center" wrapText="1"/>
      <protection locked="0"/>
    </xf>
    <xf numFmtId="0" fontId="0" fillId="0" borderId="15" xfId="0" applyBorder="1" applyAlignment="1" applyProtection="1">
      <alignment horizontal="center" vertical="center" wrapText="1"/>
      <protection locked="0"/>
    </xf>
    <xf numFmtId="0" fontId="0" fillId="0" borderId="17" xfId="0" applyBorder="1" applyAlignment="1" applyProtection="1">
      <alignment horizontal="center" vertical="center" wrapText="1"/>
      <protection locked="0"/>
    </xf>
    <xf numFmtId="0" fontId="0" fillId="0" borderId="22" xfId="0" applyBorder="1" applyAlignment="1" applyProtection="1">
      <alignment horizontal="center" vertical="center" wrapText="1"/>
      <protection locked="0"/>
    </xf>
    <xf numFmtId="0" fontId="41" fillId="0" borderId="52" xfId="0" applyFont="1" applyBorder="1" applyAlignment="1" applyProtection="1">
      <alignment horizontal="center" vertical="center"/>
      <protection locked="0"/>
    </xf>
    <xf numFmtId="0" fontId="0" fillId="0" borderId="53" xfId="0" applyBorder="1" applyAlignment="1" applyProtection="1">
      <alignment wrapText="1"/>
      <protection locked="0"/>
    </xf>
    <xf numFmtId="0" fontId="0" fillId="0" borderId="7" xfId="0" applyBorder="1" applyProtection="1">
      <protection locked="0"/>
    </xf>
    <xf numFmtId="0" fontId="41" fillId="0" borderId="42" xfId="0" applyFont="1" applyBorder="1" applyAlignment="1" applyProtection="1">
      <alignment horizontal="center" vertical="center"/>
      <protection locked="0"/>
    </xf>
    <xf numFmtId="0" fontId="0" fillId="0" borderId="54" xfId="0" applyBorder="1" applyAlignment="1" applyProtection="1">
      <alignment wrapText="1"/>
      <protection locked="0"/>
    </xf>
    <xf numFmtId="0" fontId="0" fillId="0" borderId="31" xfId="0" applyBorder="1" applyProtection="1">
      <protection locked="0"/>
    </xf>
    <xf numFmtId="0" fontId="0" fillId="0" borderId="54" xfId="0" applyBorder="1" applyProtection="1">
      <protection locked="0"/>
    </xf>
    <xf numFmtId="0" fontId="20" fillId="0" borderId="0" xfId="0" applyFont="1" applyAlignment="1" applyProtection="1">
      <alignment wrapText="1"/>
      <protection locked="0"/>
    </xf>
    <xf numFmtId="0" fontId="0" fillId="0" borderId="36" xfId="0" applyBorder="1" applyAlignment="1" applyProtection="1">
      <alignment wrapText="1"/>
      <protection locked="0"/>
    </xf>
    <xf numFmtId="0" fontId="0" fillId="0" borderId="25" xfId="0" applyBorder="1" applyAlignment="1" applyProtection="1">
      <alignment vertical="center" wrapText="1"/>
      <protection locked="0"/>
    </xf>
    <xf numFmtId="0" fontId="0" fillId="0" borderId="25" xfId="0" applyBorder="1" applyAlignment="1" applyProtection="1">
      <alignment vertical="center"/>
      <protection locked="0"/>
    </xf>
    <xf numFmtId="0" fontId="0" fillId="0" borderId="24" xfId="0" applyBorder="1" applyAlignment="1" applyProtection="1">
      <alignment vertical="center" wrapText="1"/>
      <protection locked="0"/>
    </xf>
    <xf numFmtId="0" fontId="0" fillId="0" borderId="22" xfId="0" applyBorder="1" applyAlignment="1" applyProtection="1">
      <alignment wrapText="1"/>
      <protection locked="0"/>
    </xf>
    <xf numFmtId="0" fontId="0" fillId="0" borderId="15" xfId="0" applyBorder="1" applyAlignment="1" applyProtection="1">
      <alignment vertical="center" wrapText="1"/>
      <protection locked="0"/>
    </xf>
    <xf numFmtId="0" fontId="0" fillId="0" borderId="15" xfId="0" applyBorder="1" applyAlignment="1" applyProtection="1">
      <alignment vertical="center"/>
      <protection locked="0"/>
    </xf>
    <xf numFmtId="0" fontId="0" fillId="0" borderId="17" xfId="0" applyBorder="1" applyAlignment="1" applyProtection="1">
      <alignment vertical="center"/>
      <protection locked="0"/>
    </xf>
    <xf numFmtId="0" fontId="0" fillId="0" borderId="17" xfId="0" applyBorder="1" applyAlignment="1" applyProtection="1">
      <alignment vertical="center" wrapText="1"/>
      <protection locked="0"/>
    </xf>
    <xf numFmtId="0" fontId="0" fillId="0" borderId="15" xfId="0" applyBorder="1" applyAlignment="1" applyProtection="1">
      <alignment wrapText="1"/>
      <protection locked="0"/>
    </xf>
    <xf numFmtId="0" fontId="0" fillId="0" borderId="15" xfId="0" applyBorder="1" applyProtection="1">
      <protection locked="0"/>
    </xf>
    <xf numFmtId="0" fontId="0" fillId="0" borderId="17" xfId="0" applyBorder="1" applyAlignment="1" applyProtection="1">
      <alignment wrapText="1"/>
      <protection locked="0"/>
    </xf>
    <xf numFmtId="0" fontId="0" fillId="0" borderId="22" xfId="0" applyBorder="1" applyProtection="1">
      <protection locked="0"/>
    </xf>
    <xf numFmtId="0" fontId="0" fillId="0" borderId="17" xfId="0" applyBorder="1" applyProtection="1">
      <protection locked="0"/>
    </xf>
    <xf numFmtId="0" fontId="0" fillId="0" borderId="37" xfId="0" applyBorder="1" applyProtection="1">
      <protection locked="0"/>
    </xf>
    <xf numFmtId="0" fontId="0" fillId="0" borderId="28" xfId="0" applyBorder="1" applyProtection="1">
      <protection locked="0"/>
    </xf>
    <xf numFmtId="0" fontId="0" fillId="0" borderId="51" xfId="0" applyBorder="1" applyProtection="1">
      <protection locked="0"/>
    </xf>
    <xf numFmtId="0" fontId="0" fillId="0" borderId="12" xfId="0" applyBorder="1" applyProtection="1">
      <protection locked="0"/>
    </xf>
    <xf numFmtId="0" fontId="0" fillId="0" borderId="2" xfId="0" applyBorder="1" applyProtection="1">
      <protection locked="0"/>
    </xf>
    <xf numFmtId="0" fontId="11" fillId="13" borderId="0" xfId="3" applyFont="1" applyFill="1" applyAlignment="1">
      <alignment horizontal="center" vertical="center" wrapText="1"/>
    </xf>
    <xf numFmtId="0" fontId="14" fillId="11" borderId="0" xfId="0" applyFont="1" applyFill="1" applyAlignment="1">
      <alignment horizontal="left" vertical="center" wrapText="1"/>
    </xf>
    <xf numFmtId="0" fontId="8" fillId="11" borderId="0" xfId="0" applyFont="1" applyFill="1" applyAlignment="1">
      <alignment horizontal="left" vertical="center" wrapText="1"/>
    </xf>
    <xf numFmtId="0" fontId="43" fillId="13" borderId="0" xfId="3" applyFont="1" applyFill="1" applyBorder="1" applyAlignment="1">
      <alignment horizontal="center" vertical="center" wrapText="1"/>
    </xf>
    <xf numFmtId="0" fontId="17" fillId="11" borderId="0" xfId="0" applyFont="1" applyFill="1" applyAlignment="1">
      <alignment horizontal="left" vertical="top" wrapText="1"/>
    </xf>
    <xf numFmtId="0" fontId="8" fillId="11" borderId="0" xfId="0" applyFont="1" applyFill="1" applyAlignment="1">
      <alignment horizontal="left" vertical="top" wrapText="1"/>
    </xf>
    <xf numFmtId="0" fontId="9" fillId="10" borderId="0" xfId="0" applyFont="1" applyFill="1" applyAlignment="1">
      <alignment horizontal="center" vertical="center"/>
    </xf>
    <xf numFmtId="0" fontId="27" fillId="10" borderId="0" xfId="0" applyFont="1" applyFill="1" applyAlignment="1">
      <alignment horizontal="center" vertical="center"/>
    </xf>
    <xf numFmtId="0" fontId="38" fillId="11" borderId="0" xfId="0" applyFont="1" applyFill="1" applyAlignment="1">
      <alignment horizontal="left" vertical="top" wrapText="1"/>
    </xf>
    <xf numFmtId="0" fontId="19" fillId="11" borderId="0" xfId="0" applyFont="1" applyFill="1" applyAlignment="1">
      <alignment horizontal="left" vertical="top" wrapText="1"/>
    </xf>
    <xf numFmtId="0" fontId="5" fillId="10" borderId="14" xfId="0" applyFont="1" applyFill="1" applyBorder="1" applyAlignment="1">
      <alignment horizontal="center" vertical="center"/>
    </xf>
    <xf numFmtId="0" fontId="5" fillId="10" borderId="26" xfId="0" applyFont="1" applyFill="1" applyBorder="1" applyAlignment="1">
      <alignment horizontal="center" vertical="center"/>
    </xf>
    <xf numFmtId="0" fontId="26" fillId="10" borderId="11" xfId="0" applyFont="1" applyFill="1" applyBorder="1" applyAlignment="1">
      <alignment horizontal="center" vertical="center"/>
    </xf>
    <xf numFmtId="0" fontId="26" fillId="10" borderId="0" xfId="0" applyFont="1" applyFill="1" applyAlignment="1">
      <alignment horizontal="center" vertical="center"/>
    </xf>
    <xf numFmtId="0" fontId="5" fillId="0" borderId="14" xfId="0" applyFont="1" applyBorder="1" applyAlignment="1">
      <alignment horizontal="center" vertical="center"/>
    </xf>
    <xf numFmtId="0" fontId="5" fillId="0" borderId="26" xfId="0" applyFont="1" applyBorder="1" applyAlignment="1">
      <alignment horizontal="center" vertical="center"/>
    </xf>
    <xf numFmtId="0" fontId="5" fillId="0" borderId="13" xfId="0" applyFont="1" applyBorder="1" applyAlignment="1">
      <alignment horizontal="center" vertical="center"/>
    </xf>
    <xf numFmtId="0" fontId="26" fillId="0" borderId="11" xfId="0" applyFont="1" applyBorder="1" applyAlignment="1">
      <alignment horizontal="center" vertical="center"/>
    </xf>
    <xf numFmtId="0" fontId="26" fillId="0" borderId="0" xfId="0" applyFont="1" applyAlignment="1">
      <alignment horizontal="center" vertical="center"/>
    </xf>
    <xf numFmtId="0" fontId="26" fillId="0" borderId="10" xfId="0" applyFont="1" applyBorder="1" applyAlignment="1">
      <alignment horizontal="center" vertical="center"/>
    </xf>
    <xf numFmtId="0" fontId="5" fillId="0" borderId="0" xfId="0" applyFont="1" applyAlignment="1">
      <alignment horizontal="center" vertical="center"/>
    </xf>
    <xf numFmtId="0" fontId="5" fillId="0" borderId="10" xfId="0" applyFont="1" applyBorder="1" applyAlignment="1">
      <alignment horizontal="center" vertical="center"/>
    </xf>
    <xf numFmtId="0" fontId="2" fillId="3" borderId="6" xfId="0" applyFont="1" applyFill="1" applyBorder="1" applyAlignment="1">
      <alignment horizontal="center" vertical="center" wrapText="1"/>
    </xf>
    <xf numFmtId="0" fontId="2" fillId="3" borderId="40" xfId="0" applyFont="1" applyFill="1" applyBorder="1" applyAlignment="1">
      <alignment horizontal="center" vertical="center" wrapText="1"/>
    </xf>
    <xf numFmtId="0" fontId="3" fillId="6" borderId="47" xfId="0" applyFont="1" applyFill="1" applyBorder="1" applyAlignment="1">
      <alignment horizontal="center" vertical="center" wrapText="1"/>
    </xf>
    <xf numFmtId="0" fontId="3" fillId="6" borderId="50" xfId="0" applyFont="1" applyFill="1" applyBorder="1" applyAlignment="1">
      <alignment horizontal="center" vertical="center" wrapText="1"/>
    </xf>
    <xf numFmtId="0" fontId="2" fillId="2" borderId="6" xfId="1" applyBorder="1" applyAlignment="1">
      <alignment horizontal="center" vertical="center" wrapText="1"/>
    </xf>
    <xf numFmtId="0" fontId="2" fillId="2" borderId="38" xfId="1" applyBorder="1" applyAlignment="1">
      <alignment horizontal="center" vertical="center" wrapText="1"/>
    </xf>
    <xf numFmtId="0" fontId="5" fillId="0" borderId="14" xfId="0" applyFont="1" applyBorder="1" applyAlignment="1">
      <alignment horizontal="center" vertical="center" wrapText="1"/>
    </xf>
    <xf numFmtId="0" fontId="5" fillId="0" borderId="26" xfId="0" applyFont="1" applyBorder="1" applyAlignment="1">
      <alignment horizontal="center" vertical="center" wrapText="1"/>
    </xf>
    <xf numFmtId="0" fontId="5" fillId="0" borderId="13" xfId="0" applyFont="1" applyBorder="1" applyAlignment="1">
      <alignment horizontal="center" vertical="center" wrapText="1"/>
    </xf>
    <xf numFmtId="0" fontId="26" fillId="0" borderId="11" xfId="0" applyFont="1" applyBorder="1" applyAlignment="1">
      <alignment horizontal="center" vertical="center" wrapText="1"/>
    </xf>
    <xf numFmtId="0" fontId="26" fillId="0" borderId="0" xfId="0" applyFont="1" applyAlignment="1">
      <alignment horizontal="center" vertical="center" wrapText="1"/>
    </xf>
    <xf numFmtId="0" fontId="26" fillId="0" borderId="10" xfId="0" applyFont="1" applyBorder="1" applyAlignment="1">
      <alignment horizontal="center" vertical="center" wrapText="1"/>
    </xf>
    <xf numFmtId="0" fontId="40" fillId="0" borderId="11" xfId="0" applyFont="1" applyBorder="1" applyAlignment="1">
      <alignment horizontal="center" vertical="center"/>
    </xf>
    <xf numFmtId="0" fontId="40" fillId="0" borderId="0" xfId="0" applyFont="1" applyAlignment="1">
      <alignment horizontal="center" vertical="center"/>
    </xf>
    <xf numFmtId="0" fontId="39" fillId="0" borderId="11" xfId="0" applyFont="1" applyBorder="1" applyAlignment="1">
      <alignment horizontal="center" vertical="center"/>
    </xf>
    <xf numFmtId="0" fontId="39" fillId="0" borderId="0" xfId="0" applyFont="1" applyAlignment="1">
      <alignment horizontal="center" vertical="center"/>
    </xf>
    <xf numFmtId="0" fontId="39" fillId="0" borderId="10" xfId="0" applyFont="1" applyBorder="1" applyAlignment="1">
      <alignment horizontal="center" vertical="center"/>
    </xf>
    <xf numFmtId="0" fontId="26" fillId="0" borderId="29" xfId="0" applyFont="1" applyBorder="1" applyAlignment="1">
      <alignment horizontal="center" vertical="center"/>
    </xf>
    <xf numFmtId="0" fontId="26" fillId="0" borderId="27" xfId="0" applyFont="1" applyBorder="1" applyAlignment="1">
      <alignment horizontal="center" vertical="center"/>
    </xf>
    <xf numFmtId="0" fontId="13" fillId="0" borderId="13" xfId="3" applyFont="1" applyFill="1" applyBorder="1" applyAlignment="1">
      <alignment horizontal="center" vertical="center" wrapText="1"/>
    </xf>
  </cellXfs>
  <cellStyles count="4">
    <cellStyle name="Célula de Verificação" xfId="1" builtinId="23"/>
    <cellStyle name="Hiperlink" xfId="3" builtinId="8"/>
    <cellStyle name="Hyperlink" xfId="2" xr:uid="{00000000-000B-0000-0000-000008000000}"/>
    <cellStyle name="Normal" xfId="0" builtinId="0"/>
  </cellStyles>
  <dxfs count="46">
    <dxf>
      <alignment horizontal="center" vertical="center" textRotation="0" wrapText="1" indent="0" justifyLastLine="0" shrinkToFit="0" readingOrder="0"/>
      <border diagonalUp="0" diagonalDown="0">
        <left style="thin">
          <color indexed="64"/>
        </left>
        <right/>
        <top style="thin">
          <color indexed="64"/>
        </top>
        <bottom style="thin">
          <color indexed="64"/>
        </bottom>
        <vertical style="thin">
          <color indexed="64"/>
        </vertical>
        <horizontal style="thin">
          <color indexed="64"/>
        </horizontal>
      </border>
    </dxf>
    <dxf>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alignment horizontal="center" vertical="center" textRotation="0" wrapText="1" indent="0" justifyLastLine="0" shrinkToFit="0" readingOrder="0"/>
      <border diagonalUp="0" diagonalDown="0">
        <left/>
        <right style="thin">
          <color indexed="64"/>
        </right>
        <top style="thin">
          <color indexed="64"/>
        </top>
        <bottom style="thin">
          <color indexed="64"/>
        </bottom>
        <vertical style="thin">
          <color indexed="64"/>
        </vertical>
        <horizontal style="thin">
          <color indexed="64"/>
        </horizontal>
      </border>
    </dxf>
    <dxf>
      <alignment horizontal="center" vertical="center" textRotation="0" wrapText="1" indent="0" justifyLastLine="0" shrinkToFit="0" readingOrder="0"/>
    </dxf>
    <dxf>
      <alignment horizontal="center" vertical="center" textRotation="0" wrapText="1" indent="0" justifyLastLine="0" shrinkToFit="0" readingOrder="0"/>
      <border diagonalUp="0" diagonalDown="0">
        <left style="thin">
          <color indexed="64"/>
        </left>
        <right style="thin">
          <color indexed="64"/>
        </right>
        <top/>
        <bottom/>
        <vertical style="thin">
          <color indexed="64"/>
        </vertical>
        <horizontal style="thin">
          <color indexed="64"/>
        </horizontal>
      </border>
    </dxf>
    <dxf>
      <border diagonalUp="0" diagonalDown="0">
        <left style="medium">
          <color indexed="64"/>
        </left>
        <right style="medium">
          <color indexed="64"/>
        </right>
        <top/>
        <bottom/>
        <vertical/>
        <horizontal/>
      </border>
    </dxf>
    <dxf>
      <border diagonalUp="0" diagonalDown="0">
        <left style="medium">
          <color indexed="64"/>
        </left>
        <right style="medium">
          <color indexed="64"/>
        </right>
        <top/>
        <bottom/>
        <vertical/>
        <horizontal/>
      </border>
    </dxf>
    <dxf>
      <border outline="0">
        <left/>
        <right style="thin">
          <color rgb="FF000000"/>
        </right>
        <top style="thin">
          <color rgb="FF000000"/>
        </top>
        <bottom style="thin">
          <color rgb="FF000000"/>
        </bottom>
      </border>
    </dxf>
    <dxf>
      <font>
        <b/>
        <strike val="0"/>
        <outline val="0"/>
        <shadow val="0"/>
        <u val="none"/>
        <vertAlign val="baseline"/>
        <sz val="14"/>
        <color theme="1"/>
        <name val="Calibri"/>
        <family val="2"/>
        <scheme val="minor"/>
      </font>
      <alignment horizontal="center" vertical="center"/>
      <border diagonalUp="0" diagonalDown="0" outline="0">
        <left style="medium">
          <color indexed="64"/>
        </left>
        <right style="medium">
          <color indexed="64"/>
        </right>
        <top style="thin">
          <color rgb="FF000000"/>
        </top>
        <bottom style="thin">
          <color rgb="FF000000"/>
        </bottom>
      </border>
    </dxf>
    <dxf>
      <numFmt numFmtId="2" formatCode="0.00"/>
      <fill>
        <patternFill patternType="solid">
          <fgColor indexed="64"/>
          <bgColor theme="0" tint="-0.249977111117893"/>
        </patternFill>
      </fill>
      <alignment horizontal="center" vertical="center"/>
      <border diagonalUp="0" diagonalDown="0" outline="0">
        <left style="medium">
          <color indexed="64"/>
        </left>
        <right/>
        <top style="thin">
          <color indexed="64"/>
        </top>
        <bottom style="thin">
          <color indexed="64"/>
        </bottom>
      </border>
    </dxf>
    <dxf>
      <numFmt numFmtId="0" formatCode="General"/>
      <fill>
        <patternFill patternType="solid">
          <fgColor indexed="64"/>
          <bgColor theme="0" tint="-0.249977111117893"/>
        </patternFill>
      </fill>
      <alignment horizontal="left" vertical="center" textRotation="0" wrapText="1" indent="0" justifyLastLine="0" shrinkToFit="0" readingOrder="0"/>
      <border diagonalUp="0" diagonalDown="0">
        <left style="medium">
          <color indexed="64"/>
        </left>
        <right style="medium">
          <color indexed="64"/>
        </right>
        <top style="thin">
          <color indexed="64"/>
        </top>
        <bottom style="thin">
          <color indexed="64"/>
        </bottom>
        <vertical/>
        <horizontal style="thin">
          <color indexed="64"/>
        </horizontal>
      </border>
    </dxf>
    <dxf>
      <numFmt numFmtId="0" formatCode="General"/>
      <fill>
        <patternFill patternType="solid">
          <fgColor indexed="64"/>
          <bgColor theme="0" tint="-0.249977111117893"/>
        </patternFill>
      </fill>
      <alignment horizontal="center" vertical="center" textRotation="0" wrapText="1" indent="0" justifyLastLine="0" shrinkToFit="0" readingOrder="0"/>
      <border diagonalUp="0" diagonalDown="0">
        <left style="medium">
          <color indexed="64"/>
        </left>
        <right style="medium">
          <color indexed="64"/>
        </right>
        <top style="thin">
          <color indexed="64"/>
        </top>
        <bottom style="thin">
          <color indexed="64"/>
        </bottom>
        <vertical/>
      </border>
    </dxf>
    <dxf>
      <numFmt numFmtId="0" formatCode="General"/>
      <fill>
        <patternFill patternType="solid">
          <fgColor indexed="64"/>
          <bgColor theme="0" tint="-0.249977111117893"/>
        </patternFill>
      </fill>
      <alignment horizontal="center" vertical="center" wrapText="1"/>
      <border diagonalUp="0" diagonalDown="0">
        <left style="medium">
          <color indexed="64"/>
        </left>
        <right style="medium">
          <color indexed="64"/>
        </right>
        <top style="thin">
          <color indexed="64"/>
        </top>
        <bottom style="thin">
          <color indexed="64"/>
        </bottom>
        <vertical/>
      </border>
    </dxf>
    <dxf>
      <border outline="0">
        <top style="thin">
          <color indexed="64"/>
        </top>
      </border>
    </dxf>
    <dxf>
      <border>
        <bottom style="medium">
          <color rgb="FF000000"/>
        </bottom>
      </border>
    </dxf>
    <dxf>
      <border outline="0">
        <left style="medium">
          <color indexed="64"/>
        </left>
        <top style="medium">
          <color indexed="64"/>
        </top>
        <bottom style="thin">
          <color indexed="64"/>
        </bottom>
      </border>
    </dxf>
    <dxf>
      <font>
        <b/>
        <i val="0"/>
        <strike val="0"/>
        <condense val="0"/>
        <extend val="0"/>
        <outline val="0"/>
        <shadow val="0"/>
        <u val="none"/>
        <vertAlign val="baseline"/>
        <sz val="11"/>
        <color theme="0"/>
        <name val="Calibri"/>
        <family val="2"/>
        <scheme val="minor"/>
      </font>
      <fill>
        <patternFill patternType="solid">
          <fgColor indexed="64"/>
          <bgColor theme="3" tint="-0.249977111117893"/>
        </patternFill>
      </fill>
      <alignment horizontal="center" vertical="center" textRotation="0" wrapText="1" indent="0" justifyLastLine="0" shrinkToFit="0" readingOrder="0"/>
      <border diagonalUp="0" diagonalDown="0">
        <left style="thin">
          <color indexed="64"/>
        </left>
        <right style="thin">
          <color indexed="64"/>
        </right>
        <top/>
        <bottom/>
      </border>
    </dxf>
    <dxf>
      <fill>
        <patternFill patternType="solid">
          <bgColor rgb="FF00B050"/>
        </patternFill>
      </fill>
    </dxf>
    <dxf>
      <fill>
        <patternFill patternType="solid">
          <bgColor rgb="FF92D050"/>
        </patternFill>
      </fill>
    </dxf>
    <dxf>
      <fill>
        <patternFill patternType="solid">
          <bgColor theme="7" tint="0.39994506668294322"/>
        </patternFill>
      </fill>
    </dxf>
    <dxf>
      <fill>
        <patternFill patternType="solid">
          <bgColor rgb="FFFF5050"/>
        </patternFill>
      </fill>
    </dxf>
    <dxf>
      <alignment horizontal="center" vertical="center" textRotation="0" wrapText="1" indent="0" justifyLastLine="0" shrinkToFit="0" readingOrder="0"/>
      <border diagonalUp="0" diagonalDown="0">
        <left style="thin">
          <color rgb="FF000000"/>
        </left>
        <right style="thin">
          <color rgb="FF000000"/>
        </right>
        <top style="thin">
          <color rgb="FF000000"/>
        </top>
        <bottom style="thin">
          <color rgb="FF000000"/>
        </bottom>
        <vertical style="thin">
          <color rgb="FF000000"/>
        </vertical>
        <horizontal style="thin">
          <color rgb="FF000000"/>
        </horizontal>
      </border>
    </dxf>
    <dxf>
      <alignment horizontal="center" vertical="center" textRotation="0" wrapText="1" indent="0" justifyLastLine="0" shrinkToFit="0" readingOrder="0"/>
      <border diagonalUp="0" diagonalDown="0">
        <left style="thin">
          <color rgb="FF000000"/>
        </left>
        <right style="thin">
          <color rgb="FF000000"/>
        </right>
        <top style="thin">
          <color rgb="FF000000"/>
        </top>
        <bottom style="thin">
          <color rgb="FF000000"/>
        </bottom>
        <vertical style="thin">
          <color rgb="FF000000"/>
        </vertical>
        <horizontal style="thin">
          <color rgb="FF000000"/>
        </horizontal>
      </border>
    </dxf>
    <dxf>
      <alignment horizontal="center" vertical="center" textRotation="0" wrapText="1" indent="0" justifyLastLine="0" shrinkToFit="0" readingOrder="0"/>
      <border diagonalUp="0" diagonalDown="0">
        <left style="thin">
          <color rgb="FF000000"/>
        </left>
        <right style="thin">
          <color rgb="FF000000"/>
        </right>
        <top style="thin">
          <color rgb="FF000000"/>
        </top>
        <bottom style="thin">
          <color rgb="FF000000"/>
        </bottom>
        <vertical style="thin">
          <color rgb="FF000000"/>
        </vertical>
        <horizontal style="thin">
          <color rgb="FF000000"/>
        </horizontal>
      </border>
    </dxf>
    <dxf>
      <alignment horizontal="center" vertical="center" textRotation="0" wrapText="1" indent="0" justifyLastLine="0" shrinkToFit="0" readingOrder="0"/>
      <border diagonalUp="0" diagonalDown="0">
        <left style="thin">
          <color rgb="FF000000"/>
        </left>
        <right style="thin">
          <color rgb="FF000000"/>
        </right>
        <top style="thin">
          <color rgb="FF000000"/>
        </top>
        <bottom style="thin">
          <color rgb="FF000000"/>
        </bottom>
        <vertical style="thin">
          <color rgb="FF000000"/>
        </vertical>
        <horizontal style="thin">
          <color rgb="FF000000"/>
        </horizontal>
      </border>
    </dxf>
    <dxf>
      <alignment horizontal="center" vertical="center" textRotation="0" wrapText="1" indent="0" justifyLastLine="0" shrinkToFit="0" readingOrder="0"/>
      <border diagonalUp="0" diagonalDown="0" outline="0">
        <left style="thin">
          <color rgb="FF000000"/>
        </left>
        <right style="thin">
          <color rgb="FF000000"/>
        </right>
        <top style="thin">
          <color rgb="FF000000"/>
        </top>
        <bottom style="thin">
          <color rgb="FF000000"/>
        </bottom>
      </border>
    </dxf>
    <dxf>
      <fill>
        <patternFill patternType="none">
          <fgColor indexed="64"/>
          <bgColor auto="1"/>
        </patternFill>
      </fill>
      <alignment horizontal="center" vertical="center" textRotation="0" wrapText="1" indent="0" justifyLastLine="0" shrinkToFit="0" readingOrder="0"/>
      <border diagonalUp="0" diagonalDown="0" outline="0">
        <left style="thin">
          <color rgb="FF000000"/>
        </left>
        <right style="thin">
          <color rgb="FF000000"/>
        </right>
        <top style="thin">
          <color rgb="FF000000"/>
        </top>
        <bottom style="thin">
          <color rgb="FF000000"/>
        </bottom>
      </border>
    </dxf>
    <dxf>
      <numFmt numFmtId="0" formatCode="General"/>
      <fill>
        <patternFill patternType="solid">
          <fgColor indexed="64"/>
          <bgColor theme="0" tint="-0.14999847407452621"/>
        </patternFill>
      </fill>
      <alignment horizontal="left" vertical="center" textRotation="0" wrapText="1" indent="0" justifyLastLine="0" shrinkToFit="0" readingOrder="0"/>
      <border diagonalUp="0" diagonalDown="0">
        <left style="medium">
          <color indexed="64"/>
        </left>
        <right style="medium">
          <color indexed="64"/>
        </right>
        <top style="thin">
          <color indexed="64"/>
        </top>
        <bottom style="thin">
          <color indexed="64"/>
        </bottom>
        <vertical/>
        <horizontal style="thin">
          <color indexed="64"/>
        </horizontal>
      </border>
    </dxf>
    <dxf>
      <numFmt numFmtId="0" formatCode="General"/>
      <fill>
        <patternFill patternType="solid">
          <fgColor indexed="64"/>
          <bgColor theme="0" tint="-0.14999847407452621"/>
        </patternFill>
      </fill>
      <alignment horizontal="center" vertical="center" textRotation="0" wrapText="1" indent="0" justifyLastLine="0" shrinkToFit="0" readingOrder="0"/>
      <border diagonalUp="0" diagonalDown="0">
        <left style="medium">
          <color indexed="64"/>
        </left>
        <right style="medium">
          <color indexed="64"/>
        </right>
        <top style="thin">
          <color indexed="64"/>
        </top>
        <bottom style="thin">
          <color indexed="64"/>
        </bottom>
        <vertical/>
      </border>
    </dxf>
    <dxf>
      <numFmt numFmtId="0" formatCode="General"/>
      <fill>
        <patternFill patternType="solid">
          <fgColor indexed="64"/>
          <bgColor theme="0" tint="-0.14999847407452621"/>
        </patternFill>
      </fill>
      <alignment horizontal="center" vertical="center" textRotation="0" wrapText="1" indent="0" justifyLastLine="0" shrinkToFit="0" readingOrder="0"/>
      <border diagonalUp="0" diagonalDown="0">
        <left style="medium">
          <color indexed="64"/>
        </left>
        <right style="medium">
          <color indexed="64"/>
        </right>
        <top style="thin">
          <color indexed="64"/>
        </top>
        <bottom style="thin">
          <color indexed="64"/>
        </bottom>
        <vertical/>
        <horizontal style="thin">
          <color indexed="64"/>
        </horizontal>
      </border>
    </dxf>
    <dxf>
      <border outline="0">
        <top style="thin">
          <color indexed="64"/>
        </top>
      </border>
    </dxf>
    <dxf>
      <border>
        <bottom style="medium">
          <color indexed="64"/>
        </bottom>
      </border>
    </dxf>
    <dxf>
      <border outline="0">
        <left style="medium">
          <color indexed="64"/>
        </left>
        <right style="medium">
          <color indexed="64"/>
        </right>
        <top style="medium">
          <color indexed="64"/>
        </top>
      </border>
    </dxf>
    <dxf>
      <alignment horizontal="general" vertical="center" textRotation="0" wrapText="1" indent="0" justifyLastLine="0" shrinkToFit="0" readingOrder="0"/>
    </dxf>
    <dxf>
      <font>
        <b/>
        <i val="0"/>
        <strike val="0"/>
        <condense val="0"/>
        <extend val="0"/>
        <outline val="0"/>
        <shadow val="0"/>
        <u val="none"/>
        <vertAlign val="baseline"/>
        <sz val="11"/>
        <color theme="0"/>
        <name val="Calibri"/>
        <family val="2"/>
        <scheme val="minor"/>
      </font>
      <fill>
        <patternFill patternType="solid">
          <fgColor indexed="64"/>
          <bgColor theme="3" tint="-0.249977111117893"/>
        </patternFill>
      </fill>
      <alignment horizontal="center" vertical="center" textRotation="0" wrapText="1" indent="0" justifyLastLine="0" shrinkToFit="0" readingOrder="0"/>
      <border diagonalUp="0" diagonalDown="0">
        <left style="thin">
          <color indexed="64"/>
        </left>
        <right style="thin">
          <color indexed="64"/>
        </right>
        <top/>
        <bottom/>
        <vertical style="thin">
          <color indexed="64"/>
        </vertical>
        <horizontal/>
      </border>
    </dxf>
    <dxf>
      <alignment horizontal="center" vertical="center" textRotation="0" indent="0" justifyLastLine="0" shrinkToFit="0" readingOrder="0"/>
      <border diagonalUp="0" diagonalDown="0" outline="0">
        <left style="thin">
          <color indexed="64"/>
        </left>
        <right/>
        <top style="thin">
          <color indexed="64"/>
        </top>
        <bottom style="thin">
          <color indexed="64"/>
        </bottom>
      </border>
    </dxf>
    <dxf>
      <numFmt numFmtId="0" formatCode="General"/>
      <fill>
        <patternFill patternType="solid">
          <fgColor indexed="64"/>
          <bgColor theme="0" tint="-0.14999847407452621"/>
        </patternFill>
      </fill>
      <alignment horizontal="left"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numFmt numFmtId="0" formatCode="General"/>
      <fill>
        <patternFill patternType="solid">
          <fgColor indexed="64"/>
          <bgColor theme="0" tint="-0.14999847407452621"/>
        </patternFill>
      </fill>
      <alignment horizontal="center" vertical="center" textRotation="0" indent="0" justifyLastLine="0" shrinkToFit="0" readingOrder="0"/>
      <border diagonalUp="0" diagonalDown="0" outline="0">
        <left style="thin">
          <color indexed="64"/>
        </left>
        <right style="thin">
          <color indexed="64"/>
        </right>
        <top style="thin">
          <color indexed="64"/>
        </top>
        <bottom style="thin">
          <color indexed="64"/>
        </bottom>
      </border>
    </dxf>
    <dxf>
      <numFmt numFmtId="0" formatCode="General"/>
      <fill>
        <patternFill patternType="solid">
          <fgColor indexed="64"/>
          <bgColor theme="0" tint="-0.14999847407452621"/>
        </patternFill>
      </fill>
      <alignment horizontal="center" vertical="center" textRotation="0" wrapText="1" indent="0" justifyLastLine="0" shrinkToFit="0" readingOrder="0"/>
      <border diagonalUp="0" diagonalDown="0" outline="0">
        <left/>
        <right style="thin">
          <color indexed="64"/>
        </right>
        <top style="thin">
          <color indexed="64"/>
        </top>
        <bottom style="thin">
          <color indexed="64"/>
        </bottom>
      </border>
    </dxf>
    <dxf>
      <border>
        <bottom style="medium">
          <color indexed="64"/>
        </bottom>
      </border>
    </dxf>
    <dxf>
      <border diagonalUp="0" diagonalDown="0">
        <left style="medium">
          <color indexed="64"/>
        </left>
        <right style="medium">
          <color indexed="64"/>
        </right>
        <top style="medium">
          <color indexed="64"/>
        </top>
        <bottom style="medium">
          <color indexed="64"/>
        </bottom>
      </border>
    </dxf>
    <dxf>
      <alignment vertical="center" textRotation="0" indent="0" justifyLastLine="0" shrinkToFit="0" readingOrder="0"/>
    </dxf>
    <dxf>
      <fill>
        <patternFill patternType="solid">
          <fgColor indexed="64"/>
          <bgColor theme="3" tint="-0.249977111117893"/>
        </patternFill>
      </fill>
      <alignment horizontal="center" vertical="center" textRotation="0" wrapText="1" indent="0" justifyLastLine="0" shrinkToFit="0" readingOrder="0"/>
      <border diagonalUp="0" diagonalDown="0">
        <left style="thin">
          <color indexed="64"/>
        </left>
        <right style="thin">
          <color indexed="64"/>
        </right>
        <top/>
        <bottom/>
        <vertical style="thin">
          <color indexed="64"/>
        </vertical>
        <horizontal/>
      </border>
    </dxf>
    <dxf>
      <font>
        <b/>
        <i val="0"/>
      </font>
      <fill>
        <patternFill>
          <bgColor rgb="FFD7D7D7"/>
        </patternFill>
      </fill>
    </dxf>
    <dxf>
      <font>
        <b val="0"/>
        <i val="0"/>
      </font>
      <fill>
        <patternFill patternType="none">
          <bgColor indexed="65"/>
        </patternFill>
      </fill>
    </dxf>
  </dxfs>
  <tableStyles count="1" defaultTableStyle="TableStyleMedium2" defaultPivotStyle="PivotStyleLight16">
    <tableStyle name="MySqlDefault" pivot="0" table="0" count="2" xr9:uid="{FA6CA122-ED59-4F82-8C6B-5D7506907EC3}">
      <tableStyleElement type="wholeTable" dxfId="45"/>
      <tableStyleElement type="headerRow" dxfId="44"/>
    </tableStyle>
  </tableStyles>
  <colors>
    <mruColors>
      <color rgb="FFFF5050"/>
      <color rgb="FFFFAFAF"/>
      <color rgb="FFFFBE9D"/>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18" Type="http://schemas.microsoft.com/office/2017/06/relationships/rdRichValueStructure" Target="richData/rdrichvaluestructure.xml"/><Relationship Id="rId3" Type="http://schemas.openxmlformats.org/officeDocument/2006/relationships/worksheet" Target="worksheets/sheet3.xml"/><Relationship Id="rId21" Type="http://schemas.openxmlformats.org/officeDocument/2006/relationships/customXml" Target="../customXml/item1.xml"/><Relationship Id="rId7" Type="http://schemas.openxmlformats.org/officeDocument/2006/relationships/worksheet" Target="worksheets/sheet7.xml"/><Relationship Id="rId12" Type="http://schemas.openxmlformats.org/officeDocument/2006/relationships/worksheet" Target="worksheets/sheet12.xml"/><Relationship Id="rId17" Type="http://schemas.microsoft.com/office/2017/06/relationships/rdRichValue" Target="richData/rdrichvalue.xml"/><Relationship Id="rId2" Type="http://schemas.openxmlformats.org/officeDocument/2006/relationships/worksheet" Target="worksheets/sheet2.xml"/><Relationship Id="rId16" Type="http://schemas.openxmlformats.org/officeDocument/2006/relationships/sheetMetadata" Target="metadata.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23" Type="http://schemas.openxmlformats.org/officeDocument/2006/relationships/customXml" Target="../customXml/item3.xml"/><Relationship Id="rId10" Type="http://schemas.openxmlformats.org/officeDocument/2006/relationships/worksheet" Target="worksheets/sheet10.xml"/><Relationship Id="rId19" Type="http://schemas.microsoft.com/office/2017/06/relationships/rdRichValueTypes" Target="richData/rdRichValueTyp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 Id="rId22" Type="http://schemas.openxmlformats.org/officeDocument/2006/relationships/customXml" Target="../customXml/item2.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10.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1.jpeg"/></Relationships>
</file>

<file path=xl/drawings/_rels/drawing3.xml.rels><?xml version="1.0" encoding="UTF-8" standalone="yes"?>
<Relationships xmlns="http://schemas.openxmlformats.org/package/2006/relationships"><Relationship Id="rId1" Type="http://schemas.openxmlformats.org/officeDocument/2006/relationships/image" Target="../media/image1.jpeg"/></Relationships>
</file>

<file path=xl/drawings/_rels/drawing4.xml.rels><?xml version="1.0" encoding="UTF-8" standalone="yes"?>
<Relationships xmlns="http://schemas.openxmlformats.org/package/2006/relationships"><Relationship Id="rId1" Type="http://schemas.openxmlformats.org/officeDocument/2006/relationships/image" Target="../media/image1.jpeg"/></Relationships>
</file>

<file path=xl/drawings/_rels/drawing5.xml.rels><?xml version="1.0" encoding="UTF-8" standalone="yes"?>
<Relationships xmlns="http://schemas.openxmlformats.org/package/2006/relationships"><Relationship Id="rId1" Type="http://schemas.openxmlformats.org/officeDocument/2006/relationships/image" Target="../media/image1.jpeg"/></Relationships>
</file>

<file path=xl/drawings/_rels/drawing6.xml.rels><?xml version="1.0" encoding="UTF-8" standalone="yes"?>
<Relationships xmlns="http://schemas.openxmlformats.org/package/2006/relationships"><Relationship Id="rId1" Type="http://schemas.openxmlformats.org/officeDocument/2006/relationships/image" Target="../media/image1.jpeg"/></Relationships>
</file>

<file path=xl/drawings/_rels/drawing7.xml.rels><?xml version="1.0" encoding="UTF-8" standalone="yes"?>
<Relationships xmlns="http://schemas.openxmlformats.org/package/2006/relationships"><Relationship Id="rId1" Type="http://schemas.openxmlformats.org/officeDocument/2006/relationships/image" Target="../media/image1.jpeg"/></Relationships>
</file>

<file path=xl/drawings/_rels/drawing8.xml.rels><?xml version="1.0" encoding="UTF-8" standalone="yes"?>
<Relationships xmlns="http://schemas.openxmlformats.org/package/2006/relationships"><Relationship Id="rId1" Type="http://schemas.openxmlformats.org/officeDocument/2006/relationships/image" Target="../media/image1.jpeg"/></Relationships>
</file>

<file path=xl/drawings/_rels/drawing9.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editAs="oneCell">
    <xdr:from>
      <xdr:col>0</xdr:col>
      <xdr:colOff>76200</xdr:colOff>
      <xdr:row>0</xdr:row>
      <xdr:rowOff>152400</xdr:rowOff>
    </xdr:from>
    <xdr:to>
      <xdr:col>0</xdr:col>
      <xdr:colOff>2345055</xdr:colOff>
      <xdr:row>1</xdr:row>
      <xdr:rowOff>358140</xdr:rowOff>
    </xdr:to>
    <xdr:pic>
      <xdr:nvPicPr>
        <xdr:cNvPr id="4" name="Imagem 1">
          <a:extLst>
            <a:ext uri="{FF2B5EF4-FFF2-40B4-BE49-F238E27FC236}">
              <a16:creationId xmlns:a16="http://schemas.microsoft.com/office/drawing/2014/main" id="{F6008743-108A-4CCB-804C-FF67A400F438}"/>
            </a:ext>
          </a:extLst>
        </xdr:cNvPr>
        <xdr:cNvPicPr>
          <a:picLocks noChangeAspect="1"/>
        </xdr:cNvPicPr>
      </xdr:nvPicPr>
      <xdr:blipFill>
        <a:blip xmlns:r="http://schemas.openxmlformats.org/officeDocument/2006/relationships" r:embed="rId1"/>
        <a:stretch>
          <a:fillRect/>
        </a:stretch>
      </xdr:blipFill>
      <xdr:spPr>
        <a:xfrm>
          <a:off x="76200" y="152400"/>
          <a:ext cx="2276475" cy="666750"/>
        </a:xfrm>
        <a:prstGeom prst="rect">
          <a:avLst/>
        </a:prstGeom>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0</xdr:col>
      <xdr:colOff>0</xdr:colOff>
      <xdr:row>0</xdr:row>
      <xdr:rowOff>152399</xdr:rowOff>
    </xdr:from>
    <xdr:to>
      <xdr:col>2</xdr:col>
      <xdr:colOff>60841</xdr:colOff>
      <xdr:row>1</xdr:row>
      <xdr:rowOff>355962</xdr:rowOff>
    </xdr:to>
    <xdr:pic>
      <xdr:nvPicPr>
        <xdr:cNvPr id="2" name="Imagem 1">
          <a:extLst>
            <a:ext uri="{FF2B5EF4-FFF2-40B4-BE49-F238E27FC236}">
              <a16:creationId xmlns:a16="http://schemas.microsoft.com/office/drawing/2014/main" id="{0861634B-9909-4DE7-BC08-0ADEB91184B9}"/>
            </a:ext>
          </a:extLst>
        </xdr:cNvPr>
        <xdr:cNvPicPr>
          <a:picLocks noChangeAspect="1"/>
        </xdr:cNvPicPr>
      </xdr:nvPicPr>
      <xdr:blipFill>
        <a:blip xmlns:r="http://schemas.openxmlformats.org/officeDocument/2006/relationships" r:embed="rId1"/>
        <a:stretch>
          <a:fillRect/>
        </a:stretch>
      </xdr:blipFill>
      <xdr:spPr>
        <a:xfrm>
          <a:off x="0" y="152399"/>
          <a:ext cx="2598574" cy="718457"/>
        </a:xfrm>
        <a:prstGeom prst="rect">
          <a:avLst/>
        </a:prstGeom>
      </xdr:spPr>
    </xdr:pic>
    <xdr:clientData/>
  </xdr:twoCellAnchor>
  <xdr:twoCellAnchor>
    <xdr:from>
      <xdr:col>2</xdr:col>
      <xdr:colOff>489857</xdr:colOff>
      <xdr:row>0</xdr:row>
      <xdr:rowOff>149679</xdr:rowOff>
    </xdr:from>
    <xdr:to>
      <xdr:col>2</xdr:col>
      <xdr:colOff>3505201</xdr:colOff>
      <xdr:row>1</xdr:row>
      <xdr:rowOff>554082</xdr:rowOff>
    </xdr:to>
    <xdr:sp macro="" textlink="">
      <xdr:nvSpPr>
        <xdr:cNvPr id="4" name="CaixaDeTexto 3">
          <a:extLst>
            <a:ext uri="{FF2B5EF4-FFF2-40B4-BE49-F238E27FC236}">
              <a16:creationId xmlns:a16="http://schemas.microsoft.com/office/drawing/2014/main" id="{F6253AAC-B2A8-43FC-BB6D-43A650C13F18}"/>
            </a:ext>
          </a:extLst>
        </xdr:cNvPr>
        <xdr:cNvSpPr txBox="1"/>
      </xdr:nvSpPr>
      <xdr:spPr>
        <a:xfrm>
          <a:off x="3020786" y="149679"/>
          <a:ext cx="3015344" cy="935082"/>
        </a:xfrm>
        <a:prstGeom prst="rect">
          <a:avLst/>
        </a:prstGeom>
        <a:solidFill>
          <a:srgbClr val="FF0000"/>
        </a:solidFill>
        <a:ln/>
      </xdr:spPr>
      <xdr:style>
        <a:lnRef idx="0">
          <a:schemeClr val="accent2"/>
        </a:lnRef>
        <a:fillRef idx="3">
          <a:schemeClr val="accent2"/>
        </a:fillRef>
        <a:effectRef idx="3">
          <a:schemeClr val="accent2"/>
        </a:effectRef>
        <a:fontRef idx="minor">
          <a:schemeClr val="lt1"/>
        </a:fontRef>
      </xdr:style>
      <xdr:txBody>
        <a:bodyPr vertOverflow="clip" horzOverflow="clip" wrap="square" rtlCol="0" anchor="ctr"/>
        <a:lstStyle/>
        <a:p>
          <a:pPr algn="ctr"/>
          <a:r>
            <a:rPr lang="pt-BR" sz="1100" b="1"/>
            <a:t>ATENÇÃO:</a:t>
          </a:r>
          <a:r>
            <a:rPr lang="pt-BR" sz="1100" b="1" baseline="0"/>
            <a:t> Verifique ou preencha corretamente as colunas D, E, F e G para cada um dos temas. </a:t>
          </a:r>
          <a:r>
            <a:rPr lang="pt-BR" sz="1100" b="1" baseline="0">
              <a:solidFill>
                <a:schemeClr val="lt1"/>
              </a:solidFill>
              <a:effectLst/>
              <a:latin typeface="+mn-lt"/>
              <a:ea typeface="+mn-ea"/>
              <a:cs typeface="+mn-cs"/>
            </a:rPr>
            <a:t>Note que há orientações complementares nas anotações do cabeçalho dessas colunas.</a:t>
          </a:r>
          <a:endParaRPr lang="pt-BR" sz="1100" b="1"/>
        </a:p>
      </xdr:txBody>
    </xdr:sp>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38100</xdr:colOff>
      <xdr:row>0</xdr:row>
      <xdr:rowOff>175260</xdr:rowOff>
    </xdr:from>
    <xdr:to>
      <xdr:col>2</xdr:col>
      <xdr:colOff>436245</xdr:colOff>
      <xdr:row>1</xdr:row>
      <xdr:rowOff>324898</xdr:rowOff>
    </xdr:to>
    <xdr:pic>
      <xdr:nvPicPr>
        <xdr:cNvPr id="2" name="Imagem 1">
          <a:extLst>
            <a:ext uri="{FF2B5EF4-FFF2-40B4-BE49-F238E27FC236}">
              <a16:creationId xmlns:a16="http://schemas.microsoft.com/office/drawing/2014/main" id="{D9041E1E-66EF-4B48-B3D5-03C28F377243}"/>
            </a:ext>
          </a:extLst>
        </xdr:cNvPr>
        <xdr:cNvPicPr>
          <a:picLocks noChangeAspect="1"/>
        </xdr:cNvPicPr>
      </xdr:nvPicPr>
      <xdr:blipFill>
        <a:blip xmlns:r="http://schemas.openxmlformats.org/officeDocument/2006/relationships" r:embed="rId1"/>
        <a:stretch>
          <a:fillRect/>
        </a:stretch>
      </xdr:blipFill>
      <xdr:spPr>
        <a:xfrm>
          <a:off x="38100" y="175260"/>
          <a:ext cx="2567940" cy="711613"/>
        </a:xfrm>
        <a:prstGeom prst="rect">
          <a:avLst/>
        </a:prstGeom>
      </xdr:spPr>
    </xdr:pic>
    <xdr:clientData/>
  </xdr:twoCellAnchor>
  <xdr:twoCellAnchor editAs="absolute">
    <xdr:from>
      <xdr:col>5</xdr:col>
      <xdr:colOff>1350645</xdr:colOff>
      <xdr:row>0</xdr:row>
      <xdr:rowOff>152400</xdr:rowOff>
    </xdr:from>
    <xdr:to>
      <xdr:col>7</xdr:col>
      <xdr:colOff>129540</xdr:colOff>
      <xdr:row>3</xdr:row>
      <xdr:rowOff>782955</xdr:rowOff>
    </xdr:to>
    <xdr:sp macro="" textlink="">
      <xdr:nvSpPr>
        <xdr:cNvPr id="1058" name="Text Box 34" hidden="1">
          <a:extLst>
            <a:ext uri="{FF2B5EF4-FFF2-40B4-BE49-F238E27FC236}">
              <a16:creationId xmlns:a16="http://schemas.microsoft.com/office/drawing/2014/main" id="{B120340B-0FEE-415B-A867-7E61E17B0206}"/>
            </a:ext>
          </a:extLst>
        </xdr:cNvPr>
        <xdr:cNvSpPr txBox="1">
          <a:spLocks noChangeArrowheads="1"/>
        </xdr:cNvSpPr>
      </xdr:nvSpPr>
      <xdr:spPr bwMode="auto">
        <a:xfrm>
          <a:off x="9725025" y="152400"/>
          <a:ext cx="1171575" cy="2295525"/>
        </a:xfrm>
        <a:prstGeom prst="rect">
          <a:avLst/>
        </a:prstGeom>
        <a:solidFill>
          <a:srgbClr xmlns:mc="http://schemas.openxmlformats.org/markup-compatibility/2006" xmlns:a14="http://schemas.microsoft.com/office/drawing/2010/main" val="000000" mc:Ignorable="a14" a14:legacySpreadsheetColorIndex="80"/>
        </a:solidFill>
        <a:ln w="9525">
          <a:solidFill>
            <a:srgbClr val="217346"/>
          </a:solidFill>
          <a:miter lim="800000"/>
          <a:headEnd/>
          <a:tailEnd/>
        </a:ln>
        <a:effectLst/>
        <a:extLst>
          <a:ext uri="{AF507438-7753-43E0-B8FC-AC1667EBCBE1}">
            <a14:hiddenEffects xmlns:a14="http://schemas.microsoft.com/office/drawing/2010/main">
              <a:effectLst>
                <a:outerShdw dist="35921" dir="2700000" algn="ctr" rotWithShape="0">
                  <a:srgbClr val="510000"/>
                </a:outerShdw>
              </a:effectLst>
            </a14:hiddenEffects>
          </a:ext>
          <a:ext uri="{53640926-AAD7-44D8-BBD7-CCE9431645EC}">
            <a14:shadowObscured xmlns:a14="http://schemas.microsoft.com/office/drawing/2010/main" val="1"/>
          </a:ext>
        </a:extLst>
      </xdr:spPr>
    </xdr:sp>
    <xdr:clientData/>
  </xdr:twoCellAnchor>
  <xdr:twoCellAnchor>
    <xdr:from>
      <xdr:col>4</xdr:col>
      <xdr:colOff>1478280</xdr:colOff>
      <xdr:row>0</xdr:row>
      <xdr:rowOff>95249</xdr:rowOff>
    </xdr:from>
    <xdr:to>
      <xdr:col>7</xdr:col>
      <xdr:colOff>0</xdr:colOff>
      <xdr:row>1</xdr:row>
      <xdr:rowOff>394334</xdr:rowOff>
    </xdr:to>
    <xdr:sp macro="" textlink="">
      <xdr:nvSpPr>
        <xdr:cNvPr id="4" name="CaixaDeTexto 3">
          <a:extLst>
            <a:ext uri="{FF2B5EF4-FFF2-40B4-BE49-F238E27FC236}">
              <a16:creationId xmlns:a16="http://schemas.microsoft.com/office/drawing/2014/main" id="{C8510921-CF7F-20F5-C96B-1AEF80C9666A}"/>
            </a:ext>
          </a:extLst>
        </xdr:cNvPr>
        <xdr:cNvSpPr txBox="1"/>
      </xdr:nvSpPr>
      <xdr:spPr>
        <a:xfrm>
          <a:off x="8534400" y="95249"/>
          <a:ext cx="2552700" cy="870585"/>
        </a:xfrm>
        <a:prstGeom prst="rect">
          <a:avLst/>
        </a:prstGeom>
        <a:solidFill>
          <a:srgbClr val="FF0000"/>
        </a:solidFill>
        <a:ln/>
      </xdr:spPr>
      <xdr:style>
        <a:lnRef idx="0">
          <a:schemeClr val="accent2"/>
        </a:lnRef>
        <a:fillRef idx="3">
          <a:schemeClr val="accent2"/>
        </a:fillRef>
        <a:effectRef idx="3">
          <a:schemeClr val="accent2"/>
        </a:effectRef>
        <a:fontRef idx="minor">
          <a:schemeClr val="lt1"/>
        </a:fontRef>
      </xdr:style>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lang="pt-BR" sz="1100" b="1">
              <a:solidFill>
                <a:schemeClr val="lt1"/>
              </a:solidFill>
              <a:effectLst/>
              <a:latin typeface="+mn-lt"/>
              <a:ea typeface="+mn-ea"/>
              <a:cs typeface="+mn-cs"/>
            </a:rPr>
            <a:t>ATENÇÃO:</a:t>
          </a:r>
          <a:r>
            <a:rPr lang="pt-BR" sz="1100" b="1" baseline="0">
              <a:solidFill>
                <a:schemeClr val="lt1"/>
              </a:solidFill>
              <a:effectLst/>
              <a:latin typeface="+mn-lt"/>
              <a:ea typeface="+mn-ea"/>
              <a:cs typeface="+mn-cs"/>
            </a:rPr>
            <a:t> Não é necessário o preenchimento de nenhum campo nesta aba.</a:t>
          </a:r>
          <a:endParaRPr lang="pt-BR" sz="1050">
            <a:effectLst/>
          </a:endParaRPr>
        </a:p>
      </xdr:txBody>
    </xdr:sp>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89534</xdr:colOff>
      <xdr:row>0</xdr:row>
      <xdr:rowOff>114300</xdr:rowOff>
    </xdr:from>
    <xdr:to>
      <xdr:col>2</xdr:col>
      <xdr:colOff>742754</xdr:colOff>
      <xdr:row>1</xdr:row>
      <xdr:rowOff>287655</xdr:rowOff>
    </xdr:to>
    <xdr:pic>
      <xdr:nvPicPr>
        <xdr:cNvPr id="2" name="Imagem 1">
          <a:extLst>
            <a:ext uri="{FF2B5EF4-FFF2-40B4-BE49-F238E27FC236}">
              <a16:creationId xmlns:a16="http://schemas.microsoft.com/office/drawing/2014/main" id="{76A7B9E5-CD43-4BCD-8412-29E128ABC5EA}"/>
            </a:ext>
          </a:extLst>
        </xdr:cNvPr>
        <xdr:cNvPicPr>
          <a:picLocks noChangeAspect="1"/>
        </xdr:cNvPicPr>
      </xdr:nvPicPr>
      <xdr:blipFill>
        <a:blip xmlns:r="http://schemas.openxmlformats.org/officeDocument/2006/relationships" r:embed="rId1"/>
        <a:stretch>
          <a:fillRect/>
        </a:stretch>
      </xdr:blipFill>
      <xdr:spPr>
        <a:xfrm>
          <a:off x="89534" y="114300"/>
          <a:ext cx="2636325" cy="693420"/>
        </a:xfrm>
        <a:prstGeom prst="rect">
          <a:avLst/>
        </a:prstGeom>
      </xdr:spPr>
    </xdr:pic>
    <xdr:clientData/>
  </xdr:twoCellAnchor>
  <xdr:twoCellAnchor>
    <xdr:from>
      <xdr:col>2</xdr:col>
      <xdr:colOff>1518284</xdr:colOff>
      <xdr:row>0</xdr:row>
      <xdr:rowOff>120015</xdr:rowOff>
    </xdr:from>
    <xdr:to>
      <xdr:col>2</xdr:col>
      <xdr:colOff>5410200</xdr:colOff>
      <xdr:row>1</xdr:row>
      <xdr:rowOff>386715</xdr:rowOff>
    </xdr:to>
    <xdr:sp macro="" textlink="">
      <xdr:nvSpPr>
        <xdr:cNvPr id="4" name="CaixaDeTexto 3">
          <a:extLst>
            <a:ext uri="{FF2B5EF4-FFF2-40B4-BE49-F238E27FC236}">
              <a16:creationId xmlns:a16="http://schemas.microsoft.com/office/drawing/2014/main" id="{DC838536-9B59-44C1-974F-49BF884E37A7}"/>
            </a:ext>
          </a:extLst>
        </xdr:cNvPr>
        <xdr:cNvSpPr txBox="1"/>
      </xdr:nvSpPr>
      <xdr:spPr>
        <a:xfrm>
          <a:off x="3491864" y="120015"/>
          <a:ext cx="3891916" cy="777240"/>
        </a:xfrm>
        <a:prstGeom prst="rect">
          <a:avLst/>
        </a:prstGeom>
        <a:solidFill>
          <a:srgbClr val="FF0000"/>
        </a:solidFill>
        <a:ln/>
      </xdr:spPr>
      <xdr:style>
        <a:lnRef idx="0">
          <a:schemeClr val="accent2"/>
        </a:lnRef>
        <a:fillRef idx="3">
          <a:schemeClr val="accent2"/>
        </a:fillRef>
        <a:effectRef idx="3">
          <a:schemeClr val="accent2"/>
        </a:effectRef>
        <a:fontRef idx="minor">
          <a:schemeClr val="lt1"/>
        </a:fontRef>
      </xdr:style>
      <xdr:txBody>
        <a:bodyPr vertOverflow="clip" horzOverflow="clip" wrap="square" rtlCol="0" anchor="ctr"/>
        <a:lstStyle/>
        <a:p>
          <a:pPr algn="ctr"/>
          <a:r>
            <a:rPr lang="pt-BR" sz="1100" b="1"/>
            <a:t>ATENÇÃO:</a:t>
          </a:r>
          <a:r>
            <a:rPr lang="pt-BR" sz="1100" b="1" baseline="0"/>
            <a:t> </a:t>
          </a:r>
          <a:r>
            <a:rPr lang="pt-BR" sz="1100" b="1" baseline="0">
              <a:solidFill>
                <a:schemeClr val="lt1"/>
              </a:solidFill>
              <a:effectLst/>
              <a:latin typeface="+mn-lt"/>
              <a:ea typeface="+mn-ea"/>
              <a:cs typeface="+mn-cs"/>
            </a:rPr>
            <a:t>Caso haja outros insumos, v</a:t>
          </a:r>
          <a:r>
            <a:rPr lang="pt-BR" sz="1100" b="1" baseline="0"/>
            <a:t>erifique ou preencha corretamente as colunas E, F, G , H, I e J para cada um dos temas. </a:t>
          </a:r>
          <a:r>
            <a:rPr lang="pt-BR" sz="1100" b="1" baseline="0">
              <a:solidFill>
                <a:schemeClr val="lt1"/>
              </a:solidFill>
              <a:effectLst/>
              <a:latin typeface="+mn-lt"/>
              <a:ea typeface="+mn-ea"/>
              <a:cs typeface="+mn-cs"/>
            </a:rPr>
            <a:t>Note que há orientações complementares nas anotações do cabeçalho dessas colunas.</a:t>
          </a:r>
          <a:endParaRPr lang="pt-BR" sz="1100" b="1"/>
        </a:p>
      </xdr:txBody>
    </xdr:sp>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121920</xdr:colOff>
      <xdr:row>0</xdr:row>
      <xdr:rowOff>121920</xdr:rowOff>
    </xdr:from>
    <xdr:to>
      <xdr:col>2</xdr:col>
      <xdr:colOff>55245</xdr:colOff>
      <xdr:row>1</xdr:row>
      <xdr:rowOff>249555</xdr:rowOff>
    </xdr:to>
    <xdr:pic>
      <xdr:nvPicPr>
        <xdr:cNvPr id="4" name="Imagem 3">
          <a:extLst>
            <a:ext uri="{FF2B5EF4-FFF2-40B4-BE49-F238E27FC236}">
              <a16:creationId xmlns:a16="http://schemas.microsoft.com/office/drawing/2014/main" id="{786D7DCB-5526-1467-04DD-5642AC50EA0E}"/>
            </a:ext>
          </a:extLst>
        </xdr:cNvPr>
        <xdr:cNvPicPr>
          <a:picLocks noChangeAspect="1"/>
        </xdr:cNvPicPr>
      </xdr:nvPicPr>
      <xdr:blipFill>
        <a:blip xmlns:r="http://schemas.openxmlformats.org/officeDocument/2006/relationships" r:embed="rId1"/>
        <a:stretch>
          <a:fillRect/>
        </a:stretch>
      </xdr:blipFill>
      <xdr:spPr>
        <a:xfrm>
          <a:off x="121920" y="121920"/>
          <a:ext cx="2407920" cy="661035"/>
        </a:xfrm>
        <a:prstGeom prst="rect">
          <a:avLst/>
        </a:prstGeom>
      </xdr:spPr>
    </xdr:pic>
    <xdr:clientData/>
  </xdr:twoCellAnchor>
  <xdr:twoCellAnchor>
    <xdr:from>
      <xdr:col>3</xdr:col>
      <xdr:colOff>990599</xdr:colOff>
      <xdr:row>0</xdr:row>
      <xdr:rowOff>34290</xdr:rowOff>
    </xdr:from>
    <xdr:to>
      <xdr:col>5</xdr:col>
      <xdr:colOff>998219</xdr:colOff>
      <xdr:row>1</xdr:row>
      <xdr:rowOff>329565</xdr:rowOff>
    </xdr:to>
    <xdr:sp macro="" textlink="">
      <xdr:nvSpPr>
        <xdr:cNvPr id="2" name="CaixaDeTexto 1">
          <a:extLst>
            <a:ext uri="{FF2B5EF4-FFF2-40B4-BE49-F238E27FC236}">
              <a16:creationId xmlns:a16="http://schemas.microsoft.com/office/drawing/2014/main" id="{78210F87-370C-458B-8F3B-446C91387C01}"/>
            </a:ext>
          </a:extLst>
        </xdr:cNvPr>
        <xdr:cNvSpPr txBox="1"/>
      </xdr:nvSpPr>
      <xdr:spPr>
        <a:xfrm>
          <a:off x="8086724" y="34290"/>
          <a:ext cx="3074670" cy="819150"/>
        </a:xfrm>
        <a:prstGeom prst="rect">
          <a:avLst/>
        </a:prstGeom>
        <a:solidFill>
          <a:srgbClr val="FF0000"/>
        </a:solidFill>
        <a:ln/>
      </xdr:spPr>
      <xdr:style>
        <a:lnRef idx="0">
          <a:schemeClr val="accent2"/>
        </a:lnRef>
        <a:fillRef idx="3">
          <a:schemeClr val="accent2"/>
        </a:fillRef>
        <a:effectRef idx="3">
          <a:schemeClr val="accent2"/>
        </a:effectRef>
        <a:fontRef idx="minor">
          <a:schemeClr val="lt1"/>
        </a:fontRef>
      </xdr:style>
      <xdr:txBody>
        <a:bodyPr vertOverflow="clip" horzOverflow="clip" wrap="square" rtlCol="0" anchor="ctr"/>
        <a:lstStyle/>
        <a:p>
          <a:pPr algn="ctr"/>
          <a:r>
            <a:rPr lang="pt-BR" sz="1100" b="1"/>
            <a:t>ATENÇÃO:</a:t>
          </a:r>
          <a:r>
            <a:rPr lang="pt-BR" sz="1100" b="1" baseline="0">
              <a:solidFill>
                <a:schemeClr val="lt1"/>
              </a:solidFill>
              <a:effectLst/>
              <a:latin typeface="+mn-lt"/>
              <a:ea typeface="+mn-ea"/>
              <a:cs typeface="+mn-cs"/>
            </a:rPr>
            <a:t> Caso haja temas a incluir na Agenda, p</a:t>
          </a:r>
          <a:r>
            <a:rPr lang="pt-BR" sz="1100" b="1" baseline="0"/>
            <a:t>reencha corretamente as colunas A, B, C, D e E. </a:t>
          </a:r>
          <a:r>
            <a:rPr lang="pt-BR" sz="1100" b="1" baseline="0">
              <a:solidFill>
                <a:schemeClr val="lt1"/>
              </a:solidFill>
              <a:effectLst/>
              <a:latin typeface="+mn-lt"/>
              <a:ea typeface="+mn-ea"/>
              <a:cs typeface="+mn-cs"/>
            </a:rPr>
            <a:t>Note que há orientações complementares nas anotações do cabeçalho dessas colunas.</a:t>
          </a:r>
          <a:endParaRPr lang="pt-BR" sz="1100" b="1"/>
        </a:p>
      </xdr:txBody>
    </xdr:sp>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68580</xdr:colOff>
      <xdr:row>0</xdr:row>
      <xdr:rowOff>76200</xdr:rowOff>
    </xdr:from>
    <xdr:to>
      <xdr:col>2</xdr:col>
      <xdr:colOff>474303</xdr:colOff>
      <xdr:row>1</xdr:row>
      <xdr:rowOff>434340</xdr:rowOff>
    </xdr:to>
    <xdr:pic>
      <xdr:nvPicPr>
        <xdr:cNvPr id="2" name="Imagem 1">
          <a:extLst>
            <a:ext uri="{FF2B5EF4-FFF2-40B4-BE49-F238E27FC236}">
              <a16:creationId xmlns:a16="http://schemas.microsoft.com/office/drawing/2014/main" id="{CC68BB85-94C2-4324-A6DB-0BB98815F70B}"/>
            </a:ext>
          </a:extLst>
        </xdr:cNvPr>
        <xdr:cNvPicPr>
          <a:picLocks noChangeAspect="1"/>
        </xdr:cNvPicPr>
      </xdr:nvPicPr>
      <xdr:blipFill>
        <a:blip xmlns:r="http://schemas.openxmlformats.org/officeDocument/2006/relationships" r:embed="rId1"/>
        <a:stretch>
          <a:fillRect/>
        </a:stretch>
      </xdr:blipFill>
      <xdr:spPr>
        <a:xfrm>
          <a:off x="68580" y="76200"/>
          <a:ext cx="2975568" cy="800100"/>
        </a:xfrm>
        <a:prstGeom prst="rect">
          <a:avLst/>
        </a:prstGeom>
      </xdr:spPr>
    </xdr:pic>
    <xdr:clientData/>
  </xdr:twoCellAnchor>
  <xdr:twoCellAnchor>
    <xdr:from>
      <xdr:col>2</xdr:col>
      <xdr:colOff>472440</xdr:colOff>
      <xdr:row>0</xdr:row>
      <xdr:rowOff>62865</xdr:rowOff>
    </xdr:from>
    <xdr:to>
      <xdr:col>2</xdr:col>
      <xdr:colOff>3979545</xdr:colOff>
      <xdr:row>1</xdr:row>
      <xdr:rowOff>491490</xdr:rowOff>
    </xdr:to>
    <xdr:sp macro="" textlink="">
      <xdr:nvSpPr>
        <xdr:cNvPr id="3" name="CaixaDeTexto 2">
          <a:extLst>
            <a:ext uri="{FF2B5EF4-FFF2-40B4-BE49-F238E27FC236}">
              <a16:creationId xmlns:a16="http://schemas.microsoft.com/office/drawing/2014/main" id="{67B1DD37-01A5-4F3D-97B2-078D98C10CF5}"/>
            </a:ext>
          </a:extLst>
        </xdr:cNvPr>
        <xdr:cNvSpPr txBox="1"/>
      </xdr:nvSpPr>
      <xdr:spPr>
        <a:xfrm>
          <a:off x="3044190" y="62865"/>
          <a:ext cx="3507105" cy="866775"/>
        </a:xfrm>
        <a:prstGeom prst="rect">
          <a:avLst/>
        </a:prstGeom>
        <a:solidFill>
          <a:srgbClr val="FF0000"/>
        </a:solidFill>
        <a:ln/>
      </xdr:spPr>
      <xdr:style>
        <a:lnRef idx="0">
          <a:schemeClr val="accent2"/>
        </a:lnRef>
        <a:fillRef idx="3">
          <a:schemeClr val="accent2"/>
        </a:fillRef>
        <a:effectRef idx="3">
          <a:schemeClr val="accent2"/>
        </a:effectRef>
        <a:fontRef idx="minor">
          <a:schemeClr val="lt1"/>
        </a:fontRef>
      </xdr:style>
      <xdr:txBody>
        <a:bodyPr vertOverflow="clip" horzOverflow="clip" wrap="square" rtlCol="0" anchor="ctr"/>
        <a:lstStyle/>
        <a:p>
          <a:pPr algn="ctr"/>
          <a:r>
            <a:rPr lang="pt-BR" sz="1100" b="1"/>
            <a:t>ATENÇÃO:</a:t>
          </a:r>
          <a:r>
            <a:rPr lang="pt-BR" sz="1100" b="1" baseline="0"/>
            <a:t> Verifique ou preencha corretamente as colunas D, E, F, G , H, I , J e K para cada um dos temas. </a:t>
          </a:r>
          <a:r>
            <a:rPr lang="pt-BR" sz="1100" b="1" baseline="0">
              <a:solidFill>
                <a:schemeClr val="lt1"/>
              </a:solidFill>
              <a:effectLst/>
              <a:latin typeface="+mn-lt"/>
              <a:ea typeface="+mn-ea"/>
              <a:cs typeface="+mn-cs"/>
            </a:rPr>
            <a:t>Note que há orientações complementares nas anotações do cabeçalho dessas colunas.</a:t>
          </a:r>
          <a:endParaRPr lang="pt-BR" sz="1100" b="1"/>
        </a:p>
      </xdr:txBody>
    </xdr:sp>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76200</xdr:colOff>
      <xdr:row>0</xdr:row>
      <xdr:rowOff>85725</xdr:rowOff>
    </xdr:from>
    <xdr:to>
      <xdr:col>2</xdr:col>
      <xdr:colOff>707254</xdr:colOff>
      <xdr:row>1</xdr:row>
      <xdr:rowOff>361950</xdr:rowOff>
    </xdr:to>
    <xdr:pic>
      <xdr:nvPicPr>
        <xdr:cNvPr id="2" name="Imagem 1">
          <a:extLst>
            <a:ext uri="{FF2B5EF4-FFF2-40B4-BE49-F238E27FC236}">
              <a16:creationId xmlns:a16="http://schemas.microsoft.com/office/drawing/2014/main" id="{547DE965-F7D4-48B5-895F-D77C0471B4A6}"/>
            </a:ext>
          </a:extLst>
        </xdr:cNvPr>
        <xdr:cNvPicPr>
          <a:picLocks noChangeAspect="1"/>
        </xdr:cNvPicPr>
      </xdr:nvPicPr>
      <xdr:blipFill>
        <a:blip xmlns:r="http://schemas.openxmlformats.org/officeDocument/2006/relationships" r:embed="rId1"/>
        <a:stretch>
          <a:fillRect/>
        </a:stretch>
      </xdr:blipFill>
      <xdr:spPr>
        <a:xfrm>
          <a:off x="76200" y="85725"/>
          <a:ext cx="2831329" cy="762000"/>
        </a:xfrm>
        <a:prstGeom prst="rect">
          <a:avLst/>
        </a:prstGeom>
      </xdr:spPr>
    </xdr:pic>
    <xdr:clientData/>
  </xdr:twoCellAnchor>
  <xdr:twoCellAnchor>
    <xdr:from>
      <xdr:col>2</xdr:col>
      <xdr:colOff>742950</xdr:colOff>
      <xdr:row>0</xdr:row>
      <xdr:rowOff>72390</xdr:rowOff>
    </xdr:from>
    <xdr:to>
      <xdr:col>2</xdr:col>
      <xdr:colOff>4675346</xdr:colOff>
      <xdr:row>1</xdr:row>
      <xdr:rowOff>420529</xdr:rowOff>
    </xdr:to>
    <xdr:sp macro="" textlink="">
      <xdr:nvSpPr>
        <xdr:cNvPr id="5" name="CaixaDeTexto 4">
          <a:extLst>
            <a:ext uri="{FF2B5EF4-FFF2-40B4-BE49-F238E27FC236}">
              <a16:creationId xmlns:a16="http://schemas.microsoft.com/office/drawing/2014/main" id="{357437F6-31A0-4554-B539-10BDF12F6564}"/>
            </a:ext>
          </a:extLst>
        </xdr:cNvPr>
        <xdr:cNvSpPr txBox="1"/>
      </xdr:nvSpPr>
      <xdr:spPr>
        <a:xfrm>
          <a:off x="2933700" y="72390"/>
          <a:ext cx="3932396" cy="836295"/>
        </a:xfrm>
        <a:prstGeom prst="rect">
          <a:avLst/>
        </a:prstGeom>
        <a:solidFill>
          <a:srgbClr val="FF0000"/>
        </a:solidFill>
        <a:ln/>
      </xdr:spPr>
      <xdr:style>
        <a:lnRef idx="0">
          <a:schemeClr val="accent2"/>
        </a:lnRef>
        <a:fillRef idx="3">
          <a:schemeClr val="accent2"/>
        </a:fillRef>
        <a:effectRef idx="3">
          <a:schemeClr val="accent2"/>
        </a:effectRef>
        <a:fontRef idx="minor">
          <a:schemeClr val="lt1"/>
        </a:fontRef>
      </xdr:style>
      <xdr:txBody>
        <a:bodyPr vertOverflow="clip" horzOverflow="clip" wrap="square" rtlCol="0" anchor="ctr"/>
        <a:lstStyle/>
        <a:p>
          <a:pPr algn="ctr"/>
          <a:r>
            <a:rPr lang="pt-BR" sz="1100" b="1"/>
            <a:t>ATENÇÃO:</a:t>
          </a:r>
          <a:r>
            <a:rPr lang="pt-BR" sz="1100" b="1" baseline="0"/>
            <a:t> Verifique ou preencha corretamente as colunas D, E, F, G , H, I e J para cada um dos temas. </a:t>
          </a:r>
          <a:r>
            <a:rPr lang="pt-BR" sz="1100" b="1" baseline="0">
              <a:solidFill>
                <a:schemeClr val="lt1"/>
              </a:solidFill>
              <a:effectLst/>
              <a:latin typeface="+mn-lt"/>
              <a:ea typeface="+mn-ea"/>
              <a:cs typeface="+mn-cs"/>
            </a:rPr>
            <a:t>Note que há orientações complementares nas anotações do cabeçalho dessas colunas.</a:t>
          </a:r>
          <a:endParaRPr lang="pt-BR" sz="1100" b="1"/>
        </a:p>
      </xdr:txBody>
    </xdr:sp>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0</xdr:colOff>
      <xdr:row>0</xdr:row>
      <xdr:rowOff>83820</xdr:rowOff>
    </xdr:from>
    <xdr:to>
      <xdr:col>1</xdr:col>
      <xdr:colOff>800100</xdr:colOff>
      <xdr:row>1</xdr:row>
      <xdr:rowOff>264795</xdr:rowOff>
    </xdr:to>
    <xdr:pic>
      <xdr:nvPicPr>
        <xdr:cNvPr id="2" name="Imagem 1">
          <a:extLst>
            <a:ext uri="{FF2B5EF4-FFF2-40B4-BE49-F238E27FC236}">
              <a16:creationId xmlns:a16="http://schemas.microsoft.com/office/drawing/2014/main" id="{45841A84-7AB0-45CA-B6A6-45396AF332B2}"/>
            </a:ext>
          </a:extLst>
        </xdr:cNvPr>
        <xdr:cNvPicPr>
          <a:picLocks noChangeAspect="1"/>
        </xdr:cNvPicPr>
      </xdr:nvPicPr>
      <xdr:blipFill>
        <a:blip xmlns:r="http://schemas.openxmlformats.org/officeDocument/2006/relationships" r:embed="rId1"/>
        <a:stretch>
          <a:fillRect/>
        </a:stretch>
      </xdr:blipFill>
      <xdr:spPr>
        <a:xfrm>
          <a:off x="0" y="83820"/>
          <a:ext cx="2407920" cy="661035"/>
        </a:xfrm>
        <a:prstGeom prst="rect">
          <a:avLst/>
        </a:prstGeom>
      </xdr:spPr>
    </xdr:pic>
    <xdr:clientData/>
  </xdr:twoCellAnchor>
  <xdr:twoCellAnchor>
    <xdr:from>
      <xdr:col>2</xdr:col>
      <xdr:colOff>5153024</xdr:colOff>
      <xdr:row>0</xdr:row>
      <xdr:rowOff>152400</xdr:rowOff>
    </xdr:from>
    <xdr:to>
      <xdr:col>4</xdr:col>
      <xdr:colOff>994409</xdr:colOff>
      <xdr:row>1</xdr:row>
      <xdr:rowOff>396240</xdr:rowOff>
    </xdr:to>
    <xdr:sp macro="" textlink="">
      <xdr:nvSpPr>
        <xdr:cNvPr id="3" name="CaixaDeTexto 2">
          <a:extLst>
            <a:ext uri="{FF2B5EF4-FFF2-40B4-BE49-F238E27FC236}">
              <a16:creationId xmlns:a16="http://schemas.microsoft.com/office/drawing/2014/main" id="{061A42E8-F2EF-44FB-AA56-F1C56C1456B2}"/>
            </a:ext>
          </a:extLst>
        </xdr:cNvPr>
        <xdr:cNvSpPr txBox="1"/>
      </xdr:nvSpPr>
      <xdr:spPr>
        <a:xfrm>
          <a:off x="7762874" y="152400"/>
          <a:ext cx="3023235" cy="720090"/>
        </a:xfrm>
        <a:prstGeom prst="rect">
          <a:avLst/>
        </a:prstGeom>
        <a:solidFill>
          <a:srgbClr val="FF0000"/>
        </a:solidFill>
        <a:ln/>
      </xdr:spPr>
      <xdr:style>
        <a:lnRef idx="0">
          <a:schemeClr val="accent2"/>
        </a:lnRef>
        <a:fillRef idx="3">
          <a:schemeClr val="accent2"/>
        </a:fillRef>
        <a:effectRef idx="3">
          <a:schemeClr val="accent2"/>
        </a:effectRef>
        <a:fontRef idx="minor">
          <a:schemeClr val="lt1"/>
        </a:fontRef>
      </xdr:style>
      <xdr:txBody>
        <a:bodyPr vertOverflow="clip" horzOverflow="clip" wrap="square" rtlCol="0" anchor="ctr"/>
        <a:lstStyle/>
        <a:p>
          <a:pPr algn="ctr"/>
          <a:r>
            <a:rPr lang="pt-BR" sz="1000" b="1"/>
            <a:t>ATENÇÃO:</a:t>
          </a:r>
          <a:r>
            <a:rPr lang="pt-BR" sz="1000" b="1" baseline="0"/>
            <a:t> Verifique ou preencha corretamente a coluna D para cada um dos temas. </a:t>
          </a:r>
          <a:r>
            <a:rPr lang="pt-BR" sz="1000" b="1" baseline="0">
              <a:solidFill>
                <a:schemeClr val="lt1"/>
              </a:solidFill>
              <a:effectLst/>
              <a:latin typeface="+mn-lt"/>
              <a:ea typeface="+mn-ea"/>
              <a:cs typeface="+mn-cs"/>
            </a:rPr>
            <a:t>Note que há orientações complementares nas anotações do cabeçalho dessa coluna.</a:t>
          </a:r>
          <a:endParaRPr lang="pt-BR" sz="1000" b="1"/>
        </a:p>
      </xdr:txBody>
    </xdr:sp>
    <xdr:clientData/>
  </xdr:twoCellAnchor>
</xdr:wsDr>
</file>

<file path=xl/drawings/drawing8.xml><?xml version="1.0" encoding="utf-8"?>
<xdr:wsDr xmlns:xdr="http://schemas.openxmlformats.org/drawingml/2006/spreadsheetDrawing" xmlns:a="http://schemas.openxmlformats.org/drawingml/2006/main">
  <xdr:twoCellAnchor editAs="oneCell">
    <xdr:from>
      <xdr:col>0</xdr:col>
      <xdr:colOff>38100</xdr:colOff>
      <xdr:row>0</xdr:row>
      <xdr:rowOff>104774</xdr:rowOff>
    </xdr:from>
    <xdr:to>
      <xdr:col>2</xdr:col>
      <xdr:colOff>1030605</xdr:colOff>
      <xdr:row>1</xdr:row>
      <xdr:rowOff>361949</xdr:rowOff>
    </xdr:to>
    <xdr:pic>
      <xdr:nvPicPr>
        <xdr:cNvPr id="2" name="Imagem 1">
          <a:extLst>
            <a:ext uri="{FF2B5EF4-FFF2-40B4-BE49-F238E27FC236}">
              <a16:creationId xmlns:a16="http://schemas.microsoft.com/office/drawing/2014/main" id="{FE4D593E-4119-44E2-B56E-5FFB1AD88A88}"/>
            </a:ext>
          </a:extLst>
        </xdr:cNvPr>
        <xdr:cNvPicPr>
          <a:picLocks noChangeAspect="1"/>
        </xdr:cNvPicPr>
      </xdr:nvPicPr>
      <xdr:blipFill>
        <a:blip xmlns:r="http://schemas.openxmlformats.org/officeDocument/2006/relationships" r:embed="rId1"/>
        <a:stretch>
          <a:fillRect/>
        </a:stretch>
      </xdr:blipFill>
      <xdr:spPr>
        <a:xfrm>
          <a:off x="38100" y="104774"/>
          <a:ext cx="2983230" cy="828675"/>
        </a:xfrm>
        <a:prstGeom prst="rect">
          <a:avLst/>
        </a:prstGeom>
      </xdr:spPr>
    </xdr:pic>
    <xdr:clientData/>
  </xdr:twoCellAnchor>
  <xdr:twoCellAnchor>
    <xdr:from>
      <xdr:col>2</xdr:col>
      <xdr:colOff>1178241</xdr:colOff>
      <xdr:row>0</xdr:row>
      <xdr:rowOff>59267</xdr:rowOff>
    </xdr:from>
    <xdr:to>
      <xdr:col>2</xdr:col>
      <xdr:colOff>4809067</xdr:colOff>
      <xdr:row>1</xdr:row>
      <xdr:rowOff>476251</xdr:rowOff>
    </xdr:to>
    <xdr:sp macro="" textlink="">
      <xdr:nvSpPr>
        <xdr:cNvPr id="3" name="CaixaDeTexto 2">
          <a:extLst>
            <a:ext uri="{FF2B5EF4-FFF2-40B4-BE49-F238E27FC236}">
              <a16:creationId xmlns:a16="http://schemas.microsoft.com/office/drawing/2014/main" id="{623E4FA2-17F0-4CA7-B4A7-F8784FEDDB78}"/>
            </a:ext>
          </a:extLst>
        </xdr:cNvPr>
        <xdr:cNvSpPr txBox="1"/>
      </xdr:nvSpPr>
      <xdr:spPr>
        <a:xfrm>
          <a:off x="3176374" y="59267"/>
          <a:ext cx="3630826" cy="992717"/>
        </a:xfrm>
        <a:prstGeom prst="rect">
          <a:avLst/>
        </a:prstGeom>
        <a:solidFill>
          <a:srgbClr val="FF0000"/>
        </a:solidFill>
        <a:ln/>
      </xdr:spPr>
      <xdr:style>
        <a:lnRef idx="0">
          <a:schemeClr val="accent2"/>
        </a:lnRef>
        <a:fillRef idx="3">
          <a:schemeClr val="accent2"/>
        </a:fillRef>
        <a:effectRef idx="3">
          <a:schemeClr val="accent2"/>
        </a:effectRef>
        <a:fontRef idx="minor">
          <a:schemeClr val="lt1"/>
        </a:fontRef>
      </xdr:style>
      <xdr:txBody>
        <a:bodyPr vertOverflow="clip" horzOverflow="clip" wrap="square" rtlCol="0" anchor="ctr"/>
        <a:lstStyle/>
        <a:p>
          <a:pPr algn="ctr"/>
          <a:r>
            <a:rPr lang="pt-BR" sz="1100" b="1"/>
            <a:t>ATENÇÃO:</a:t>
          </a:r>
          <a:r>
            <a:rPr lang="pt-BR" sz="1100" b="1" baseline="0"/>
            <a:t> Verifique ou preencha corretamente as colunas D, E, F, G, H e I para cada um dos temas. </a:t>
          </a:r>
          <a:r>
            <a:rPr lang="pt-BR" sz="1100" b="1" baseline="0">
              <a:solidFill>
                <a:schemeClr val="lt1"/>
              </a:solidFill>
              <a:effectLst/>
              <a:latin typeface="+mn-lt"/>
              <a:ea typeface="+mn-ea"/>
              <a:cs typeface="+mn-cs"/>
            </a:rPr>
            <a:t>Lembre-se de considerar outros mecanismos de participação, além da CP. Note que há orientações complementares nas anotações do cabeçalho dessas colunas.</a:t>
          </a:r>
          <a:endParaRPr lang="pt-BR" sz="1100" b="1"/>
        </a:p>
      </xdr:txBody>
    </xdr:sp>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74597</xdr:colOff>
      <xdr:row>0</xdr:row>
      <xdr:rowOff>314867</xdr:rowOff>
    </xdr:from>
    <xdr:to>
      <xdr:col>2</xdr:col>
      <xdr:colOff>903515</xdr:colOff>
      <xdr:row>1</xdr:row>
      <xdr:rowOff>370646</xdr:rowOff>
    </xdr:to>
    <xdr:pic>
      <xdr:nvPicPr>
        <xdr:cNvPr id="2" name="Imagem 1">
          <a:extLst>
            <a:ext uri="{FF2B5EF4-FFF2-40B4-BE49-F238E27FC236}">
              <a16:creationId xmlns:a16="http://schemas.microsoft.com/office/drawing/2014/main" id="{C15C755B-18F0-464A-B14F-B63E59B62082}"/>
            </a:ext>
          </a:extLst>
        </xdr:cNvPr>
        <xdr:cNvPicPr>
          <a:picLocks noChangeAspect="1"/>
        </xdr:cNvPicPr>
      </xdr:nvPicPr>
      <xdr:blipFill>
        <a:blip xmlns:r="http://schemas.openxmlformats.org/officeDocument/2006/relationships" r:embed="rId1"/>
        <a:stretch>
          <a:fillRect/>
        </a:stretch>
      </xdr:blipFill>
      <xdr:spPr>
        <a:xfrm>
          <a:off x="74597" y="314867"/>
          <a:ext cx="2918975" cy="806893"/>
        </a:xfrm>
        <a:prstGeom prst="rect">
          <a:avLst/>
        </a:prstGeom>
      </xdr:spPr>
    </xdr:pic>
    <xdr:clientData/>
  </xdr:twoCellAnchor>
  <xdr:twoCellAnchor>
    <xdr:from>
      <xdr:col>2</xdr:col>
      <xdr:colOff>852715</xdr:colOff>
      <xdr:row>0</xdr:row>
      <xdr:rowOff>194734</xdr:rowOff>
    </xdr:from>
    <xdr:to>
      <xdr:col>2</xdr:col>
      <xdr:colOff>3702843</xdr:colOff>
      <xdr:row>1</xdr:row>
      <xdr:rowOff>389467</xdr:rowOff>
    </xdr:to>
    <xdr:sp macro="" textlink="">
      <xdr:nvSpPr>
        <xdr:cNvPr id="7" name="CaixaDeTexto 6">
          <a:extLst>
            <a:ext uri="{FF2B5EF4-FFF2-40B4-BE49-F238E27FC236}">
              <a16:creationId xmlns:a16="http://schemas.microsoft.com/office/drawing/2014/main" id="{0CA0A99A-2F52-4A59-9430-5D374E1F1579}"/>
            </a:ext>
          </a:extLst>
        </xdr:cNvPr>
        <xdr:cNvSpPr txBox="1"/>
      </xdr:nvSpPr>
      <xdr:spPr>
        <a:xfrm>
          <a:off x="2888684" y="194734"/>
          <a:ext cx="2850128" cy="932921"/>
        </a:xfrm>
        <a:prstGeom prst="rect">
          <a:avLst/>
        </a:prstGeom>
        <a:solidFill>
          <a:srgbClr val="FF0000"/>
        </a:solidFill>
        <a:ln/>
      </xdr:spPr>
      <xdr:style>
        <a:lnRef idx="0">
          <a:schemeClr val="accent2"/>
        </a:lnRef>
        <a:fillRef idx="3">
          <a:schemeClr val="accent2"/>
        </a:fillRef>
        <a:effectRef idx="3">
          <a:schemeClr val="accent2"/>
        </a:effectRef>
        <a:fontRef idx="minor">
          <a:schemeClr val="lt1"/>
        </a:fontRef>
      </xdr:style>
      <xdr:txBody>
        <a:bodyPr vertOverflow="clip" horzOverflow="clip" wrap="square" rtlCol="0" anchor="ctr"/>
        <a:lstStyle/>
        <a:p>
          <a:pPr algn="ctr"/>
          <a:r>
            <a:rPr lang="pt-BR" sz="1100" b="1"/>
            <a:t>ATENÇÃO:</a:t>
          </a:r>
          <a:r>
            <a:rPr lang="pt-BR" sz="1100" b="1" baseline="0"/>
            <a:t> Verifique ou preencha corretamente as colunas E , F, G e H para cada um dos temas. </a:t>
          </a:r>
          <a:r>
            <a:rPr lang="pt-BR" sz="1100" b="1" baseline="0">
              <a:solidFill>
                <a:schemeClr val="lt1"/>
              </a:solidFill>
              <a:effectLst/>
              <a:latin typeface="+mn-lt"/>
              <a:ea typeface="+mn-ea"/>
              <a:cs typeface="+mn-cs"/>
            </a:rPr>
            <a:t>Note que há orientações complementares nas anotações do cabeçalho dessas colunas.</a:t>
          </a:r>
          <a:endParaRPr lang="pt-BR" sz="1100" b="1"/>
        </a:p>
      </xdr:txBody>
    </xdr:sp>
    <xdr:clientData/>
  </xdr:twoCellAnchor>
  <xdr:twoCellAnchor>
    <xdr:from>
      <xdr:col>5</xdr:col>
      <xdr:colOff>143934</xdr:colOff>
      <xdr:row>0</xdr:row>
      <xdr:rowOff>28009</xdr:rowOff>
    </xdr:from>
    <xdr:to>
      <xdr:col>6</xdr:col>
      <xdr:colOff>1710265</xdr:colOff>
      <xdr:row>1</xdr:row>
      <xdr:rowOff>845343</xdr:rowOff>
    </xdr:to>
    <xdr:sp macro="" textlink="">
      <xdr:nvSpPr>
        <xdr:cNvPr id="5" name="CaixaDeTexto 4">
          <a:extLst>
            <a:ext uri="{FF2B5EF4-FFF2-40B4-BE49-F238E27FC236}">
              <a16:creationId xmlns:a16="http://schemas.microsoft.com/office/drawing/2014/main" id="{19564779-C084-4529-A044-3EB6249CA55B}"/>
            </a:ext>
          </a:extLst>
        </xdr:cNvPr>
        <xdr:cNvSpPr txBox="1"/>
      </xdr:nvSpPr>
      <xdr:spPr>
        <a:xfrm>
          <a:off x="10407122" y="28009"/>
          <a:ext cx="5483487" cy="1555522"/>
        </a:xfrm>
        <a:prstGeom prst="rect">
          <a:avLst/>
        </a:prstGeom>
        <a:solidFill>
          <a:schemeClr val="accent5">
            <a:lumMod val="75000"/>
          </a:schemeClr>
        </a:solidFill>
        <a:ln/>
      </xdr:spPr>
      <xdr:style>
        <a:lnRef idx="0">
          <a:schemeClr val="accent2"/>
        </a:lnRef>
        <a:fillRef idx="3">
          <a:schemeClr val="accent2"/>
        </a:fillRef>
        <a:effectRef idx="3">
          <a:schemeClr val="accent2"/>
        </a:effectRef>
        <a:fontRef idx="minor">
          <a:schemeClr val="lt1"/>
        </a:fontRef>
      </xdr:style>
      <xdr:txBody>
        <a:bodyPr vertOverflow="clip" horzOverflow="clip" wrap="square" rtlCol="0" anchor="ctr"/>
        <a:lstStyle/>
        <a:p>
          <a:pPr eaLnBrk="1" fontAlgn="auto" latinLnBrk="0" hangingPunct="1"/>
          <a:r>
            <a:rPr lang="pt-BR" sz="1100" b="1" u="sng" baseline="0">
              <a:solidFill>
                <a:schemeClr val="lt1"/>
              </a:solidFill>
              <a:effectLst/>
              <a:latin typeface="+mn-lt"/>
              <a:ea typeface="+mn-ea"/>
              <a:cs typeface="+mn-cs"/>
            </a:rPr>
            <a:t>PONTUAÇÃO RICE:</a:t>
          </a:r>
          <a:r>
            <a:rPr lang="pt-BR" sz="1100" b="1" i="0" baseline="0">
              <a:solidFill>
                <a:schemeClr val="lt1"/>
              </a:solidFill>
              <a:effectLst/>
              <a:latin typeface="+mn-lt"/>
              <a:ea typeface="+mn-ea"/>
              <a:cs typeface="+mn-cs"/>
            </a:rPr>
            <a:t> </a:t>
          </a:r>
          <a:r>
            <a:rPr lang="pt-BR" sz="1100">
              <a:solidFill>
                <a:schemeClr val="lt1"/>
              </a:solidFill>
              <a:effectLst/>
              <a:latin typeface="+mn-lt"/>
              <a:ea typeface="+mn-ea"/>
              <a:cs typeface="+mn-cs"/>
            </a:rPr>
            <a:t>A partir de  8 pontos, o tema já pode ser considerado como de altíssima prioridade, conforme faixa abaixo para avaliação dos temas:</a:t>
          </a:r>
          <a:endParaRPr lang="pt-BR">
            <a:effectLst/>
          </a:endParaRPr>
        </a:p>
        <a:p>
          <a:pPr eaLnBrk="1" fontAlgn="auto" latinLnBrk="0" hangingPunct="1"/>
          <a:r>
            <a:rPr lang="pt-BR" sz="1100" b="1">
              <a:solidFill>
                <a:schemeClr val="lt1"/>
              </a:solidFill>
              <a:effectLst/>
              <a:latin typeface="+mn-lt"/>
              <a:ea typeface="+mn-ea"/>
              <a:cs typeface="+mn-cs"/>
            </a:rPr>
            <a:t>a-) maior ou</a:t>
          </a:r>
          <a:r>
            <a:rPr lang="pt-BR" sz="1100" b="1" baseline="0">
              <a:solidFill>
                <a:schemeClr val="lt1"/>
              </a:solidFill>
              <a:effectLst/>
              <a:latin typeface="+mn-lt"/>
              <a:ea typeface="+mn-ea"/>
              <a:cs typeface="+mn-cs"/>
            </a:rPr>
            <a:t> igual a </a:t>
          </a:r>
          <a:r>
            <a:rPr lang="pt-BR" sz="1100" b="1">
              <a:solidFill>
                <a:schemeClr val="lt1"/>
              </a:solidFill>
              <a:effectLst/>
              <a:latin typeface="+mn-lt"/>
              <a:ea typeface="+mn-ea"/>
              <a:cs typeface="+mn-cs"/>
            </a:rPr>
            <a:t>8 pontos : Altíssima prioridade (verde escuro)</a:t>
          </a:r>
          <a:endParaRPr lang="pt-BR">
            <a:effectLst/>
          </a:endParaRPr>
        </a:p>
        <a:p>
          <a:r>
            <a:rPr lang="pt-BR" sz="1100" b="1">
              <a:solidFill>
                <a:schemeClr val="lt1"/>
              </a:solidFill>
              <a:effectLst/>
              <a:latin typeface="+mn-lt"/>
              <a:ea typeface="+mn-ea"/>
              <a:cs typeface="+mn-cs"/>
            </a:rPr>
            <a:t>b-) entre 3 e 7,99 pontos: Alta prioridade (verde claro)</a:t>
          </a:r>
          <a:endParaRPr lang="pt-BR">
            <a:effectLst/>
          </a:endParaRPr>
        </a:p>
        <a:p>
          <a:r>
            <a:rPr lang="pt-BR" sz="1100" b="1">
              <a:solidFill>
                <a:schemeClr val="lt1"/>
              </a:solidFill>
              <a:effectLst/>
              <a:latin typeface="+mn-lt"/>
              <a:ea typeface="+mn-ea"/>
              <a:cs typeface="+mn-cs"/>
            </a:rPr>
            <a:t>c-) entre</a:t>
          </a:r>
          <a:r>
            <a:rPr lang="pt-BR" sz="1100" b="1" baseline="0">
              <a:solidFill>
                <a:schemeClr val="lt1"/>
              </a:solidFill>
              <a:effectLst/>
              <a:latin typeface="+mn-lt"/>
              <a:ea typeface="+mn-ea"/>
              <a:cs typeface="+mn-cs"/>
            </a:rPr>
            <a:t> 1 e 2,99 pontos</a:t>
          </a:r>
          <a:r>
            <a:rPr lang="pt-BR" sz="1100" b="1">
              <a:solidFill>
                <a:schemeClr val="lt1"/>
              </a:solidFill>
              <a:effectLst/>
              <a:latin typeface="+mn-lt"/>
              <a:ea typeface="+mn-ea"/>
              <a:cs typeface="+mn-cs"/>
            </a:rPr>
            <a:t>: Média prioridade (amarelo)</a:t>
          </a:r>
          <a:endParaRPr lang="pt-BR">
            <a:effectLst/>
          </a:endParaRPr>
        </a:p>
        <a:p>
          <a:r>
            <a:rPr lang="pt-BR" sz="1100" b="1">
              <a:solidFill>
                <a:schemeClr val="lt1"/>
              </a:solidFill>
              <a:effectLst/>
              <a:latin typeface="+mn-lt"/>
              <a:ea typeface="+mn-ea"/>
              <a:cs typeface="+mn-cs"/>
            </a:rPr>
            <a:t>d-) menor que 1: Baixa prioridade (vermelho)</a:t>
          </a:r>
          <a:endParaRPr lang="pt-BR">
            <a:effectLst/>
          </a:endParaRPr>
        </a:p>
      </xdr:txBody>
    </xdr:sp>
    <xdr:clientData/>
  </xdr:twoCellAnchor>
</xdr:wsDr>
</file>

<file path=xl/richData/rdRichValueTypes.xml><?xml version="1.0" encoding="utf-8"?>
<rvTypesInfo xmlns="http://schemas.microsoft.com/office/spreadsheetml/2017/richdata2" xmlns:mc="http://schemas.openxmlformats.org/markup-compatibility/2006" xmlns:x="http://schemas.openxmlformats.org/spreadsheetml/2006/main" mc:Ignorable="x">
  <global>
    <keyFlags>
      <key name="_Self">
        <flag name="ExcludeFromFile" value="1"/>
        <flag name="ExcludeFromCalcComparison" value="1"/>
      </key>
      <key name="_DisplayString">
        <flag name="ExcludeFromCalcComparison" value="1"/>
      </key>
      <key name="_Flags">
        <flag name="ExcludeFromCalcComparison" value="1"/>
      </key>
      <key name="_Format">
        <flag name="ExcludeFromCalcComparison" value="1"/>
      </key>
      <key name="_SubLabel">
        <flag name="ExcludeFromCalcComparison" value="1"/>
      </key>
      <key name="_Attribution">
        <flag name="ExcludeFromCalcComparison" value="1"/>
      </key>
      <key name="_Icon">
        <flag name="ExcludeFromCalcComparison" value="1"/>
      </key>
      <key name="_Display">
        <flag name="ExcludeFromCalcComparison" value="1"/>
      </key>
      <key name="_CanonicalPropertyNames">
        <flag name="ExcludeFromCalcComparison" value="1"/>
      </key>
      <key name="_ClassificationId">
        <flag name="ExcludeFromCalcComparison" value="1"/>
      </key>
    </keyFlags>
  </global>
</rvTypesInfo>
</file>

<file path=xl/richData/rdrichvalue.xml><?xml version="1.0" encoding="utf-8"?>
<rvData xmlns="http://schemas.microsoft.com/office/spreadsheetml/2017/richdata" count="1">
  <rv s="0">
    <v>13</v>
    <v>3</v>
  </rv>
</rvData>
</file>

<file path=xl/richData/rdrichvaluestructure.xml><?xml version="1.0" encoding="utf-8"?>
<rvStructures xmlns="http://schemas.microsoft.com/office/spreadsheetml/2017/richdata" count="1">
  <s t="_error">
    <k n="errorType" t="i"/>
    <k n="subType" t="i"/>
  </s>
</rvStructure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E5A27B7D-C764-44A8-B10A-4B849FF6534C}" name="Tabela2" displayName="Tabela2" ref="A3:D50" totalsRowShown="0" headerRowDxfId="43" dataDxfId="42" headerRowBorderDxfId="40" tableBorderDxfId="41">
  <autoFilter ref="A3:D50" xr:uid="{E5A27B7D-C764-44A8-B10A-4B849FF6534C}"/>
  <tableColumns count="4">
    <tableColumn id="1" xr3:uid="{80AFADE6-2224-402D-B527-C0BF7D029812}" name="Macrotema" dataDxfId="39">
      <calculatedColumnFormula>'4) R-Alcance'!A4</calculatedColumnFormula>
    </tableColumn>
    <tableColumn id="2" xr3:uid="{C7E22D68-6E5D-4843-86DA-8BEA8E7092FF}" name="Área Responsável" dataDxfId="38">
      <calculatedColumnFormula>'4) R-Alcance'!B4</calculatedColumnFormula>
    </tableColumn>
    <tableColumn id="3" xr3:uid="{2E157ACA-4A80-4C52-A8EE-ADC5F6F4058D}" name="Tema Regulatório" dataDxfId="37">
      <calculatedColumnFormula>'4) R-Alcance'!C4</calculatedColumnFormula>
    </tableColumn>
    <tableColumn id="4" xr3:uid="{F7839435-1FF3-430A-B52C-11E15643D199}" name="1. Nível de confiança" dataDxfId="36"/>
  </tableColumns>
  <tableStyleInfo name="TableStyleLight8"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C18B9583-C951-4CF0-9E99-38D0F801CE97}" name="Tabela3" displayName="Tabela3" ref="A3:I50" totalsRowShown="0" headerRowDxfId="35" dataDxfId="34" headerRowBorderDxfId="32" tableBorderDxfId="33" totalsRowBorderDxfId="31">
  <autoFilter ref="A3:I50" xr:uid="{C18B9583-C951-4CF0-9E99-38D0F801CE97}"/>
  <tableColumns count="9">
    <tableColumn id="1" xr3:uid="{B5AD34D4-A788-4E64-829A-7F67A11E1383}" name="Macrotema" dataDxfId="30">
      <calculatedColumnFormula>'4) R-Alcance'!A4</calculatedColumnFormula>
    </tableColumn>
    <tableColumn id="2" xr3:uid="{72AAA403-DC96-4009-B2EA-7778301F127C}" name="Área Responsável" dataDxfId="29">
      <calculatedColumnFormula>'4) R-Alcance'!B4</calculatedColumnFormula>
    </tableColumn>
    <tableColumn id="3" xr3:uid="{F5CA34FA-3C77-4724-B27C-0A4E8F2F6199}" name="Tema Regulatório" dataDxfId="28">
      <calculatedColumnFormula>'4) R-Alcance'!C4</calculatedColumnFormula>
    </tableColumn>
    <tableColumn id="10" xr3:uid="{005BC50A-B090-49B6-9853-AB9A5725E4C7}" name="1. Negociações externas ou internacionais (Mercosul e/ou outros Fóruns Internacionais)" dataDxfId="27"/>
    <tableColumn id="4" xr3:uid="{57913069-DAE1-4E7F-9736-5258A20D9622}" name="2. Etapa de  AIR" dataDxfId="26"/>
    <tableColumn id="5" xr3:uid="{DBE04AFE-6C61-4976-B345-AEABC1085D98}" name="3. Etapa  de CP (considere outros mecanismos)" dataDxfId="25"/>
    <tableColumn id="6" xr3:uid="{582D6DF4-FA9B-4529-8A16-29646FF21680}" name="4. Repercussão social" dataDxfId="24"/>
    <tableColumn id="7" xr3:uid="{78D99304-EC24-4342-BF24-C044F9613FAE}" name="5. Complexidade da proposta" dataDxfId="23"/>
    <tableColumn id="8" xr3:uid="{07E303A9-830F-4684-A223-0FE6FCA6AD92}" name="6. Competência sobre a regulamentação" dataDxfId="22"/>
  </tableColumns>
  <tableStyleInfo name="TableStyleLight8"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0D605137-6C50-41AC-A8BF-DD8516AA6E64}" name="Tabela5" displayName="Tabela5" ref="A3:H50" totalsRowShown="0" headerRowDxfId="17" headerRowBorderDxfId="15" tableBorderDxfId="16" totalsRowBorderDxfId="14">
  <autoFilter ref="A3:H50" xr:uid="{0D605137-6C50-41AC-A8BF-DD8516AA6E64}"/>
  <sortState xmlns:xlrd2="http://schemas.microsoft.com/office/spreadsheetml/2017/richdata2" ref="A4:F50">
    <sortCondition descending="1" ref="D3:D50"/>
  </sortState>
  <tableColumns count="8">
    <tableColumn id="1" xr3:uid="{0BE3A01D-564B-4562-B228-61174CEECC94}" name="Macrotema" dataDxfId="13">
      <calculatedColumnFormula>'4) R-Alcance'!A4</calculatedColumnFormula>
    </tableColumn>
    <tableColumn id="2" xr3:uid="{B69F62C6-C20D-4D07-8B1F-082048D3AE88}" name="Área Responsável" dataDxfId="12">
      <calculatedColumnFormula>'4) R-Alcance'!B4</calculatedColumnFormula>
    </tableColumn>
    <tableColumn id="3" xr3:uid="{74DC9908-F477-4D7F-8157-11F3D3723435}" name="Tema Regulatório" dataDxfId="11">
      <calculatedColumnFormula>'4) R-Alcance'!C4</calculatedColumnFormula>
    </tableColumn>
    <tableColumn id="4" xr3:uid="{FBC27D9B-F996-43A0-AE7B-D68028649792}" name="Pontuação RICE _x000a_(Ordene do MENOR PARA O MAIOR somente UMA VEZ após preenchimento total)" dataDxfId="10">
      <calculatedColumnFormula>'4) R-Alcance'!L4*'5) I-Impacto'!K5*'6) C-Confiança'!E4/'7) E-Esforço'!K4</calculatedColumnFormula>
    </tableColumn>
    <tableColumn id="5" xr3:uid="{936A4B25-B326-4102-A9C9-B548F8D45CA5}" name="1. POSICIONAMENTO FINAL" dataDxfId="9"/>
    <tableColumn id="7" xr3:uid="{CF7054C4-A03C-4E07-BC9E-131EE620479D}" name="2. Justifique, caso não siga o resultado da priorização ou em caso de exclusão de Tema da AR 24-25" dataDxfId="8"/>
    <tableColumn id="6" xr3:uid="{B0F939C0-45B6-4516-8B72-D12970735212}" name="3. Selecione o tipo de Alteração do Tema AR 24-25" dataDxfId="7"/>
    <tableColumn id="8" xr3:uid="{20AD3E02-D37C-48C9-AF02-13D0BAA2F592}" name="4. Detalhamento da Alteração do Tema AR 24-25" dataDxfId="6"/>
  </tableColumns>
  <tableStyleInfo name="TableStyleLight8"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DFE66274-8630-4A4D-91D1-660285DBCD93}" name="Tabela7" displayName="Tabela7" ref="F1:I363" totalsRowShown="0" headerRowDxfId="5" dataDxfId="4">
  <autoFilter ref="F1:I363" xr:uid="{DFE66274-8630-4A4D-91D1-660285DBCD93}"/>
  <tableColumns count="4">
    <tableColumn id="1" xr3:uid="{D299DF61-4774-4818-B04B-3BE088E0E0C8}" name="Macrotema" dataDxfId="3">
      <calculatedColumnFormula>IF(D2="Atende",A2)</calculatedColumnFormula>
    </tableColumn>
    <tableColumn id="2" xr3:uid="{57ED9CEE-BE3D-4637-8CC2-E4585FAB8D54}" name="Área Responsável" dataDxfId="2">
      <calculatedColumnFormula>IF(D2="Atende",B2)</calculatedColumnFormula>
    </tableColumn>
    <tableColumn id="3" xr3:uid="{2E8EE37E-ABB7-44D6-9D19-EA9D9BF7C4FB}" name="Tema Regulatório" dataDxfId="1">
      <calculatedColumnFormula>IF(D2="Atende",C2)</calculatedColumnFormula>
    </tableColumn>
    <tableColumn id="4" xr3:uid="{D422B3AE-7CE9-44BF-A868-B0677CC35EFF}" name="Resultado" dataDxfId="0">
      <calculatedColumnFormula>D2</calculatedColumnFormula>
    </tableColumn>
  </tableColumns>
  <tableStyleInfo name="TableStyleLight11"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x:/s/Regulamentacao/EZkq60hPa7hAqcPa_GZiROIByRjZWJnnBv0atCFRnwUiYw?e=aGjLcA" TargetMode="External"/><Relationship Id="rId1" Type="http://schemas.openxmlformats.org/officeDocument/2006/relationships/hyperlink" Target="https://www.gov.br/anvisa/pt-br/assuntos/regulamentacao/agenda-regulatoria/agenda-2024-2025/arquivos/manual-da-agenda-regulatoria.pdf" TargetMode="External"/><Relationship Id="rId4"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3" Type="http://schemas.openxmlformats.org/officeDocument/2006/relationships/vmlDrawing" Target="../drawings/vmlDrawing9.vml"/><Relationship Id="rId2" Type="http://schemas.openxmlformats.org/officeDocument/2006/relationships/drawing" Target="../drawings/drawing10.xml"/><Relationship Id="rId1" Type="http://schemas.openxmlformats.org/officeDocument/2006/relationships/printerSettings" Target="../printerSettings/printerSettings8.bin"/><Relationship Id="rId4" Type="http://schemas.openxmlformats.org/officeDocument/2006/relationships/comments" Target="../comments9.xml"/></Relationships>
</file>

<file path=xl/worksheets/_rels/sheet11.xml.rels><?xml version="1.0" encoding="UTF-8" standalone="yes"?>
<Relationships xmlns="http://schemas.openxmlformats.org/package/2006/relationships"><Relationship Id="rId1" Type="http://schemas.openxmlformats.org/officeDocument/2006/relationships/table" Target="../tables/table4.xm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4.xml"/><Relationship Id="rId1" Type="http://schemas.openxmlformats.org/officeDocument/2006/relationships/printerSettings" Target="../printerSettings/printerSettings3.bin"/><Relationship Id="rId4" Type="http://schemas.openxmlformats.org/officeDocument/2006/relationships/comments" Target="../comments3.xml"/></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5.xml"/><Relationship Id="rId1" Type="http://schemas.openxmlformats.org/officeDocument/2006/relationships/printerSettings" Target="../printerSettings/printerSettings4.bin"/><Relationship Id="rId4" Type="http://schemas.openxmlformats.org/officeDocument/2006/relationships/comments" Target="../comments4.xml"/></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6.xml"/><Relationship Id="rId1" Type="http://schemas.openxmlformats.org/officeDocument/2006/relationships/hyperlink" Target="https://www.gov.br/anvisa/pt-br/assuntos/regulamentacao/agenda-regulatoria/agenda-2024-2025/arquivos/lista-temas_ceis_-ar-24_25_portal.pdf" TargetMode="External"/><Relationship Id="rId4" Type="http://schemas.openxmlformats.org/officeDocument/2006/relationships/comments" Target="../comments5.xml"/></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6.vml"/><Relationship Id="rId2" Type="http://schemas.openxmlformats.org/officeDocument/2006/relationships/drawing" Target="../drawings/drawing7.xml"/><Relationship Id="rId1" Type="http://schemas.openxmlformats.org/officeDocument/2006/relationships/printerSettings" Target="../printerSettings/printerSettings5.bin"/><Relationship Id="rId5" Type="http://schemas.openxmlformats.org/officeDocument/2006/relationships/comments" Target="../comments6.xml"/><Relationship Id="rId4" Type="http://schemas.openxmlformats.org/officeDocument/2006/relationships/table" Target="../tables/table1.xml"/></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7.vml"/><Relationship Id="rId2" Type="http://schemas.openxmlformats.org/officeDocument/2006/relationships/drawing" Target="../drawings/drawing8.xml"/><Relationship Id="rId1" Type="http://schemas.openxmlformats.org/officeDocument/2006/relationships/printerSettings" Target="../printerSettings/printerSettings6.bin"/><Relationship Id="rId5" Type="http://schemas.openxmlformats.org/officeDocument/2006/relationships/comments" Target="../comments7.xml"/><Relationship Id="rId4" Type="http://schemas.openxmlformats.org/officeDocument/2006/relationships/table" Target="../tables/table2.xml"/></Relationships>
</file>

<file path=xl/worksheets/_rels/sheet9.xml.rels><?xml version="1.0" encoding="UTF-8" standalone="yes"?>
<Relationships xmlns="http://schemas.openxmlformats.org/package/2006/relationships"><Relationship Id="rId3" Type="http://schemas.openxmlformats.org/officeDocument/2006/relationships/vmlDrawing" Target="../drawings/vmlDrawing8.vml"/><Relationship Id="rId2" Type="http://schemas.openxmlformats.org/officeDocument/2006/relationships/drawing" Target="../drawings/drawing9.xml"/><Relationship Id="rId1" Type="http://schemas.openxmlformats.org/officeDocument/2006/relationships/printerSettings" Target="../printerSettings/printerSettings7.bin"/><Relationship Id="rId5" Type="http://schemas.openxmlformats.org/officeDocument/2006/relationships/comments" Target="../comments8.xml"/><Relationship Id="rId4" Type="http://schemas.openxmlformats.org/officeDocument/2006/relationships/table" Target="../tables/table3.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0FA90A2-2168-491F-A276-E48A5DC0E651}">
  <sheetPr codeName="Planilha1"/>
  <dimension ref="A1:K18"/>
  <sheetViews>
    <sheetView showGridLines="0" zoomScale="90" zoomScaleNormal="90" workbookViewId="0">
      <selection activeCell="A10" sqref="A10"/>
    </sheetView>
  </sheetViews>
  <sheetFormatPr defaultColWidth="8.7109375" defaultRowHeight="15"/>
  <cols>
    <col min="1" max="1" width="36.85546875" customWidth="1"/>
    <col min="2" max="2" width="24.28515625" customWidth="1"/>
    <col min="3" max="3" width="18.7109375" customWidth="1"/>
    <col min="4" max="4" width="19.42578125" customWidth="1"/>
    <col min="5" max="5" width="21.5703125" customWidth="1"/>
    <col min="11" max="11" width="58.7109375" customWidth="1"/>
  </cols>
  <sheetData>
    <row r="1" spans="1:11" ht="36" customHeight="1">
      <c r="A1" s="27"/>
      <c r="B1" s="188" t="s">
        <v>0</v>
      </c>
      <c r="C1" s="188"/>
      <c r="D1" s="188"/>
      <c r="E1" s="188"/>
      <c r="F1" s="188"/>
      <c r="G1" s="188"/>
      <c r="H1" s="188"/>
      <c r="I1" s="188"/>
      <c r="J1" s="188"/>
      <c r="K1" s="188"/>
    </row>
    <row r="2" spans="1:11" ht="41.25" customHeight="1">
      <c r="A2" s="27"/>
      <c r="B2" s="189" t="s">
        <v>1</v>
      </c>
      <c r="C2" s="189"/>
      <c r="D2" s="189"/>
      <c r="E2" s="189"/>
      <c r="F2" s="189"/>
      <c r="G2" s="189"/>
      <c r="H2" s="189"/>
      <c r="I2" s="189"/>
      <c r="J2" s="189"/>
      <c r="K2" s="189"/>
    </row>
    <row r="3" spans="1:11" ht="153" customHeight="1">
      <c r="A3" s="183" t="s">
        <v>2</v>
      </c>
      <c r="B3" s="184"/>
      <c r="C3" s="184"/>
      <c r="D3" s="184"/>
      <c r="E3" s="184"/>
      <c r="F3" s="184"/>
      <c r="G3" s="184"/>
      <c r="H3" s="184"/>
      <c r="I3" s="184"/>
      <c r="J3" s="184"/>
      <c r="K3" s="184"/>
    </row>
    <row r="4" spans="1:11" s="26" customFormat="1" ht="44.45" customHeight="1">
      <c r="A4" s="185" t="s">
        <v>3</v>
      </c>
      <c r="B4" s="185"/>
      <c r="C4" s="185"/>
      <c r="D4" s="185"/>
      <c r="E4" s="185"/>
      <c r="F4" s="185"/>
      <c r="G4" s="185"/>
      <c r="H4" s="185"/>
      <c r="I4" s="185"/>
      <c r="J4" s="185"/>
      <c r="K4" s="185"/>
    </row>
    <row r="5" spans="1:11" ht="156.75" customHeight="1">
      <c r="A5" s="186" t="s">
        <v>4</v>
      </c>
      <c r="B5" s="187"/>
      <c r="C5" s="187"/>
      <c r="D5" s="187"/>
      <c r="E5" s="187"/>
      <c r="F5" s="187"/>
      <c r="G5" s="187"/>
      <c r="H5" s="187"/>
      <c r="I5" s="187"/>
      <c r="J5" s="187"/>
      <c r="K5" s="187"/>
    </row>
    <row r="6" spans="1:11" ht="312.75" customHeight="1">
      <c r="A6" s="190" t="s">
        <v>5</v>
      </c>
      <c r="B6" s="191"/>
      <c r="C6" s="191"/>
      <c r="D6" s="191"/>
      <c r="E6" s="191"/>
      <c r="F6" s="191"/>
      <c r="G6" s="191"/>
      <c r="H6" s="191"/>
      <c r="I6" s="191"/>
      <c r="J6" s="191"/>
      <c r="K6" s="191"/>
    </row>
    <row r="7" spans="1:11" s="8" customFormat="1" ht="30" customHeight="1">
      <c r="A7" s="182" t="s">
        <v>6</v>
      </c>
      <c r="B7" s="182"/>
      <c r="C7" s="182"/>
      <c r="D7" s="182"/>
      <c r="E7" s="182"/>
      <c r="F7" s="182"/>
      <c r="G7" s="182"/>
      <c r="H7" s="182"/>
      <c r="I7" s="182"/>
      <c r="J7" s="182"/>
      <c r="K7" s="182"/>
    </row>
    <row r="8" spans="1:11" ht="14.45" customHeight="1">
      <c r="A8" s="23"/>
      <c r="B8" s="23"/>
      <c r="C8" s="23"/>
      <c r="D8" s="23"/>
      <c r="E8" s="23"/>
      <c r="F8" s="23"/>
      <c r="G8" s="23"/>
      <c r="H8" s="23"/>
      <c r="I8" s="23"/>
      <c r="J8" s="23"/>
      <c r="K8" s="23"/>
    </row>
    <row r="9" spans="1:11" ht="14.45" customHeight="1">
      <c r="A9" s="23"/>
      <c r="B9" s="23"/>
      <c r="C9" s="23"/>
      <c r="D9" s="23"/>
      <c r="E9" s="23"/>
      <c r="F9" s="23"/>
      <c r="G9" s="23"/>
      <c r="H9" s="23"/>
      <c r="I9" s="23"/>
      <c r="J9" s="23"/>
      <c r="K9" s="23"/>
    </row>
    <row r="10" spans="1:11" ht="14.45" customHeight="1">
      <c r="A10" s="23"/>
      <c r="B10" s="23"/>
      <c r="C10" s="23"/>
      <c r="D10" s="23"/>
      <c r="E10" s="23"/>
      <c r="F10" s="23"/>
      <c r="G10" s="23"/>
      <c r="H10" s="23"/>
      <c r="I10" s="23"/>
      <c r="J10" s="23"/>
      <c r="K10" s="23"/>
    </row>
    <row r="11" spans="1:11" ht="14.45" customHeight="1">
      <c r="A11" s="23"/>
      <c r="B11" s="23"/>
      <c r="C11" s="23"/>
      <c r="D11" s="23"/>
      <c r="E11" s="23"/>
      <c r="F11" s="23"/>
      <c r="G11" s="23"/>
      <c r="H11" s="23"/>
      <c r="I11" s="23"/>
      <c r="J11" s="23"/>
      <c r="K11" s="23"/>
    </row>
    <row r="12" spans="1:11" ht="14.45" customHeight="1">
      <c r="A12" s="23"/>
      <c r="B12" s="23"/>
      <c r="C12" s="23"/>
      <c r="D12" s="23"/>
      <c r="E12" s="23"/>
      <c r="F12" s="23"/>
      <c r="G12" s="23"/>
      <c r="H12" s="23"/>
      <c r="I12" s="23"/>
      <c r="J12" s="23"/>
      <c r="K12" s="23"/>
    </row>
    <row r="13" spans="1:11" ht="14.45" customHeight="1">
      <c r="A13" s="23"/>
      <c r="B13" s="23"/>
      <c r="C13" s="23"/>
      <c r="D13" s="23"/>
      <c r="E13" s="23"/>
      <c r="F13" s="23"/>
      <c r="G13" s="23"/>
      <c r="H13" s="23"/>
      <c r="I13" s="23"/>
      <c r="J13" s="23"/>
      <c r="K13" s="23"/>
    </row>
    <row r="14" spans="1:11" ht="14.45" customHeight="1">
      <c r="A14" s="23"/>
      <c r="B14" s="23"/>
      <c r="C14" s="23"/>
      <c r="D14" s="23"/>
      <c r="E14" s="23"/>
      <c r="F14" s="23"/>
      <c r="G14" s="23"/>
      <c r="H14" s="23"/>
      <c r="I14" s="23"/>
      <c r="J14" s="23"/>
      <c r="K14" s="23"/>
    </row>
    <row r="15" spans="1:11" ht="14.45" customHeight="1">
      <c r="A15" s="23"/>
      <c r="B15" s="23"/>
      <c r="C15" s="23"/>
      <c r="D15" s="23"/>
      <c r="E15" s="23"/>
      <c r="F15" s="23"/>
      <c r="G15" s="23"/>
      <c r="H15" s="23"/>
      <c r="I15" s="23"/>
      <c r="J15" s="23"/>
      <c r="K15" s="23"/>
    </row>
    <row r="16" spans="1:11" ht="14.45" customHeight="1">
      <c r="A16" s="23"/>
      <c r="B16" s="23"/>
      <c r="C16" s="23"/>
      <c r="D16" s="23"/>
      <c r="E16" s="23"/>
      <c r="F16" s="23"/>
      <c r="G16" s="23"/>
      <c r="H16" s="23"/>
      <c r="I16" s="23"/>
      <c r="J16" s="23"/>
      <c r="K16" s="23"/>
    </row>
    <row r="17" spans="1:11" ht="14.45" customHeight="1">
      <c r="A17" s="23"/>
      <c r="B17" s="23"/>
      <c r="C17" s="23"/>
      <c r="D17" s="23"/>
      <c r="E17" s="23"/>
      <c r="F17" s="23"/>
      <c r="G17" s="23"/>
      <c r="H17" s="23"/>
      <c r="I17" s="23"/>
      <c r="J17" s="23"/>
      <c r="K17" s="23"/>
    </row>
    <row r="18" spans="1:11" ht="39.6" customHeight="1">
      <c r="A18" s="23"/>
      <c r="B18" s="23"/>
      <c r="C18" s="23"/>
      <c r="D18" s="23"/>
      <c r="E18" s="23"/>
      <c r="F18" s="23"/>
      <c r="G18" s="23"/>
      <c r="H18" s="23"/>
      <c r="I18" s="23"/>
      <c r="J18" s="23"/>
      <c r="K18" s="23"/>
    </row>
  </sheetData>
  <mergeCells count="7">
    <mergeCell ref="A7:K7"/>
    <mergeCell ref="A3:K3"/>
    <mergeCell ref="A4:K4"/>
    <mergeCell ref="A5:K5"/>
    <mergeCell ref="B1:K1"/>
    <mergeCell ref="B2:K2"/>
    <mergeCell ref="A6:K6"/>
  </mergeCells>
  <hyperlinks>
    <hyperlink ref="A7:K7" r:id="rId1" display="Para saber mais sobre o método de priorização RICE, confira o Manual da Agenda Regulatória" xr:uid="{22E069C0-3843-4404-9BE6-0A2EB17B5A65}"/>
    <hyperlink ref="A4:K4" r:id="rId2" display="Não deixe de observar a lista de normas indicadas para revisão aprofundada no último ciclo do projeto de Avaliação e Consolidação de Normas do estoque regulatório da Anvisa (Decreto 10.139/2019)" xr:uid="{25EC1813-30EC-4AA1-BEB9-43CCE97AEFFE}"/>
  </hyperlinks>
  <pageMargins left="0.7" right="0.7" top="0.75" bottom="0.75" header="0.3" footer="0.3"/>
  <pageSetup paperSize="9" orientation="portrait" r:id="rId3"/>
  <drawing r:id="rId4"/>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9F5B97F-A535-4655-A704-7DFE93E3FC4A}">
  <sheetPr codeName="Planilha11"/>
  <dimension ref="A1:G50"/>
  <sheetViews>
    <sheetView showGridLines="0" zoomScale="70" zoomScaleNormal="70" workbookViewId="0">
      <pane xSplit="3" ySplit="3" topLeftCell="D4" activePane="bottomRight" state="frozen"/>
      <selection pane="bottomRight" activeCell="D4" sqref="D4:G50"/>
      <selection pane="bottomLeft" activeCell="C5" sqref="C5"/>
      <selection pane="topRight" activeCell="C5" sqref="C5"/>
    </sheetView>
  </sheetViews>
  <sheetFormatPr defaultColWidth="8.7109375" defaultRowHeight="15"/>
  <cols>
    <col min="1" max="1" width="17.7109375" customWidth="1"/>
    <col min="2" max="2" width="19.140625" customWidth="1"/>
    <col min="3" max="3" width="55.140625" style="5" customWidth="1"/>
    <col min="4" max="4" width="51.85546875" customWidth="1"/>
    <col min="5" max="5" width="41.140625" customWidth="1"/>
    <col min="6" max="6" width="31.28515625" customWidth="1"/>
    <col min="7" max="7" width="35.140625" customWidth="1"/>
    <col min="8" max="8" width="26.42578125" customWidth="1"/>
  </cols>
  <sheetData>
    <row r="1" spans="1:7" ht="41.45" customHeight="1">
      <c r="A1" s="196" t="s">
        <v>0</v>
      </c>
      <c r="B1" s="197"/>
      <c r="C1" s="197"/>
      <c r="D1" s="197"/>
      <c r="E1" s="197"/>
      <c r="F1" s="197"/>
      <c r="G1" s="198"/>
    </row>
    <row r="2" spans="1:7" ht="51.6" customHeight="1" thickBot="1">
      <c r="A2" s="199" t="s">
        <v>1</v>
      </c>
      <c r="B2" s="200"/>
      <c r="C2" s="200"/>
      <c r="D2" s="221"/>
      <c r="E2" s="221"/>
      <c r="F2" s="221"/>
      <c r="G2" s="222"/>
    </row>
    <row r="3" spans="1:7" ht="55.15" customHeight="1">
      <c r="A3" s="85" t="s">
        <v>7</v>
      </c>
      <c r="B3" s="85" t="s">
        <v>8</v>
      </c>
      <c r="C3" s="85" t="s">
        <v>9</v>
      </c>
      <c r="D3" s="106" t="s">
        <v>103</v>
      </c>
      <c r="E3" s="36" t="s">
        <v>104</v>
      </c>
      <c r="F3" s="36" t="s">
        <v>105</v>
      </c>
      <c r="G3" s="36" t="s">
        <v>106</v>
      </c>
    </row>
    <row r="4" spans="1:7" ht="124.9" customHeight="1">
      <c r="A4" s="58" t="e" cm="1" vm="1">
        <f t="array" ref="A4">_xlfn._xlws.FILTER(Tabela5[[Macrotema]:[Tema Regulatório]],Tabela5[1. POSICIONAMENTO FINAL]="Incluir")</f>
        <v>#VALUE!</v>
      </c>
      <c r="B4" s="58"/>
      <c r="C4" s="61"/>
      <c r="D4" s="163"/>
      <c r="E4" s="164"/>
      <c r="F4" s="165"/>
      <c r="G4" s="166"/>
    </row>
    <row r="5" spans="1:7" ht="124.9" customHeight="1">
      <c r="A5" s="58"/>
      <c r="B5" s="58"/>
      <c r="C5" s="61"/>
      <c r="D5" s="167"/>
      <c r="E5" s="168"/>
      <c r="F5" s="169"/>
      <c r="G5" s="170"/>
    </row>
    <row r="6" spans="1:7" ht="124.9" customHeight="1">
      <c r="A6" s="58"/>
      <c r="B6" s="58"/>
      <c r="C6" s="61"/>
      <c r="D6" s="167"/>
      <c r="E6" s="168"/>
      <c r="F6" s="169"/>
      <c r="G6" s="170"/>
    </row>
    <row r="7" spans="1:7" ht="124.9" customHeight="1">
      <c r="A7" s="58"/>
      <c r="B7" s="58"/>
      <c r="C7" s="61"/>
      <c r="D7" s="167"/>
      <c r="E7" s="168"/>
      <c r="F7" s="169"/>
      <c r="G7" s="171"/>
    </row>
    <row r="8" spans="1:7" ht="124.9" customHeight="1">
      <c r="A8" s="58"/>
      <c r="B8" s="58"/>
      <c r="C8" s="61"/>
      <c r="D8" s="167"/>
      <c r="E8" s="172"/>
      <c r="F8" s="173"/>
      <c r="G8" s="174"/>
    </row>
    <row r="9" spans="1:7" ht="124.9" customHeight="1">
      <c r="A9" s="58"/>
      <c r="B9" s="58"/>
      <c r="C9" s="61"/>
      <c r="D9" s="175"/>
      <c r="E9" s="173"/>
      <c r="F9" s="173"/>
      <c r="G9" s="176"/>
    </row>
    <row r="10" spans="1:7" ht="124.9" customHeight="1">
      <c r="A10" s="58"/>
      <c r="B10" s="58"/>
      <c r="C10" s="61"/>
      <c r="D10" s="175"/>
      <c r="E10" s="173"/>
      <c r="F10" s="173"/>
      <c r="G10" s="176"/>
    </row>
    <row r="11" spans="1:7" ht="124.9" customHeight="1">
      <c r="A11" s="58"/>
      <c r="B11" s="58"/>
      <c r="C11" s="61"/>
      <c r="D11" s="175"/>
      <c r="E11" s="173"/>
      <c r="F11" s="173"/>
      <c r="G11" s="176"/>
    </row>
    <row r="12" spans="1:7" ht="124.9" customHeight="1">
      <c r="A12" s="58"/>
      <c r="B12" s="58"/>
      <c r="C12" s="61"/>
      <c r="D12" s="175"/>
      <c r="E12" s="173"/>
      <c r="F12" s="173"/>
      <c r="G12" s="176"/>
    </row>
    <row r="13" spans="1:7" ht="124.9" customHeight="1">
      <c r="A13" s="58"/>
      <c r="B13" s="58"/>
      <c r="C13" s="61"/>
      <c r="D13" s="175"/>
      <c r="E13" s="173"/>
      <c r="F13" s="173"/>
      <c r="G13" s="176"/>
    </row>
    <row r="14" spans="1:7" ht="124.9" customHeight="1">
      <c r="A14" s="58"/>
      <c r="B14" s="58"/>
      <c r="C14" s="61"/>
      <c r="D14" s="175"/>
      <c r="E14" s="173"/>
      <c r="F14" s="173"/>
      <c r="G14" s="176"/>
    </row>
    <row r="15" spans="1:7" ht="124.9" customHeight="1">
      <c r="A15" s="58"/>
      <c r="B15" s="58"/>
      <c r="C15" s="61"/>
      <c r="D15" s="175"/>
      <c r="E15" s="173"/>
      <c r="F15" s="173"/>
      <c r="G15" s="176"/>
    </row>
    <row r="16" spans="1:7" ht="124.9" customHeight="1">
      <c r="A16" s="58"/>
      <c r="B16" s="58"/>
      <c r="C16" s="61"/>
      <c r="D16" s="175"/>
      <c r="E16" s="173"/>
      <c r="F16" s="173"/>
      <c r="G16" s="176"/>
    </row>
    <row r="17" spans="1:7" ht="124.9" customHeight="1">
      <c r="A17" s="58"/>
      <c r="B17" s="58"/>
      <c r="C17" s="61"/>
      <c r="D17" s="175"/>
      <c r="E17" s="173"/>
      <c r="F17" s="173"/>
      <c r="G17" s="176"/>
    </row>
    <row r="18" spans="1:7" ht="124.9" customHeight="1">
      <c r="A18" s="58"/>
      <c r="B18" s="58"/>
      <c r="C18" s="61"/>
      <c r="D18" s="175"/>
      <c r="E18" s="173"/>
      <c r="F18" s="173"/>
      <c r="G18" s="176"/>
    </row>
    <row r="19" spans="1:7" ht="124.9" customHeight="1">
      <c r="A19" s="58"/>
      <c r="B19" s="58"/>
      <c r="C19" s="61"/>
      <c r="D19" s="175"/>
      <c r="E19" s="173"/>
      <c r="F19" s="173"/>
      <c r="G19" s="176"/>
    </row>
    <row r="20" spans="1:7" ht="124.9" customHeight="1">
      <c r="A20" s="58"/>
      <c r="B20" s="58"/>
      <c r="C20" s="61"/>
      <c r="D20" s="175"/>
      <c r="E20" s="173"/>
      <c r="F20" s="173"/>
      <c r="G20" s="176"/>
    </row>
    <row r="21" spans="1:7" ht="124.9" customHeight="1">
      <c r="A21" s="58"/>
      <c r="B21" s="58"/>
      <c r="C21" s="61"/>
      <c r="D21" s="175"/>
      <c r="E21" s="173"/>
      <c r="F21" s="173"/>
      <c r="G21" s="176"/>
    </row>
    <row r="22" spans="1:7" ht="124.9" customHeight="1">
      <c r="A22" s="58"/>
      <c r="B22" s="58"/>
      <c r="C22" s="61"/>
      <c r="D22" s="175"/>
      <c r="E22" s="173"/>
      <c r="F22" s="173"/>
      <c r="G22" s="176"/>
    </row>
    <row r="23" spans="1:7" ht="124.9" customHeight="1">
      <c r="A23" s="58"/>
      <c r="B23" s="58"/>
      <c r="C23" s="61"/>
      <c r="D23" s="175"/>
      <c r="E23" s="173"/>
      <c r="F23" s="173"/>
      <c r="G23" s="176"/>
    </row>
    <row r="24" spans="1:7" ht="124.9" customHeight="1">
      <c r="A24" s="58"/>
      <c r="B24" s="58"/>
      <c r="C24" s="61"/>
      <c r="D24" s="175"/>
      <c r="E24" s="173"/>
      <c r="F24" s="173"/>
      <c r="G24" s="176"/>
    </row>
    <row r="25" spans="1:7" ht="124.9" customHeight="1">
      <c r="A25" s="58"/>
      <c r="B25" s="58"/>
      <c r="C25" s="61"/>
      <c r="D25" s="175"/>
      <c r="E25" s="173"/>
      <c r="F25" s="173"/>
      <c r="G25" s="176"/>
    </row>
    <row r="26" spans="1:7" ht="124.9" customHeight="1">
      <c r="A26" s="58"/>
      <c r="B26" s="58"/>
      <c r="C26" s="61"/>
      <c r="D26" s="175"/>
      <c r="E26" s="173"/>
      <c r="F26" s="173"/>
      <c r="G26" s="176"/>
    </row>
    <row r="27" spans="1:7" ht="124.9" customHeight="1">
      <c r="A27" s="58"/>
      <c r="B27" s="58"/>
      <c r="C27" s="61"/>
      <c r="D27" s="175"/>
      <c r="E27" s="173"/>
      <c r="F27" s="173"/>
      <c r="G27" s="176"/>
    </row>
    <row r="28" spans="1:7" ht="124.9" customHeight="1">
      <c r="A28" s="58"/>
      <c r="B28" s="58"/>
      <c r="C28" s="61"/>
      <c r="D28" s="175"/>
      <c r="E28" s="173"/>
      <c r="F28" s="173"/>
      <c r="G28" s="176"/>
    </row>
    <row r="29" spans="1:7" ht="124.9" customHeight="1">
      <c r="A29" s="58"/>
      <c r="B29" s="58"/>
      <c r="C29" s="61"/>
      <c r="D29" s="175"/>
      <c r="E29" s="173"/>
      <c r="F29" s="173"/>
      <c r="G29" s="176"/>
    </row>
    <row r="30" spans="1:7" ht="124.9" customHeight="1">
      <c r="A30" s="58"/>
      <c r="B30" s="58"/>
      <c r="C30" s="61"/>
      <c r="D30" s="175"/>
      <c r="E30" s="173"/>
      <c r="F30" s="173"/>
      <c r="G30" s="176"/>
    </row>
    <row r="31" spans="1:7" ht="124.9" customHeight="1">
      <c r="A31" s="58"/>
      <c r="B31" s="58"/>
      <c r="C31" s="61"/>
      <c r="D31" s="175"/>
      <c r="E31" s="173"/>
      <c r="F31" s="173"/>
      <c r="G31" s="176"/>
    </row>
    <row r="32" spans="1:7" ht="124.9" customHeight="1">
      <c r="A32" s="58"/>
      <c r="B32" s="58"/>
      <c r="C32" s="61"/>
      <c r="D32" s="175"/>
      <c r="E32" s="173"/>
      <c r="F32" s="173"/>
      <c r="G32" s="176"/>
    </row>
    <row r="33" spans="1:7" ht="124.9" customHeight="1">
      <c r="A33" s="58"/>
      <c r="B33" s="58"/>
      <c r="C33" s="61"/>
      <c r="D33" s="175"/>
      <c r="E33" s="173"/>
      <c r="F33" s="173"/>
      <c r="G33" s="176"/>
    </row>
    <row r="34" spans="1:7" ht="124.9" customHeight="1">
      <c r="A34" s="58"/>
      <c r="B34" s="58"/>
      <c r="C34" s="61"/>
      <c r="D34" s="175"/>
      <c r="E34" s="173"/>
      <c r="F34" s="173"/>
      <c r="G34" s="176"/>
    </row>
    <row r="35" spans="1:7" ht="124.9" customHeight="1">
      <c r="A35" s="58"/>
      <c r="B35" s="58"/>
      <c r="C35" s="61"/>
      <c r="D35" s="175"/>
      <c r="E35" s="173"/>
      <c r="F35" s="173"/>
      <c r="G35" s="176"/>
    </row>
    <row r="36" spans="1:7" ht="124.9" customHeight="1">
      <c r="A36" s="58"/>
      <c r="B36" s="58"/>
      <c r="C36" s="61"/>
      <c r="D36" s="175"/>
      <c r="E36" s="173"/>
      <c r="F36" s="173"/>
      <c r="G36" s="176"/>
    </row>
    <row r="37" spans="1:7" ht="124.9" customHeight="1">
      <c r="A37" s="58"/>
      <c r="B37" s="58"/>
      <c r="C37" s="61"/>
      <c r="D37" s="175"/>
      <c r="E37" s="173"/>
      <c r="F37" s="173"/>
      <c r="G37" s="176"/>
    </row>
    <row r="38" spans="1:7" ht="124.9" customHeight="1">
      <c r="A38" s="58"/>
      <c r="B38" s="58"/>
      <c r="C38" s="61"/>
      <c r="D38" s="175"/>
      <c r="E38" s="173"/>
      <c r="F38" s="173"/>
      <c r="G38" s="176"/>
    </row>
    <row r="39" spans="1:7" ht="124.9" customHeight="1">
      <c r="A39" s="58"/>
      <c r="B39" s="58"/>
      <c r="C39" s="61"/>
      <c r="D39" s="175"/>
      <c r="E39" s="173"/>
      <c r="F39" s="173"/>
      <c r="G39" s="176"/>
    </row>
    <row r="40" spans="1:7" ht="124.9" customHeight="1">
      <c r="A40" s="58"/>
      <c r="B40" s="58"/>
      <c r="C40" s="61"/>
      <c r="D40" s="177"/>
      <c r="E40" s="178"/>
      <c r="F40" s="178"/>
      <c r="G40" s="179"/>
    </row>
    <row r="41" spans="1:7" ht="124.9" customHeight="1">
      <c r="A41" s="58"/>
      <c r="B41" s="58"/>
      <c r="C41" s="61"/>
      <c r="D41" s="180"/>
      <c r="E41" s="181"/>
      <c r="F41" s="181"/>
      <c r="G41" s="181"/>
    </row>
    <row r="42" spans="1:7" ht="124.9" customHeight="1">
      <c r="A42" s="58"/>
      <c r="B42" s="58"/>
      <c r="C42" s="61"/>
      <c r="D42" s="180"/>
      <c r="E42" s="181"/>
      <c r="F42" s="181"/>
      <c r="G42" s="181"/>
    </row>
    <row r="43" spans="1:7" ht="124.9" customHeight="1">
      <c r="A43" s="58"/>
      <c r="B43" s="58"/>
      <c r="C43" s="61"/>
      <c r="D43" s="180"/>
      <c r="E43" s="181"/>
      <c r="F43" s="181"/>
      <c r="G43" s="181"/>
    </row>
    <row r="44" spans="1:7" ht="124.9" customHeight="1">
      <c r="A44" s="58"/>
      <c r="B44" s="58"/>
      <c r="C44" s="61"/>
      <c r="D44" s="180"/>
      <c r="E44" s="181"/>
      <c r="F44" s="181"/>
      <c r="G44" s="181"/>
    </row>
    <row r="45" spans="1:7" ht="124.9" customHeight="1">
      <c r="A45" s="58"/>
      <c r="B45" s="58"/>
      <c r="C45" s="61"/>
      <c r="D45" s="180"/>
      <c r="E45" s="181"/>
      <c r="F45" s="181"/>
      <c r="G45" s="181"/>
    </row>
    <row r="46" spans="1:7" ht="124.9" customHeight="1">
      <c r="A46" s="58"/>
      <c r="B46" s="58"/>
      <c r="C46" s="61"/>
      <c r="D46" s="180"/>
      <c r="E46" s="181"/>
      <c r="F46" s="181"/>
      <c r="G46" s="181"/>
    </row>
    <row r="47" spans="1:7" ht="124.9" customHeight="1">
      <c r="A47" s="58"/>
      <c r="B47" s="58"/>
      <c r="C47" s="61"/>
      <c r="D47" s="180"/>
      <c r="E47" s="181"/>
      <c r="F47" s="181"/>
      <c r="G47" s="181"/>
    </row>
    <row r="48" spans="1:7" ht="124.9" customHeight="1">
      <c r="A48" s="58"/>
      <c r="B48" s="58"/>
      <c r="C48" s="61"/>
      <c r="D48" s="180"/>
      <c r="E48" s="181"/>
      <c r="F48" s="181"/>
      <c r="G48" s="181"/>
    </row>
    <row r="49" spans="1:7" ht="124.9" customHeight="1">
      <c r="A49" s="58"/>
      <c r="B49" s="58"/>
      <c r="C49" s="61"/>
      <c r="D49" s="180"/>
      <c r="E49" s="181"/>
      <c r="F49" s="181"/>
      <c r="G49" s="181"/>
    </row>
    <row r="50" spans="1:7" ht="124.9" customHeight="1" thickBot="1">
      <c r="A50" s="59"/>
      <c r="B50" s="59"/>
      <c r="C50" s="62"/>
      <c r="D50" s="180"/>
      <c r="E50" s="181"/>
      <c r="F50" s="181"/>
      <c r="G50" s="181"/>
    </row>
  </sheetData>
  <sheetProtection sheet="1" objects="1" scenarios="1"/>
  <mergeCells count="2">
    <mergeCell ref="A2:G2"/>
    <mergeCell ref="A1:G1"/>
  </mergeCells>
  <dataValidations count="1">
    <dataValidation type="list" allowBlank="1" showInputMessage="1" showErrorMessage="1" sqref="F4:F50" xr:uid="{204168CE-146B-428C-AB0B-1B51EDF0FD0C}">
      <formula1>"Sim, Não"</formula1>
    </dataValidation>
  </dataValidations>
  <pageMargins left="0.511811024" right="0.511811024" top="0.78740157499999996" bottom="0.78740157499999996" header="0.31496062000000002" footer="0.31496062000000002"/>
  <pageSetup paperSize="9" orientation="portrait" r:id="rId1"/>
  <drawing r:id="rId2"/>
  <legacyDrawing r:id="rId3"/>
  <extLst>
    <ext xmlns:x14="http://schemas.microsoft.com/office/spreadsheetml/2009/9/main" uri="{CCE6A557-97BC-4b89-ADB6-D9C93CAAB3DF}">
      <x14:dataValidations xmlns:xm="http://schemas.microsoft.com/office/excel/2006/main" count="1">
        <x14:dataValidation type="list" allowBlank="1" showInputMessage="1" showErrorMessage="1" xr:uid="{6C5BC622-7598-449B-8863-053958BD1464}">
          <x14:formula1>
            <xm:f>DICIONÁRIO!$A$37:$A$43</xm:f>
          </x14:formula1>
          <xm:sqref>E1:E2 E4:E1048576</xm:sqref>
        </x14:dataValidation>
      </x14:dataValidations>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3945C55-FA6B-4516-8B2D-7045B41DD931}">
  <sheetPr codeName="Planilha5"/>
  <dimension ref="A1:I363"/>
  <sheetViews>
    <sheetView topLeftCell="B1" workbookViewId="0">
      <selection activeCell="F66" sqref="F66:I363"/>
    </sheetView>
  </sheetViews>
  <sheetFormatPr defaultColWidth="18.28515625" defaultRowHeight="15"/>
  <cols>
    <col min="1" max="1" width="28.28515625" style="9" bestFit="1" customWidth="1"/>
    <col min="2" max="2" width="18.28515625" style="9"/>
    <col min="3" max="3" width="62.140625" style="9" customWidth="1"/>
    <col min="4" max="4" width="18.28515625" style="9"/>
    <col min="5" max="5" width="7.42578125" style="9" customWidth="1"/>
    <col min="6" max="6" width="20.5703125" style="9" bestFit="1" customWidth="1"/>
    <col min="7" max="7" width="19.28515625" style="9" bestFit="1" customWidth="1"/>
    <col min="8" max="8" width="51.140625" style="9" customWidth="1"/>
    <col min="9" max="16384" width="18.28515625" style="9"/>
  </cols>
  <sheetData>
    <row r="1" spans="1:9">
      <c r="A1" s="29" t="s">
        <v>7</v>
      </c>
      <c r="B1" s="29" t="s">
        <v>8</v>
      </c>
      <c r="C1" s="29" t="s">
        <v>9</v>
      </c>
      <c r="D1" s="29" t="s">
        <v>13</v>
      </c>
      <c r="E1" s="29"/>
      <c r="F1" s="9" t="s">
        <v>7</v>
      </c>
      <c r="G1" s="9" t="s">
        <v>8</v>
      </c>
      <c r="H1" s="9" t="s">
        <v>9</v>
      </c>
      <c r="I1" s="9" t="s">
        <v>13</v>
      </c>
    </row>
    <row r="2" spans="1:9" ht="30">
      <c r="A2" s="9" t="str" cm="1">
        <f t="array" ref="A2:A292">_xlfn.VSTACK('1) Temas AR 24-25'!A4:A100,'2) Outros insumos'!A4:A100,'3) Sugestões da UORG'!A4:A100)</f>
        <v>Assuntos Transversais</v>
      </c>
      <c r="B2" s="9" t="str" cm="1">
        <f t="array" ref="B2:B329">_xlfn.VSTACK('1) Temas AR 24-25'!B4:B100,'2) Outros insumos'!B4:B100,'3) Sugestões da UORG'!B4:B137)</f>
        <v>GGFIS</v>
      </c>
      <c r="C2" s="9" t="str" cm="1">
        <f t="array" ref="C2:C292">_xlfn.VSTACK('1) Temas AR 24-25'!C4:C100,'2) Outros insumos'!H4:H100,'3) Sugestões da UORG'!C4:C100)</f>
        <v>1.1- Autorização para esgotamento de estoque de produtos sujeitos à vigilância sanitária</v>
      </c>
      <c r="D2" s="9" t="str" cm="1">
        <f t="array" ref="D2:D292">_xlfn.VSTACK('1) Temas AR 24-25'!G4:G100,'2) Outros insumos'!K4:K100,'3) Sugestões da UORG'!F4:F100)</f>
        <v>Atende</v>
      </c>
      <c r="F2" s="9" t="str">
        <f>IF(D2="Atende",A2)</f>
        <v>Assuntos Transversais</v>
      </c>
      <c r="G2" s="9" t="str">
        <f>IF(D2="Atende",B2)</f>
        <v>GGFIS</v>
      </c>
      <c r="H2" s="9" t="str">
        <f>IF(D2="Atende",C2)</f>
        <v>1.1- Autorização para esgotamento de estoque de produtos sujeitos à vigilância sanitária</v>
      </c>
      <c r="I2" s="9" t="str">
        <f>D2</f>
        <v>Atende</v>
      </c>
    </row>
    <row r="3" spans="1:9">
      <c r="A3" s="9" t="str">
        <v>Assuntos Transversais</v>
      </c>
      <c r="B3" s="9" t="str">
        <v>GGFIS</v>
      </c>
      <c r="C3" s="9" t="str">
        <v>1.2 - Boas práticas em farmácias e drogarias</v>
      </c>
      <c r="D3" s="9" t="str">
        <v>Atende</v>
      </c>
      <c r="F3" s="9" t="str">
        <f t="shared" ref="F3:F48" si="0">IF(D3="Atende",A3)</f>
        <v>Assuntos Transversais</v>
      </c>
      <c r="G3" s="9" t="str">
        <f t="shared" ref="G3:G48" si="1">IF(D3="Atende",B3)</f>
        <v>GGFIS</v>
      </c>
      <c r="H3" s="9" t="str">
        <f t="shared" ref="H3:H48" si="2">IF(D3="Atende",C3)</f>
        <v>1.2 - Boas práticas em farmácias e drogarias</v>
      </c>
      <c r="I3" s="9" t="str">
        <f>D3</f>
        <v>Atende</v>
      </c>
    </row>
    <row r="4" spans="1:9" ht="30">
      <c r="A4" s="9" t="str">
        <v>Assuntos Transversais</v>
      </c>
      <c r="B4" s="9" t="str">
        <v>GGFIS</v>
      </c>
      <c r="C4" s="9" t="str">
        <v>1.11 - Regulação para definição de procedimentos relacionados às ações fiscalizatórias da Anvisa</v>
      </c>
      <c r="D4" s="9" t="str">
        <v>Atende</v>
      </c>
      <c r="F4" s="9" t="str">
        <f t="shared" si="0"/>
        <v>Assuntos Transversais</v>
      </c>
      <c r="G4" s="9" t="str">
        <f t="shared" si="1"/>
        <v>GGFIS</v>
      </c>
      <c r="H4" s="9" t="str">
        <f t="shared" si="2"/>
        <v>1.11 - Regulação para definição de procedimentos relacionados às ações fiscalizatórias da Anvisa</v>
      </c>
      <c r="I4" s="9" t="str">
        <f t="shared" ref="I4:I48" si="3">D4</f>
        <v>Atende</v>
      </c>
    </row>
    <row r="5" spans="1:9" ht="60">
      <c r="A5" s="9" t="str">
        <v>Assuntos Transversais</v>
      </c>
      <c r="B5" s="9" t="str">
        <v>GGFIS</v>
      </c>
      <c r="C5" s="9" t="str">
        <v>1.14 - Requisitos para a admissibilidade de análises realizadas por Autoridades Reguladoras Estrangeiras Equivalentes nos processos de Inspeção e Certificação de Boas Práticas -  TEMA CONCLUÍDO</v>
      </c>
      <c r="D5" s="9" t="str">
        <v>Atende</v>
      </c>
      <c r="F5" s="9" t="str">
        <f t="shared" si="0"/>
        <v>Assuntos Transversais</v>
      </c>
      <c r="G5" s="9" t="str">
        <f t="shared" si="1"/>
        <v>GGFIS</v>
      </c>
      <c r="H5" s="9" t="str">
        <f t="shared" si="2"/>
        <v>1.14 - Requisitos para a admissibilidade de análises realizadas por Autoridades Reguladoras Estrangeiras Equivalentes nos processos de Inspeção e Certificação de Boas Práticas -  TEMA CONCLUÍDO</v>
      </c>
      <c r="I5" s="9" t="str">
        <f t="shared" si="3"/>
        <v>Atende</v>
      </c>
    </row>
    <row r="6" spans="1:9" ht="60">
      <c r="A6" s="9" t="str">
        <v>Assuntos Transversais</v>
      </c>
      <c r="B6" s="9" t="str">
        <v>GGFIS</v>
      </c>
      <c r="C6" s="9" t="str">
        <v>1.15 - Requisitos para concessão e alteração de AFE de farmácias de manipulação e revisão da documentação para pedidos de concessão e alteração de AFE de farmácias e drogarias</v>
      </c>
      <c r="D6" s="9" t="str">
        <v>Atende</v>
      </c>
      <c r="F6" s="9" t="str">
        <f t="shared" si="0"/>
        <v>Assuntos Transversais</v>
      </c>
      <c r="G6" s="9" t="str">
        <f t="shared" si="1"/>
        <v>GGFIS</v>
      </c>
      <c r="H6" s="9" t="str">
        <f t="shared" si="2"/>
        <v>1.15 - Requisitos para concessão e alteração de AFE de farmácias de manipulação e revisão da documentação para pedidos de concessão e alteração de AFE de farmácias e drogarias</v>
      </c>
      <c r="I6" s="9" t="str">
        <f t="shared" si="3"/>
        <v>Atende</v>
      </c>
    </row>
    <row r="7" spans="1:9" ht="45">
      <c r="A7" s="9" t="str">
        <v>Assuntos Transversais</v>
      </c>
      <c r="B7" s="9" t="str">
        <v>GGFIS</v>
      </c>
      <c r="C7" s="9" t="str">
        <v>1.21 - Vigência do CBPF durante o período de validade do registro do produto e prazo de validade diferenciado, baseado no risco sanitário</v>
      </c>
      <c r="D7" s="9" t="str">
        <v>Atende</v>
      </c>
      <c r="F7" s="9" t="str">
        <f t="shared" si="0"/>
        <v>Assuntos Transversais</v>
      </c>
      <c r="G7" s="9" t="str">
        <f t="shared" si="1"/>
        <v>GGFIS</v>
      </c>
      <c r="H7" s="9" t="str">
        <f t="shared" si="2"/>
        <v>1.21 - Vigência do CBPF durante o período de validade do registro do produto e prazo de validade diferenciado, baseado no risco sanitário</v>
      </c>
      <c r="I7" s="9" t="str">
        <f t="shared" si="3"/>
        <v>Atende</v>
      </c>
    </row>
    <row r="8" spans="1:9">
      <c r="A8" s="9" t="str">
        <v>Alimentos</v>
      </c>
      <c r="B8" s="9" t="str">
        <v>GGFIS</v>
      </c>
      <c r="C8" s="9" t="str">
        <v>3.2 - Boas Práticas para Serviços de Alimentação</v>
      </c>
      <c r="D8" s="9" t="str">
        <v>Atende</v>
      </c>
      <c r="F8" s="9" t="str">
        <f t="shared" si="0"/>
        <v>Alimentos</v>
      </c>
      <c r="G8" s="9" t="str">
        <f t="shared" si="1"/>
        <v>GGFIS</v>
      </c>
      <c r="H8" s="9" t="str">
        <f t="shared" si="2"/>
        <v>3.2 - Boas Práticas para Serviços de Alimentação</v>
      </c>
      <c r="I8" s="9" t="str">
        <f t="shared" si="3"/>
        <v>Atende</v>
      </c>
    </row>
    <row r="9" spans="1:9" ht="45">
      <c r="A9" s="9" t="str">
        <v>Alimentos</v>
      </c>
      <c r="B9" s="9" t="str">
        <v>GGFIS</v>
      </c>
      <c r="C9" s="9" t="str">
        <v>3.26 - Revisão das normas de Boas práticas de fabricação (BPF) para estabelecimentos industrializadores de alimentos</v>
      </c>
      <c r="D9" s="9" t="str">
        <v>Atende</v>
      </c>
      <c r="F9" s="9" t="str">
        <f t="shared" si="0"/>
        <v>Alimentos</v>
      </c>
      <c r="G9" s="9" t="str">
        <f t="shared" si="1"/>
        <v>GGFIS</v>
      </c>
      <c r="H9" s="9" t="str">
        <f t="shared" si="2"/>
        <v>3.26 - Revisão das normas de Boas práticas de fabricação (BPF) para estabelecimentos industrializadores de alimentos</v>
      </c>
      <c r="I9" s="9" t="str">
        <f t="shared" si="3"/>
        <v>Atende</v>
      </c>
    </row>
    <row r="10" spans="1:9" ht="60">
      <c r="A10" s="9" t="str">
        <v>Cosméticos</v>
      </c>
      <c r="B10" s="9" t="str">
        <v>GGFIS</v>
      </c>
      <c r="C10" s="9" t="str">
        <v>4.8 - Revisão do Regulamento Técnico para empresas que exerçam atividade de fracionamento de Produtos de Higiene Pessoal, Cosméticos e Perfumes com venda direta ao consumidor (Revisão da RDC nº 108/2005)</v>
      </c>
      <c r="D10" s="9" t="str">
        <v>Atende</v>
      </c>
      <c r="F10" s="9" t="str">
        <f t="shared" si="0"/>
        <v>Cosméticos</v>
      </c>
      <c r="G10" s="9" t="str">
        <f t="shared" si="1"/>
        <v>GGFIS</v>
      </c>
      <c r="H10" s="9" t="str">
        <f t="shared" si="2"/>
        <v>4.8 - Revisão do Regulamento Técnico para empresas que exerçam atividade de fracionamento de Produtos de Higiene Pessoal, Cosméticos e Perfumes com venda direta ao consumidor (Revisão da RDC nº 108/2005)</v>
      </c>
      <c r="I10" s="9" t="str">
        <f t="shared" si="3"/>
        <v>Atende</v>
      </c>
    </row>
    <row r="11" spans="1:9" ht="30">
      <c r="A11" s="9" t="str">
        <v>Insumos Farmacêuticos</v>
      </c>
      <c r="B11" s="9" t="str">
        <v>GGFIS</v>
      </c>
      <c r="C11" s="9" t="str">
        <v>6.1 - Requisitos de Boas Práticas para o fracionamento e distribuição de insumos farmacêuticos</v>
      </c>
      <c r="D11" s="9" t="str">
        <v>Atende</v>
      </c>
      <c r="F11" s="9" t="str">
        <f t="shared" si="0"/>
        <v>Insumos Farmacêuticos</v>
      </c>
      <c r="G11" s="9" t="str">
        <f t="shared" si="1"/>
        <v>GGFIS</v>
      </c>
      <c r="H11" s="9" t="str">
        <f t="shared" si="2"/>
        <v>6.1 - Requisitos de Boas Práticas para o fracionamento e distribuição de insumos farmacêuticos</v>
      </c>
      <c r="I11" s="9" t="str">
        <f t="shared" si="3"/>
        <v>Atende</v>
      </c>
    </row>
    <row r="12" spans="1:9" ht="30">
      <c r="A12" s="9" t="str">
        <v>Medicamentos</v>
      </c>
      <c r="B12" s="9" t="str">
        <v>GGFIS</v>
      </c>
      <c r="C12" s="9" t="str">
        <v>8.4 - Boas práticas de armazenamento, distribuição e transporte de gases medicinais</v>
      </c>
      <c r="D12" s="9" t="str">
        <v>Atende</v>
      </c>
      <c r="F12" s="9" t="str">
        <f t="shared" si="0"/>
        <v>Medicamentos</v>
      </c>
      <c r="G12" s="9" t="str">
        <f t="shared" si="1"/>
        <v>GGFIS</v>
      </c>
      <c r="H12" s="9" t="str">
        <f t="shared" si="2"/>
        <v>8.4 - Boas práticas de armazenamento, distribuição e transporte de gases medicinais</v>
      </c>
      <c r="I12" s="9" t="str">
        <f t="shared" si="3"/>
        <v>Atende</v>
      </c>
    </row>
    <row r="13" spans="1:9" ht="45">
      <c r="A13" s="9" t="str">
        <v>Medicamentos</v>
      </c>
      <c r="B13" s="9" t="str">
        <v>GGFIS</v>
      </c>
      <c r="C13" s="9" t="str">
        <v>8.7 - Diretrizes Gerais de Boas Práticas de Preparação de Radiofármacos em estabelecimentos de Saúde e Radiofarmácias</v>
      </c>
      <c r="D13" s="9" t="str">
        <v>Atende</v>
      </c>
      <c r="F13" s="9" t="str">
        <f t="shared" si="0"/>
        <v>Medicamentos</v>
      </c>
      <c r="G13" s="9" t="str">
        <f t="shared" si="1"/>
        <v>GGFIS</v>
      </c>
      <c r="H13" s="9" t="str">
        <f t="shared" si="2"/>
        <v>8.7 - Diretrizes Gerais de Boas Práticas de Preparação de Radiofármacos em estabelecimentos de Saúde e Radiofarmácias</v>
      </c>
      <c r="I13" s="9" t="str">
        <f t="shared" si="3"/>
        <v>Atende</v>
      </c>
    </row>
    <row r="14" spans="1:9" ht="45">
      <c r="A14" s="9" t="str">
        <v>Medicamentos</v>
      </c>
      <c r="B14" s="9" t="str">
        <v>GGFIS</v>
      </c>
      <c r="C14" s="9" t="str">
        <v>8.13 - Procedimentos para descontinuação de fabricação ou importação de medicamentos, bem como para sua reativação.</v>
      </c>
      <c r="D14" s="9" t="str">
        <v>Atende</v>
      </c>
      <c r="F14" s="9" t="str">
        <f t="shared" si="0"/>
        <v>Medicamentos</v>
      </c>
      <c r="G14" s="9" t="str">
        <f t="shared" si="1"/>
        <v>GGFIS</v>
      </c>
      <c r="H14" s="9" t="str">
        <f t="shared" si="2"/>
        <v>8.13 - Procedimentos para descontinuação de fabricação ou importação de medicamentos, bem como para sua reativação.</v>
      </c>
      <c r="I14" s="9" t="str">
        <f t="shared" si="3"/>
        <v>Atende</v>
      </c>
    </row>
    <row r="15" spans="1:9" ht="45">
      <c r="A15" s="9" t="str">
        <v>Medicamentos</v>
      </c>
      <c r="B15" s="9" t="str">
        <v>GGFIS</v>
      </c>
      <c r="C15" s="9" t="str">
        <v>8.17 - Regulamentação dos procedimentos para envio do mapa de distribuição de medicamentos, nos termos do art. 3-A da Lei nº 11.903, de 14 de janeiro de 2009.</v>
      </c>
      <c r="D15" s="9" t="str">
        <v>Atende</v>
      </c>
      <c r="F15" s="9" t="str">
        <f t="shared" si="0"/>
        <v>Medicamentos</v>
      </c>
      <c r="G15" s="9" t="str">
        <f t="shared" si="1"/>
        <v>GGFIS</v>
      </c>
      <c r="H15" s="9" t="str">
        <f t="shared" si="2"/>
        <v>8.17 - Regulamentação dos procedimentos para envio do mapa de distribuição de medicamentos, nos termos do art. 3-A da Lei nº 11.903, de 14 de janeiro de 2009.</v>
      </c>
      <c r="I15" s="9" t="str">
        <f t="shared" si="3"/>
        <v>Atende</v>
      </c>
    </row>
    <row r="16" spans="1:9" ht="45">
      <c r="A16" s="9" t="str">
        <v>Medicamentos</v>
      </c>
      <c r="B16" s="9" t="str">
        <v>GGFIS</v>
      </c>
      <c r="C16" s="9" t="str">
        <v>8.25 - Revisão  das Boas Práticas de Fabricação complementares a Medicamentos Estéreis ( Revisão da IN nº 35/2019)</v>
      </c>
      <c r="D16" s="9" t="str">
        <v>Atende</v>
      </c>
      <c r="F16" s="9" t="str">
        <f t="shared" si="0"/>
        <v>Medicamentos</v>
      </c>
      <c r="G16" s="9" t="str">
        <f t="shared" si="1"/>
        <v>GGFIS</v>
      </c>
      <c r="H16" s="9" t="str">
        <f t="shared" si="2"/>
        <v>8.25 - Revisão  das Boas Práticas de Fabricação complementares a Medicamentos Estéreis ( Revisão da IN nº 35/2019)</v>
      </c>
      <c r="I16" s="9" t="str">
        <f t="shared" si="3"/>
        <v>Atende</v>
      </c>
    </row>
    <row r="17" spans="1:9" ht="30">
      <c r="A17" s="9" t="str">
        <v>Medicamentos</v>
      </c>
      <c r="B17" s="9" t="str">
        <v>GGFIS</v>
      </c>
      <c r="C17" s="9" t="str">
        <v>8.27 - Revisão da norma de Boas Práticas de Manipulação em Farmácias</v>
      </c>
      <c r="D17" s="9" t="str">
        <v>Atende</v>
      </c>
      <c r="F17" s="9" t="str">
        <f t="shared" si="0"/>
        <v>Medicamentos</v>
      </c>
      <c r="G17" s="9" t="str">
        <f t="shared" si="1"/>
        <v>GGFIS</v>
      </c>
      <c r="H17" s="9" t="str">
        <f t="shared" si="2"/>
        <v>8.27 - Revisão da norma de Boas Práticas de Manipulação em Farmácias</v>
      </c>
      <c r="I17" s="9" t="str">
        <f t="shared" si="3"/>
        <v>Atende</v>
      </c>
    </row>
    <row r="18" spans="1:9" ht="30">
      <c r="A18" s="9" t="str">
        <v>Organização e Gestão do SNVS</v>
      </c>
      <c r="B18" s="9" t="str">
        <v>GGFIS</v>
      </c>
      <c r="C18" s="9" t="str">
        <v>9.3 - Harmonização de procedimentos no âmbito do SNVS</v>
      </c>
      <c r="D18" s="9" t="str">
        <v>Atende</v>
      </c>
      <c r="F18" s="9" t="str">
        <f t="shared" si="0"/>
        <v>Organização e Gestão do SNVS</v>
      </c>
      <c r="G18" s="9" t="str">
        <f t="shared" si="1"/>
        <v>GGFIS</v>
      </c>
      <c r="H18" s="9" t="str">
        <f t="shared" si="2"/>
        <v>9.3 - Harmonização de procedimentos no âmbito do SNVS</v>
      </c>
      <c r="I18" s="9" t="str">
        <f t="shared" si="3"/>
        <v>Atende</v>
      </c>
    </row>
    <row r="19" spans="1:9">
      <c r="A19" s="9">
        <v>0</v>
      </c>
      <c r="B19" s="9">
        <v>0</v>
      </c>
      <c r="C19" s="9">
        <v>0</v>
      </c>
      <c r="D19" s="9" t="str">
        <v>Não atende</v>
      </c>
      <c r="F19" s="9" t="b">
        <f t="shared" si="0"/>
        <v>0</v>
      </c>
      <c r="G19" s="9" t="b">
        <f t="shared" si="1"/>
        <v>0</v>
      </c>
      <c r="H19" s="9" t="b">
        <f t="shared" si="2"/>
        <v>0</v>
      </c>
      <c r="I19" s="9" t="str">
        <f t="shared" si="3"/>
        <v>Não atende</v>
      </c>
    </row>
    <row r="20" spans="1:9">
      <c r="A20" s="9">
        <v>0</v>
      </c>
      <c r="B20" s="9">
        <v>0</v>
      </c>
      <c r="C20" s="9">
        <v>0</v>
      </c>
      <c r="D20" s="9" t="str">
        <v>Não atende</v>
      </c>
      <c r="F20" s="9" t="b">
        <f t="shared" si="0"/>
        <v>0</v>
      </c>
      <c r="G20" s="9" t="b">
        <f t="shared" si="1"/>
        <v>0</v>
      </c>
      <c r="H20" s="9" t="b">
        <f t="shared" si="2"/>
        <v>0</v>
      </c>
      <c r="I20" s="9" t="str">
        <f t="shared" si="3"/>
        <v>Não atende</v>
      </c>
    </row>
    <row r="21" spans="1:9">
      <c r="A21" s="9">
        <v>0</v>
      </c>
      <c r="B21" s="9">
        <v>0</v>
      </c>
      <c r="C21" s="9">
        <v>0</v>
      </c>
      <c r="D21" s="9" t="str">
        <v>Não atende</v>
      </c>
      <c r="F21" s="9" t="b">
        <f t="shared" si="0"/>
        <v>0</v>
      </c>
      <c r="G21" s="9" t="b">
        <f t="shared" si="1"/>
        <v>0</v>
      </c>
      <c r="H21" s="9" t="b">
        <f t="shared" si="2"/>
        <v>0</v>
      </c>
      <c r="I21" s="9" t="str">
        <f t="shared" si="3"/>
        <v>Não atende</v>
      </c>
    </row>
    <row r="22" spans="1:9">
      <c r="A22" s="9">
        <v>0</v>
      </c>
      <c r="B22" s="9">
        <v>0</v>
      </c>
      <c r="C22" s="9">
        <v>0</v>
      </c>
      <c r="D22" s="9" t="str">
        <v>Não atende</v>
      </c>
      <c r="F22" s="9" t="b">
        <f t="shared" si="0"/>
        <v>0</v>
      </c>
      <c r="G22" s="9" t="b">
        <f t="shared" si="1"/>
        <v>0</v>
      </c>
      <c r="H22" s="9" t="b">
        <f t="shared" si="2"/>
        <v>0</v>
      </c>
      <c r="I22" s="9" t="str">
        <f t="shared" si="3"/>
        <v>Não atende</v>
      </c>
    </row>
    <row r="23" spans="1:9">
      <c r="A23" s="9">
        <v>0</v>
      </c>
      <c r="B23" s="9">
        <v>0</v>
      </c>
      <c r="C23" s="9">
        <v>0</v>
      </c>
      <c r="D23" s="9" t="str">
        <v>Não atende</v>
      </c>
      <c r="F23" s="9" t="b">
        <f t="shared" si="0"/>
        <v>0</v>
      </c>
      <c r="G23" s="9" t="b">
        <f t="shared" si="1"/>
        <v>0</v>
      </c>
      <c r="H23" s="9" t="b">
        <f t="shared" si="2"/>
        <v>0</v>
      </c>
      <c r="I23" s="9" t="str">
        <f t="shared" si="3"/>
        <v>Não atende</v>
      </c>
    </row>
    <row r="24" spans="1:9">
      <c r="A24" s="9">
        <v>0</v>
      </c>
      <c r="B24" s="9">
        <v>0</v>
      </c>
      <c r="C24" s="9">
        <v>0</v>
      </c>
      <c r="D24" s="9" t="str">
        <v>Não atende</v>
      </c>
      <c r="F24" s="9" t="b">
        <f t="shared" si="0"/>
        <v>0</v>
      </c>
      <c r="G24" s="9" t="b">
        <f t="shared" si="1"/>
        <v>0</v>
      </c>
      <c r="H24" s="9" t="b">
        <f t="shared" si="2"/>
        <v>0</v>
      </c>
      <c r="I24" s="9" t="str">
        <f t="shared" si="3"/>
        <v>Não atende</v>
      </c>
    </row>
    <row r="25" spans="1:9">
      <c r="A25" s="9">
        <v>0</v>
      </c>
      <c r="B25" s="9">
        <v>0</v>
      </c>
      <c r="C25" s="9">
        <v>0</v>
      </c>
      <c r="D25" s="9" t="str">
        <v>Não atende</v>
      </c>
      <c r="F25" s="9" t="b">
        <f t="shared" si="0"/>
        <v>0</v>
      </c>
      <c r="G25" s="9" t="b">
        <f t="shared" si="1"/>
        <v>0</v>
      </c>
      <c r="H25" s="9" t="b">
        <f t="shared" si="2"/>
        <v>0</v>
      </c>
      <c r="I25" s="9" t="str">
        <f t="shared" si="3"/>
        <v>Não atende</v>
      </c>
    </row>
    <row r="26" spans="1:9">
      <c r="A26" s="9">
        <v>0</v>
      </c>
      <c r="B26" s="9">
        <v>0</v>
      </c>
      <c r="C26" s="9">
        <v>0</v>
      </c>
      <c r="D26" s="9" t="str">
        <v>Não atende</v>
      </c>
      <c r="F26" s="9" t="b">
        <f t="shared" si="0"/>
        <v>0</v>
      </c>
      <c r="G26" s="9" t="b">
        <f t="shared" si="1"/>
        <v>0</v>
      </c>
      <c r="H26" s="9" t="b">
        <f t="shared" si="2"/>
        <v>0</v>
      </c>
      <c r="I26" s="9" t="str">
        <f t="shared" si="3"/>
        <v>Não atende</v>
      </c>
    </row>
    <row r="27" spans="1:9">
      <c r="A27" s="9">
        <v>0</v>
      </c>
      <c r="B27" s="9">
        <v>0</v>
      </c>
      <c r="C27" s="9">
        <v>0</v>
      </c>
      <c r="D27" s="9" t="str">
        <v>Não atende</v>
      </c>
      <c r="F27" s="9" t="b">
        <f t="shared" si="0"/>
        <v>0</v>
      </c>
      <c r="G27" s="9" t="b">
        <f t="shared" si="1"/>
        <v>0</v>
      </c>
      <c r="H27" s="9" t="b">
        <f t="shared" si="2"/>
        <v>0</v>
      </c>
      <c r="I27" s="9" t="str">
        <f t="shared" si="3"/>
        <v>Não atende</v>
      </c>
    </row>
    <row r="28" spans="1:9">
      <c r="A28" s="9">
        <v>0</v>
      </c>
      <c r="B28" s="9">
        <v>0</v>
      </c>
      <c r="C28" s="9">
        <v>0</v>
      </c>
      <c r="D28" s="9" t="str">
        <v>Não atende</v>
      </c>
      <c r="F28" s="9" t="b">
        <f t="shared" si="0"/>
        <v>0</v>
      </c>
      <c r="G28" s="9" t="b">
        <f t="shared" si="1"/>
        <v>0</v>
      </c>
      <c r="H28" s="9" t="b">
        <f t="shared" si="2"/>
        <v>0</v>
      </c>
      <c r="I28" s="9" t="str">
        <f t="shared" si="3"/>
        <v>Não atende</v>
      </c>
    </row>
    <row r="29" spans="1:9">
      <c r="A29" s="9">
        <v>0</v>
      </c>
      <c r="B29" s="9">
        <v>0</v>
      </c>
      <c r="C29" s="9">
        <v>0</v>
      </c>
      <c r="D29" s="9" t="str">
        <v>Não atende</v>
      </c>
      <c r="F29" s="9" t="b">
        <f t="shared" si="0"/>
        <v>0</v>
      </c>
      <c r="G29" s="9" t="b">
        <f t="shared" si="1"/>
        <v>0</v>
      </c>
      <c r="H29" s="9" t="b">
        <f t="shared" si="2"/>
        <v>0</v>
      </c>
      <c r="I29" s="9" t="str">
        <f t="shared" si="3"/>
        <v>Não atende</v>
      </c>
    </row>
    <row r="30" spans="1:9">
      <c r="A30" s="9">
        <v>0</v>
      </c>
      <c r="B30" s="9">
        <v>0</v>
      </c>
      <c r="C30" s="9">
        <v>0</v>
      </c>
      <c r="D30" s="9" t="str">
        <v>Não atende</v>
      </c>
      <c r="F30" s="30" t="b">
        <f t="shared" ref="F30:F38" si="4">IF(D30="Atende",A30)</f>
        <v>0</v>
      </c>
      <c r="G30" s="9" t="b">
        <f t="shared" ref="G30:G38" si="5">IF(D30="Atende",B30)</f>
        <v>0</v>
      </c>
      <c r="H30" s="9" t="b">
        <f t="shared" ref="H30:H38" si="6">IF(D30="Atende",C30)</f>
        <v>0</v>
      </c>
      <c r="I30" s="31" t="str">
        <f t="shared" ref="I30:I38" si="7">D30</f>
        <v>Não atende</v>
      </c>
    </row>
    <row r="31" spans="1:9">
      <c r="A31" s="9">
        <v>0</v>
      </c>
      <c r="B31" s="9">
        <v>0</v>
      </c>
      <c r="C31" s="9">
        <v>0</v>
      </c>
      <c r="D31" s="9" t="str">
        <v>Não atende</v>
      </c>
      <c r="F31" s="30" t="b">
        <f t="shared" si="4"/>
        <v>0</v>
      </c>
      <c r="G31" s="9" t="b">
        <f t="shared" si="5"/>
        <v>0</v>
      </c>
      <c r="H31" s="9" t="b">
        <f t="shared" si="6"/>
        <v>0</v>
      </c>
      <c r="I31" s="31" t="str">
        <f t="shared" si="7"/>
        <v>Não atende</v>
      </c>
    </row>
    <row r="32" spans="1:9">
      <c r="A32" s="9">
        <v>0</v>
      </c>
      <c r="B32" s="9">
        <v>0</v>
      </c>
      <c r="C32" s="9">
        <v>0</v>
      </c>
      <c r="D32" s="9" t="str">
        <v>Não atende</v>
      </c>
      <c r="F32" s="30" t="b">
        <f t="shared" si="4"/>
        <v>0</v>
      </c>
      <c r="G32" s="9" t="b">
        <f t="shared" si="5"/>
        <v>0</v>
      </c>
      <c r="H32" s="9" t="b">
        <f t="shared" si="6"/>
        <v>0</v>
      </c>
      <c r="I32" s="31" t="str">
        <f t="shared" si="7"/>
        <v>Não atende</v>
      </c>
    </row>
    <row r="33" spans="1:9">
      <c r="A33" s="9">
        <v>0</v>
      </c>
      <c r="B33" s="9">
        <v>0</v>
      </c>
      <c r="C33" s="9">
        <v>0</v>
      </c>
      <c r="D33" s="9" t="str">
        <v>Não atende</v>
      </c>
      <c r="F33" s="30" t="b">
        <f t="shared" si="4"/>
        <v>0</v>
      </c>
      <c r="G33" s="9" t="b">
        <f t="shared" si="5"/>
        <v>0</v>
      </c>
      <c r="H33" s="9" t="b">
        <f t="shared" si="6"/>
        <v>0</v>
      </c>
      <c r="I33" s="31" t="str">
        <f t="shared" si="7"/>
        <v>Não atende</v>
      </c>
    </row>
    <row r="34" spans="1:9">
      <c r="A34" s="9">
        <v>0</v>
      </c>
      <c r="B34" s="9">
        <v>0</v>
      </c>
      <c r="C34" s="9">
        <v>0</v>
      </c>
      <c r="D34" s="9" t="str">
        <v>Não atende</v>
      </c>
      <c r="F34" s="30" t="b">
        <f t="shared" si="4"/>
        <v>0</v>
      </c>
      <c r="G34" s="9" t="b">
        <f t="shared" si="5"/>
        <v>0</v>
      </c>
      <c r="H34" s="9" t="b">
        <f t="shared" si="6"/>
        <v>0</v>
      </c>
      <c r="I34" s="31" t="str">
        <f t="shared" si="7"/>
        <v>Não atende</v>
      </c>
    </row>
    <row r="35" spans="1:9">
      <c r="A35" s="9">
        <v>0</v>
      </c>
      <c r="B35" s="9">
        <v>0</v>
      </c>
      <c r="C35" s="9">
        <v>0</v>
      </c>
      <c r="D35" s="9" t="str">
        <v>Não atende</v>
      </c>
      <c r="F35" s="30" t="b">
        <f t="shared" si="4"/>
        <v>0</v>
      </c>
      <c r="G35" s="9" t="b">
        <f t="shared" si="5"/>
        <v>0</v>
      </c>
      <c r="H35" s="9" t="b">
        <f t="shared" si="6"/>
        <v>0</v>
      </c>
      <c r="I35" s="31" t="str">
        <f t="shared" si="7"/>
        <v>Não atende</v>
      </c>
    </row>
    <row r="36" spans="1:9">
      <c r="A36" s="9">
        <v>0</v>
      </c>
      <c r="B36" s="9">
        <v>0</v>
      </c>
      <c r="C36" s="9">
        <v>0</v>
      </c>
      <c r="D36" s="9" t="str">
        <v>Não atende</v>
      </c>
      <c r="F36" s="30" t="b">
        <f t="shared" si="4"/>
        <v>0</v>
      </c>
      <c r="G36" s="9" t="b">
        <f t="shared" si="5"/>
        <v>0</v>
      </c>
      <c r="H36" s="9" t="b">
        <f t="shared" si="6"/>
        <v>0</v>
      </c>
      <c r="I36" s="31" t="str">
        <f t="shared" si="7"/>
        <v>Não atende</v>
      </c>
    </row>
    <row r="37" spans="1:9">
      <c r="A37" s="9">
        <v>0</v>
      </c>
      <c r="B37" s="9">
        <v>0</v>
      </c>
      <c r="C37" s="9">
        <v>0</v>
      </c>
      <c r="D37" s="9" t="str">
        <v>Não atende</v>
      </c>
      <c r="F37" s="30" t="b">
        <f t="shared" si="4"/>
        <v>0</v>
      </c>
      <c r="G37" s="9" t="b">
        <f t="shared" si="5"/>
        <v>0</v>
      </c>
      <c r="H37" s="9" t="b">
        <f t="shared" si="6"/>
        <v>0</v>
      </c>
      <c r="I37" s="31" t="str">
        <f t="shared" si="7"/>
        <v>Não atende</v>
      </c>
    </row>
    <row r="38" spans="1:9">
      <c r="A38" s="9">
        <v>0</v>
      </c>
      <c r="B38" s="9">
        <v>0</v>
      </c>
      <c r="C38" s="9">
        <v>0</v>
      </c>
      <c r="D38" s="9" t="str">
        <v>Não atende</v>
      </c>
      <c r="F38" s="30" t="b">
        <f t="shared" si="4"/>
        <v>0</v>
      </c>
      <c r="G38" s="9" t="b">
        <f t="shared" si="5"/>
        <v>0</v>
      </c>
      <c r="H38" s="9" t="b">
        <f t="shared" si="6"/>
        <v>0</v>
      </c>
      <c r="I38" s="31" t="str">
        <f t="shared" si="7"/>
        <v>Não atende</v>
      </c>
    </row>
    <row r="39" spans="1:9">
      <c r="A39" s="9">
        <v>0</v>
      </c>
      <c r="B39" s="9">
        <v>0</v>
      </c>
      <c r="C39" s="9">
        <v>0</v>
      </c>
      <c r="D39" s="9" t="str">
        <v>Não atende</v>
      </c>
      <c r="F39" s="30" t="b">
        <f t="shared" ref="F39:F47" si="8">IF(D39="Atende",A39)</f>
        <v>0</v>
      </c>
      <c r="G39" s="9" t="b">
        <f t="shared" ref="G39:G47" si="9">IF(D39="Atende",B39)</f>
        <v>0</v>
      </c>
      <c r="H39" s="9" t="b">
        <f t="shared" ref="H39:H47" si="10">IF(D39="Atende",C39)</f>
        <v>0</v>
      </c>
      <c r="I39" s="31" t="str">
        <f t="shared" ref="I39:I47" si="11">D39</f>
        <v>Não atende</v>
      </c>
    </row>
    <row r="40" spans="1:9">
      <c r="A40" s="9">
        <v>0</v>
      </c>
      <c r="B40" s="9">
        <v>0</v>
      </c>
      <c r="C40" s="9">
        <v>0</v>
      </c>
      <c r="D40" s="9" t="str">
        <v>Não atende</v>
      </c>
      <c r="F40" s="30" t="b">
        <f t="shared" si="8"/>
        <v>0</v>
      </c>
      <c r="G40" s="9" t="b">
        <f t="shared" si="9"/>
        <v>0</v>
      </c>
      <c r="H40" s="9" t="b">
        <f t="shared" si="10"/>
        <v>0</v>
      </c>
      <c r="I40" s="31" t="str">
        <f t="shared" si="11"/>
        <v>Não atende</v>
      </c>
    </row>
    <row r="41" spans="1:9">
      <c r="A41" s="9">
        <v>0</v>
      </c>
      <c r="B41" s="9">
        <v>0</v>
      </c>
      <c r="C41" s="9">
        <v>0</v>
      </c>
      <c r="D41" s="9" t="str">
        <v>Não atende</v>
      </c>
      <c r="F41" s="30" t="b">
        <f t="shared" si="8"/>
        <v>0</v>
      </c>
      <c r="G41" s="9" t="b">
        <f t="shared" si="9"/>
        <v>0</v>
      </c>
      <c r="H41" s="9" t="b">
        <f t="shared" si="10"/>
        <v>0</v>
      </c>
      <c r="I41" s="31" t="str">
        <f t="shared" si="11"/>
        <v>Não atende</v>
      </c>
    </row>
    <row r="42" spans="1:9">
      <c r="A42" s="9">
        <v>0</v>
      </c>
      <c r="B42" s="9">
        <v>0</v>
      </c>
      <c r="C42" s="9">
        <v>0</v>
      </c>
      <c r="D42" s="9" t="str">
        <v>Não atende</v>
      </c>
      <c r="F42" s="30" t="b">
        <f t="shared" si="8"/>
        <v>0</v>
      </c>
      <c r="G42" s="9" t="b">
        <f t="shared" si="9"/>
        <v>0</v>
      </c>
      <c r="H42" s="9" t="b">
        <f t="shared" si="10"/>
        <v>0</v>
      </c>
      <c r="I42" s="31" t="str">
        <f t="shared" si="11"/>
        <v>Não atende</v>
      </c>
    </row>
    <row r="43" spans="1:9">
      <c r="A43" s="9">
        <v>0</v>
      </c>
      <c r="B43" s="9">
        <v>0</v>
      </c>
      <c r="C43" s="9">
        <v>0</v>
      </c>
      <c r="D43" s="9" t="str">
        <v>Não atende</v>
      </c>
      <c r="F43" s="30" t="b">
        <f t="shared" si="8"/>
        <v>0</v>
      </c>
      <c r="G43" s="9" t="b">
        <f t="shared" si="9"/>
        <v>0</v>
      </c>
      <c r="H43" s="9" t="b">
        <f t="shared" si="10"/>
        <v>0</v>
      </c>
      <c r="I43" s="31" t="str">
        <f t="shared" si="11"/>
        <v>Não atende</v>
      </c>
    </row>
    <row r="44" spans="1:9">
      <c r="A44" s="9">
        <v>0</v>
      </c>
      <c r="B44" s="9">
        <v>0</v>
      </c>
      <c r="C44" s="9">
        <v>0</v>
      </c>
      <c r="D44" s="9" t="str">
        <v>Não atende</v>
      </c>
      <c r="F44" s="30" t="b">
        <f t="shared" si="8"/>
        <v>0</v>
      </c>
      <c r="G44" s="9" t="b">
        <f t="shared" si="9"/>
        <v>0</v>
      </c>
      <c r="H44" s="9" t="b">
        <f t="shared" si="10"/>
        <v>0</v>
      </c>
      <c r="I44" s="31" t="str">
        <f t="shared" si="11"/>
        <v>Não atende</v>
      </c>
    </row>
    <row r="45" spans="1:9">
      <c r="A45" s="9">
        <v>0</v>
      </c>
      <c r="B45" s="9">
        <v>0</v>
      </c>
      <c r="C45" s="9">
        <v>0</v>
      </c>
      <c r="D45" s="9" t="str">
        <v>Não atende</v>
      </c>
      <c r="F45" s="30" t="b">
        <f t="shared" si="8"/>
        <v>0</v>
      </c>
      <c r="G45" s="9" t="b">
        <f t="shared" si="9"/>
        <v>0</v>
      </c>
      <c r="H45" s="9" t="b">
        <f t="shared" si="10"/>
        <v>0</v>
      </c>
      <c r="I45" s="31" t="str">
        <f t="shared" si="11"/>
        <v>Não atende</v>
      </c>
    </row>
    <row r="46" spans="1:9">
      <c r="A46" s="9">
        <v>0</v>
      </c>
      <c r="B46" s="9">
        <v>0</v>
      </c>
      <c r="C46" s="9">
        <v>0</v>
      </c>
      <c r="D46" s="9" t="str">
        <v>Não atende</v>
      </c>
      <c r="F46" s="30" t="b">
        <f t="shared" si="8"/>
        <v>0</v>
      </c>
      <c r="G46" s="9" t="b">
        <f t="shared" si="9"/>
        <v>0</v>
      </c>
      <c r="H46" s="9" t="b">
        <f t="shared" si="10"/>
        <v>0</v>
      </c>
      <c r="I46" s="31" t="str">
        <f t="shared" si="11"/>
        <v>Não atende</v>
      </c>
    </row>
    <row r="47" spans="1:9">
      <c r="A47" s="9">
        <v>0</v>
      </c>
      <c r="B47" s="9">
        <v>0</v>
      </c>
      <c r="C47" s="9">
        <v>0</v>
      </c>
      <c r="D47" s="9" t="str">
        <v>Não atende</v>
      </c>
      <c r="F47" s="30" t="b">
        <f t="shared" si="8"/>
        <v>0</v>
      </c>
      <c r="G47" s="9" t="b">
        <f t="shared" si="9"/>
        <v>0</v>
      </c>
      <c r="H47" s="9" t="b">
        <f t="shared" si="10"/>
        <v>0</v>
      </c>
      <c r="I47" s="31" t="str">
        <f t="shared" si="11"/>
        <v>Não atende</v>
      </c>
    </row>
    <row r="48" spans="1:9">
      <c r="A48" s="9">
        <v>0</v>
      </c>
      <c r="B48" s="9">
        <v>0</v>
      </c>
      <c r="C48" s="9">
        <v>0</v>
      </c>
      <c r="D48" s="9" t="str">
        <v>Não atende</v>
      </c>
      <c r="F48" s="9" t="b">
        <f t="shared" si="0"/>
        <v>0</v>
      </c>
      <c r="G48" s="9" t="b">
        <f t="shared" si="1"/>
        <v>0</v>
      </c>
      <c r="H48" s="9" t="b">
        <f t="shared" si="2"/>
        <v>0</v>
      </c>
      <c r="I48" s="9" t="str">
        <f t="shared" si="3"/>
        <v>Não atende</v>
      </c>
    </row>
    <row r="49" spans="1:9">
      <c r="A49" s="9">
        <v>0</v>
      </c>
      <c r="B49" s="9">
        <v>0</v>
      </c>
      <c r="C49" s="9">
        <v>0</v>
      </c>
      <c r="D49" s="9" t="str">
        <v>Não atende</v>
      </c>
      <c r="F49" s="30" t="b">
        <f t="shared" ref="F49" si="12">IF(D49="Atende",A49)</f>
        <v>0</v>
      </c>
      <c r="G49" s="9" t="b">
        <f t="shared" ref="G49" si="13">IF(D49="Atende",B49)</f>
        <v>0</v>
      </c>
      <c r="H49" s="9" t="b">
        <f t="shared" ref="H49" si="14">IF(D49="Atende",C49)</f>
        <v>0</v>
      </c>
      <c r="I49" s="31" t="str">
        <f t="shared" ref="I49" si="15">D49</f>
        <v>Não atende</v>
      </c>
    </row>
    <row r="50" spans="1:9">
      <c r="A50" s="9">
        <v>0</v>
      </c>
      <c r="B50" s="9">
        <v>0</v>
      </c>
      <c r="C50" s="9">
        <v>0</v>
      </c>
      <c r="D50" s="9" t="str">
        <v>Não atende</v>
      </c>
      <c r="F50" s="9" t="b">
        <f t="shared" ref="F50:F66" si="16">IF(D50="Atende",A50)</f>
        <v>0</v>
      </c>
      <c r="G50" s="9" t="b">
        <f t="shared" ref="G50:G66" si="17">IF(D50="Atende",B50)</f>
        <v>0</v>
      </c>
      <c r="H50" s="9" t="b">
        <f t="shared" ref="H50:H66" si="18">IF(D50="Atende",C50)</f>
        <v>0</v>
      </c>
      <c r="I50" s="9" t="str">
        <f t="shared" ref="I50:I66" si="19">D50</f>
        <v>Não atende</v>
      </c>
    </row>
    <row r="51" spans="1:9">
      <c r="A51" s="9">
        <v>0</v>
      </c>
      <c r="B51" s="9">
        <v>0</v>
      </c>
      <c r="C51" s="9">
        <v>0</v>
      </c>
      <c r="D51" s="9" t="str">
        <v>Não atende</v>
      </c>
      <c r="F51" s="9" t="b">
        <f t="shared" si="16"/>
        <v>0</v>
      </c>
      <c r="G51" s="9" t="b">
        <f t="shared" si="17"/>
        <v>0</v>
      </c>
      <c r="H51" s="9" t="b">
        <f t="shared" si="18"/>
        <v>0</v>
      </c>
      <c r="I51" s="9" t="str">
        <f t="shared" si="19"/>
        <v>Não atende</v>
      </c>
    </row>
    <row r="52" spans="1:9">
      <c r="A52" s="9">
        <v>0</v>
      </c>
      <c r="B52" s="9">
        <v>0</v>
      </c>
      <c r="C52" s="9">
        <v>0</v>
      </c>
      <c r="D52" s="9" t="str">
        <v>Não atende</v>
      </c>
      <c r="F52" s="9" t="b">
        <f t="shared" si="16"/>
        <v>0</v>
      </c>
      <c r="G52" s="9" t="b">
        <f t="shared" si="17"/>
        <v>0</v>
      </c>
      <c r="H52" s="9" t="b">
        <f t="shared" si="18"/>
        <v>0</v>
      </c>
      <c r="I52" s="9" t="str">
        <f t="shared" si="19"/>
        <v>Não atende</v>
      </c>
    </row>
    <row r="53" spans="1:9">
      <c r="A53" s="9">
        <v>0</v>
      </c>
      <c r="B53" s="9">
        <v>0</v>
      </c>
      <c r="C53" s="9">
        <v>0</v>
      </c>
      <c r="D53" s="9" t="str">
        <v>Não atende</v>
      </c>
      <c r="F53" s="9" t="b">
        <f t="shared" si="16"/>
        <v>0</v>
      </c>
      <c r="G53" s="9" t="b">
        <f t="shared" si="17"/>
        <v>0</v>
      </c>
      <c r="H53" s="9" t="b">
        <f t="shared" si="18"/>
        <v>0</v>
      </c>
      <c r="I53" s="9" t="str">
        <f t="shared" si="19"/>
        <v>Não atende</v>
      </c>
    </row>
    <row r="54" spans="1:9">
      <c r="A54" s="9">
        <v>0</v>
      </c>
      <c r="B54" s="9">
        <v>0</v>
      </c>
      <c r="C54" s="9">
        <v>0</v>
      </c>
      <c r="D54" s="9" t="str">
        <v>Não atende</v>
      </c>
      <c r="F54" s="9" t="b">
        <f t="shared" si="16"/>
        <v>0</v>
      </c>
      <c r="G54" s="9" t="b">
        <f t="shared" si="17"/>
        <v>0</v>
      </c>
      <c r="H54" s="9" t="b">
        <f t="shared" si="18"/>
        <v>0</v>
      </c>
      <c r="I54" s="9" t="str">
        <f t="shared" si="19"/>
        <v>Não atende</v>
      </c>
    </row>
    <row r="55" spans="1:9">
      <c r="A55" s="9">
        <v>0</v>
      </c>
      <c r="B55" s="9">
        <v>0</v>
      </c>
      <c r="C55" s="9">
        <v>0</v>
      </c>
      <c r="D55" s="9" t="str">
        <v>Não atende</v>
      </c>
      <c r="F55" s="9" t="b">
        <f t="shared" si="16"/>
        <v>0</v>
      </c>
      <c r="G55" s="9" t="b">
        <f t="shared" si="17"/>
        <v>0</v>
      </c>
      <c r="H55" s="9" t="b">
        <f t="shared" si="18"/>
        <v>0</v>
      </c>
      <c r="I55" s="9" t="str">
        <f t="shared" si="19"/>
        <v>Não atende</v>
      </c>
    </row>
    <row r="56" spans="1:9">
      <c r="A56" s="9">
        <v>0</v>
      </c>
      <c r="B56" s="9">
        <v>0</v>
      </c>
      <c r="C56" s="9">
        <v>0</v>
      </c>
      <c r="D56" s="9" t="str">
        <v>Não atende</v>
      </c>
      <c r="F56" s="9" t="b">
        <f t="shared" si="16"/>
        <v>0</v>
      </c>
      <c r="G56" s="9" t="b">
        <f t="shared" si="17"/>
        <v>0</v>
      </c>
      <c r="H56" s="9" t="b">
        <f t="shared" si="18"/>
        <v>0</v>
      </c>
      <c r="I56" s="9" t="str">
        <f t="shared" si="19"/>
        <v>Não atende</v>
      </c>
    </row>
    <row r="57" spans="1:9">
      <c r="A57" s="9">
        <v>0</v>
      </c>
      <c r="B57" s="9">
        <v>0</v>
      </c>
      <c r="C57" s="9">
        <v>0</v>
      </c>
      <c r="D57" s="9" t="str">
        <v>Não atende</v>
      </c>
      <c r="F57" s="9" t="b">
        <f t="shared" si="16"/>
        <v>0</v>
      </c>
      <c r="G57" s="9" t="b">
        <f t="shared" si="17"/>
        <v>0</v>
      </c>
      <c r="H57" s="9" t="b">
        <f t="shared" si="18"/>
        <v>0</v>
      </c>
      <c r="I57" s="9" t="str">
        <f t="shared" si="19"/>
        <v>Não atende</v>
      </c>
    </row>
    <row r="58" spans="1:9">
      <c r="A58" s="9">
        <v>0</v>
      </c>
      <c r="B58" s="9">
        <v>0</v>
      </c>
      <c r="C58" s="9">
        <v>0</v>
      </c>
      <c r="D58" s="9" t="str">
        <v>Não atende</v>
      </c>
      <c r="F58" s="9" t="b">
        <f t="shared" si="16"/>
        <v>0</v>
      </c>
      <c r="G58" s="9" t="b">
        <f t="shared" si="17"/>
        <v>0</v>
      </c>
      <c r="H58" s="9" t="b">
        <f t="shared" si="18"/>
        <v>0</v>
      </c>
      <c r="I58" s="9" t="str">
        <f t="shared" si="19"/>
        <v>Não atende</v>
      </c>
    </row>
    <row r="59" spans="1:9">
      <c r="A59" s="9">
        <v>0</v>
      </c>
      <c r="B59" s="9">
        <v>0</v>
      </c>
      <c r="C59" s="9">
        <v>0</v>
      </c>
      <c r="D59" s="9" t="str">
        <v>Não atende</v>
      </c>
      <c r="F59" s="9" t="b">
        <f t="shared" si="16"/>
        <v>0</v>
      </c>
      <c r="G59" s="9" t="b">
        <f t="shared" si="17"/>
        <v>0</v>
      </c>
      <c r="H59" s="9" t="b">
        <f t="shared" si="18"/>
        <v>0</v>
      </c>
      <c r="I59" s="9" t="str">
        <f t="shared" si="19"/>
        <v>Não atende</v>
      </c>
    </row>
    <row r="60" spans="1:9">
      <c r="A60" s="9">
        <v>0</v>
      </c>
      <c r="B60" s="9">
        <v>0</v>
      </c>
      <c r="C60" s="9">
        <v>0</v>
      </c>
      <c r="D60" s="9" t="str">
        <v>Não atende</v>
      </c>
      <c r="F60" s="9" t="b">
        <f t="shared" si="16"/>
        <v>0</v>
      </c>
      <c r="G60" s="9" t="b">
        <f t="shared" si="17"/>
        <v>0</v>
      </c>
      <c r="H60" s="9" t="b">
        <f t="shared" si="18"/>
        <v>0</v>
      </c>
      <c r="I60" s="9" t="str">
        <f t="shared" si="19"/>
        <v>Não atende</v>
      </c>
    </row>
    <row r="61" spans="1:9">
      <c r="A61" s="9">
        <v>0</v>
      </c>
      <c r="B61" s="9">
        <v>0</v>
      </c>
      <c r="C61" s="9">
        <v>0</v>
      </c>
      <c r="D61" s="9" t="str">
        <v>Não atende</v>
      </c>
      <c r="F61" s="9" t="b">
        <f t="shared" si="16"/>
        <v>0</v>
      </c>
      <c r="G61" s="9" t="b">
        <f t="shared" si="17"/>
        <v>0</v>
      </c>
      <c r="H61" s="9" t="b">
        <f t="shared" si="18"/>
        <v>0</v>
      </c>
      <c r="I61" s="9" t="str">
        <f t="shared" si="19"/>
        <v>Não atende</v>
      </c>
    </row>
    <row r="62" spans="1:9">
      <c r="A62" s="9">
        <v>0</v>
      </c>
      <c r="B62" s="9">
        <v>0</v>
      </c>
      <c r="C62" s="9">
        <v>0</v>
      </c>
      <c r="D62" s="9" t="str">
        <v>Não atende</v>
      </c>
      <c r="F62" s="9" t="b">
        <f t="shared" si="16"/>
        <v>0</v>
      </c>
      <c r="G62" s="9" t="b">
        <f t="shared" si="17"/>
        <v>0</v>
      </c>
      <c r="H62" s="9" t="b">
        <f t="shared" si="18"/>
        <v>0</v>
      </c>
      <c r="I62" s="9" t="str">
        <f t="shared" si="19"/>
        <v>Não atende</v>
      </c>
    </row>
    <row r="63" spans="1:9">
      <c r="A63" s="9">
        <v>0</v>
      </c>
      <c r="B63" s="9">
        <v>0</v>
      </c>
      <c r="C63" s="9">
        <v>0</v>
      </c>
      <c r="D63" s="9" t="str">
        <v>Não atende</v>
      </c>
      <c r="F63" s="9" t="b">
        <f t="shared" si="16"/>
        <v>0</v>
      </c>
      <c r="G63" s="9" t="b">
        <f t="shared" si="17"/>
        <v>0</v>
      </c>
      <c r="H63" s="9" t="b">
        <f t="shared" si="18"/>
        <v>0</v>
      </c>
      <c r="I63" s="9" t="str">
        <f t="shared" si="19"/>
        <v>Não atende</v>
      </c>
    </row>
    <row r="64" spans="1:9">
      <c r="A64" s="9">
        <v>0</v>
      </c>
      <c r="B64" s="9">
        <v>0</v>
      </c>
      <c r="C64" s="9">
        <v>0</v>
      </c>
      <c r="D64" s="9" t="str">
        <v>Não atende</v>
      </c>
      <c r="F64" s="9" t="b">
        <f t="shared" si="16"/>
        <v>0</v>
      </c>
      <c r="G64" s="9" t="b">
        <f t="shared" si="17"/>
        <v>0</v>
      </c>
      <c r="H64" s="9" t="b">
        <f t="shared" si="18"/>
        <v>0</v>
      </c>
      <c r="I64" s="9" t="str">
        <f t="shared" si="19"/>
        <v>Não atende</v>
      </c>
    </row>
    <row r="65" spans="1:9">
      <c r="A65" s="9">
        <v>0</v>
      </c>
      <c r="B65" s="9">
        <v>0</v>
      </c>
      <c r="C65" s="9">
        <v>0</v>
      </c>
      <c r="D65" s="9" t="str">
        <v>Não atende</v>
      </c>
      <c r="F65" s="9" t="b">
        <f t="shared" si="16"/>
        <v>0</v>
      </c>
      <c r="G65" s="9" t="b">
        <f t="shared" si="17"/>
        <v>0</v>
      </c>
      <c r="H65" s="9" t="b">
        <f t="shared" si="18"/>
        <v>0</v>
      </c>
      <c r="I65" s="9" t="str">
        <f t="shared" si="19"/>
        <v>Não atende</v>
      </c>
    </row>
    <row r="66" spans="1:9">
      <c r="A66" s="9">
        <v>0</v>
      </c>
      <c r="B66" s="9">
        <v>0</v>
      </c>
      <c r="C66" s="9">
        <v>0</v>
      </c>
      <c r="D66" s="9" t="str">
        <v>Não atende</v>
      </c>
      <c r="F66" s="9" t="b">
        <f t="shared" si="16"/>
        <v>0</v>
      </c>
      <c r="G66" s="9" t="b">
        <f t="shared" si="17"/>
        <v>0</v>
      </c>
      <c r="H66" s="9" t="b">
        <f t="shared" si="18"/>
        <v>0</v>
      </c>
      <c r="I66" s="9" t="str">
        <f t="shared" si="19"/>
        <v>Não atende</v>
      </c>
    </row>
    <row r="67" spans="1:9">
      <c r="A67" s="9">
        <v>0</v>
      </c>
      <c r="B67" s="9">
        <v>0</v>
      </c>
      <c r="C67" s="9">
        <v>0</v>
      </c>
      <c r="D67" s="9" t="str">
        <v>Não atende</v>
      </c>
      <c r="F67" s="9" t="b">
        <f t="shared" ref="F67:F130" si="20">IF(D67="Atende",A67)</f>
        <v>0</v>
      </c>
      <c r="G67" s="9" t="b">
        <f t="shared" ref="G67:G130" si="21">IF(D67="Atende",B67)</f>
        <v>0</v>
      </c>
      <c r="H67" s="9" t="b">
        <f t="shared" ref="H67:H130" si="22">IF(D67="Atende",C67)</f>
        <v>0</v>
      </c>
      <c r="I67" s="9" t="str">
        <f t="shared" ref="I67:I130" si="23">D67</f>
        <v>Não atende</v>
      </c>
    </row>
    <row r="68" spans="1:9">
      <c r="A68" s="9">
        <v>0</v>
      </c>
      <c r="B68" s="9">
        <v>0</v>
      </c>
      <c r="C68" s="9">
        <v>0</v>
      </c>
      <c r="D68" s="9" t="str">
        <v>Não atende</v>
      </c>
      <c r="F68" s="9" t="b">
        <f t="shared" si="20"/>
        <v>0</v>
      </c>
      <c r="G68" s="9" t="b">
        <f t="shared" si="21"/>
        <v>0</v>
      </c>
      <c r="H68" s="9" t="b">
        <f t="shared" si="22"/>
        <v>0</v>
      </c>
      <c r="I68" s="9" t="str">
        <f t="shared" si="23"/>
        <v>Não atende</v>
      </c>
    </row>
    <row r="69" spans="1:9">
      <c r="A69" s="9">
        <v>0</v>
      </c>
      <c r="B69" s="9">
        <v>0</v>
      </c>
      <c r="C69" s="9">
        <v>0</v>
      </c>
      <c r="D69" s="9" t="str">
        <v>Não atende</v>
      </c>
      <c r="F69" s="9" t="b">
        <f t="shared" si="20"/>
        <v>0</v>
      </c>
      <c r="G69" s="9" t="b">
        <f t="shared" si="21"/>
        <v>0</v>
      </c>
      <c r="H69" s="9" t="b">
        <f t="shared" si="22"/>
        <v>0</v>
      </c>
      <c r="I69" s="9" t="str">
        <f t="shared" si="23"/>
        <v>Não atende</v>
      </c>
    </row>
    <row r="70" spans="1:9">
      <c r="A70" s="9">
        <v>0</v>
      </c>
      <c r="B70" s="9">
        <v>0</v>
      </c>
      <c r="C70" s="9">
        <v>0</v>
      </c>
      <c r="D70" s="9" t="str">
        <v>Não atende</v>
      </c>
      <c r="F70" s="9" t="b">
        <f t="shared" si="20"/>
        <v>0</v>
      </c>
      <c r="G70" s="9" t="b">
        <f t="shared" si="21"/>
        <v>0</v>
      </c>
      <c r="H70" s="9" t="b">
        <f t="shared" si="22"/>
        <v>0</v>
      </c>
      <c r="I70" s="9" t="str">
        <f t="shared" si="23"/>
        <v>Não atende</v>
      </c>
    </row>
    <row r="71" spans="1:9">
      <c r="A71" s="9">
        <v>0</v>
      </c>
      <c r="B71" s="9">
        <v>0</v>
      </c>
      <c r="C71" s="9">
        <v>0</v>
      </c>
      <c r="D71" s="9" t="str">
        <v>Não atende</v>
      </c>
      <c r="F71" s="9" t="b">
        <f t="shared" si="20"/>
        <v>0</v>
      </c>
      <c r="G71" s="9" t="b">
        <f t="shared" si="21"/>
        <v>0</v>
      </c>
      <c r="H71" s="9" t="b">
        <f t="shared" si="22"/>
        <v>0</v>
      </c>
      <c r="I71" s="9" t="str">
        <f t="shared" si="23"/>
        <v>Não atende</v>
      </c>
    </row>
    <row r="72" spans="1:9">
      <c r="A72" s="9">
        <v>0</v>
      </c>
      <c r="B72" s="9">
        <v>0</v>
      </c>
      <c r="C72" s="9">
        <v>0</v>
      </c>
      <c r="D72" s="9" t="str">
        <v>Não atende</v>
      </c>
      <c r="F72" s="9" t="b">
        <f t="shared" si="20"/>
        <v>0</v>
      </c>
      <c r="G72" s="9" t="b">
        <f t="shared" si="21"/>
        <v>0</v>
      </c>
      <c r="H72" s="9" t="b">
        <f t="shared" si="22"/>
        <v>0</v>
      </c>
      <c r="I72" s="9" t="str">
        <f t="shared" si="23"/>
        <v>Não atende</v>
      </c>
    </row>
    <row r="73" spans="1:9">
      <c r="A73" s="9">
        <v>0</v>
      </c>
      <c r="B73" s="9">
        <v>0</v>
      </c>
      <c r="C73" s="9">
        <v>0</v>
      </c>
      <c r="D73" s="9" t="str">
        <v>Não atende</v>
      </c>
      <c r="F73" s="9" t="b">
        <f t="shared" si="20"/>
        <v>0</v>
      </c>
      <c r="G73" s="9" t="b">
        <f t="shared" si="21"/>
        <v>0</v>
      </c>
      <c r="H73" s="9" t="b">
        <f t="shared" si="22"/>
        <v>0</v>
      </c>
      <c r="I73" s="9" t="str">
        <f t="shared" si="23"/>
        <v>Não atende</v>
      </c>
    </row>
    <row r="74" spans="1:9">
      <c r="A74" s="9">
        <v>0</v>
      </c>
      <c r="B74" s="9">
        <v>0</v>
      </c>
      <c r="C74" s="9">
        <v>0</v>
      </c>
      <c r="D74" s="9" t="str">
        <v>Não atende</v>
      </c>
      <c r="F74" s="9" t="b">
        <f t="shared" si="20"/>
        <v>0</v>
      </c>
      <c r="G74" s="9" t="b">
        <f t="shared" si="21"/>
        <v>0</v>
      </c>
      <c r="H74" s="9" t="b">
        <f t="shared" si="22"/>
        <v>0</v>
      </c>
      <c r="I74" s="9" t="str">
        <f t="shared" si="23"/>
        <v>Não atende</v>
      </c>
    </row>
    <row r="75" spans="1:9">
      <c r="A75" s="9">
        <v>0</v>
      </c>
      <c r="B75" s="9">
        <v>0</v>
      </c>
      <c r="C75" s="9">
        <v>0</v>
      </c>
      <c r="D75" s="9" t="str">
        <v>Não atende</v>
      </c>
      <c r="F75" s="9" t="b">
        <f t="shared" si="20"/>
        <v>0</v>
      </c>
      <c r="G75" s="9" t="b">
        <f t="shared" si="21"/>
        <v>0</v>
      </c>
      <c r="H75" s="9" t="b">
        <f t="shared" si="22"/>
        <v>0</v>
      </c>
      <c r="I75" s="9" t="str">
        <f t="shared" si="23"/>
        <v>Não atende</v>
      </c>
    </row>
    <row r="76" spans="1:9">
      <c r="A76" s="9">
        <v>0</v>
      </c>
      <c r="B76" s="9">
        <v>0</v>
      </c>
      <c r="C76" s="9">
        <v>0</v>
      </c>
      <c r="D76" s="9" t="str">
        <v>Não atende</v>
      </c>
      <c r="F76" s="9" t="b">
        <f t="shared" si="20"/>
        <v>0</v>
      </c>
      <c r="G76" s="9" t="b">
        <f t="shared" si="21"/>
        <v>0</v>
      </c>
      <c r="H76" s="9" t="b">
        <f t="shared" si="22"/>
        <v>0</v>
      </c>
      <c r="I76" s="9" t="str">
        <f t="shared" si="23"/>
        <v>Não atende</v>
      </c>
    </row>
    <row r="77" spans="1:9">
      <c r="A77" s="9">
        <v>0</v>
      </c>
      <c r="B77" s="9">
        <v>0</v>
      </c>
      <c r="C77" s="9">
        <v>0</v>
      </c>
      <c r="D77" s="9" t="str">
        <v>Não atende</v>
      </c>
      <c r="F77" s="9" t="b">
        <f t="shared" si="20"/>
        <v>0</v>
      </c>
      <c r="G77" s="9" t="b">
        <f t="shared" si="21"/>
        <v>0</v>
      </c>
      <c r="H77" s="9" t="b">
        <f t="shared" si="22"/>
        <v>0</v>
      </c>
      <c r="I77" s="9" t="str">
        <f t="shared" si="23"/>
        <v>Não atende</v>
      </c>
    </row>
    <row r="78" spans="1:9">
      <c r="A78" s="9">
        <v>0</v>
      </c>
      <c r="B78" s="9">
        <v>0</v>
      </c>
      <c r="C78" s="9">
        <v>0</v>
      </c>
      <c r="D78" s="9" t="str">
        <v>Não atende</v>
      </c>
      <c r="F78" s="9" t="b">
        <f t="shared" si="20"/>
        <v>0</v>
      </c>
      <c r="G78" s="9" t="b">
        <f t="shared" si="21"/>
        <v>0</v>
      </c>
      <c r="H78" s="9" t="b">
        <f t="shared" si="22"/>
        <v>0</v>
      </c>
      <c r="I78" s="9" t="str">
        <f t="shared" si="23"/>
        <v>Não atende</v>
      </c>
    </row>
    <row r="79" spans="1:9">
      <c r="A79" s="9">
        <v>0</v>
      </c>
      <c r="B79" s="9">
        <v>0</v>
      </c>
      <c r="C79" s="9">
        <v>0</v>
      </c>
      <c r="D79" s="9" t="str">
        <v>Não atende</v>
      </c>
      <c r="F79" s="9" t="b">
        <f t="shared" si="20"/>
        <v>0</v>
      </c>
      <c r="G79" s="9" t="b">
        <f t="shared" si="21"/>
        <v>0</v>
      </c>
      <c r="H79" s="9" t="b">
        <f t="shared" si="22"/>
        <v>0</v>
      </c>
      <c r="I79" s="9" t="str">
        <f t="shared" si="23"/>
        <v>Não atende</v>
      </c>
    </row>
    <row r="80" spans="1:9">
      <c r="A80" s="9">
        <v>0</v>
      </c>
      <c r="B80" s="9">
        <v>0</v>
      </c>
      <c r="C80" s="9">
        <v>0</v>
      </c>
      <c r="D80" s="9" t="str">
        <v>Não atende</v>
      </c>
      <c r="F80" s="9" t="b">
        <f t="shared" si="20"/>
        <v>0</v>
      </c>
      <c r="G80" s="9" t="b">
        <f t="shared" si="21"/>
        <v>0</v>
      </c>
      <c r="H80" s="9" t="b">
        <f t="shared" si="22"/>
        <v>0</v>
      </c>
      <c r="I80" s="9" t="str">
        <f t="shared" si="23"/>
        <v>Não atende</v>
      </c>
    </row>
    <row r="81" spans="1:9">
      <c r="A81" s="9">
        <v>0</v>
      </c>
      <c r="B81" s="9">
        <v>0</v>
      </c>
      <c r="C81" s="9">
        <v>0</v>
      </c>
      <c r="D81" s="9" t="str">
        <v>Não atende</v>
      </c>
      <c r="F81" s="9" t="b">
        <f t="shared" si="20"/>
        <v>0</v>
      </c>
      <c r="G81" s="9" t="b">
        <f t="shared" si="21"/>
        <v>0</v>
      </c>
      <c r="H81" s="9" t="b">
        <f t="shared" si="22"/>
        <v>0</v>
      </c>
      <c r="I81" s="9" t="str">
        <f t="shared" si="23"/>
        <v>Não atende</v>
      </c>
    </row>
    <row r="82" spans="1:9">
      <c r="A82" s="9">
        <v>0</v>
      </c>
      <c r="B82" s="9">
        <v>0</v>
      </c>
      <c r="C82" s="9">
        <v>0</v>
      </c>
      <c r="D82" s="9" t="str">
        <v>Não atende</v>
      </c>
      <c r="F82" s="9" t="b">
        <f t="shared" si="20"/>
        <v>0</v>
      </c>
      <c r="G82" s="9" t="b">
        <f t="shared" si="21"/>
        <v>0</v>
      </c>
      <c r="H82" s="9" t="b">
        <f t="shared" si="22"/>
        <v>0</v>
      </c>
      <c r="I82" s="9" t="str">
        <f t="shared" si="23"/>
        <v>Não atende</v>
      </c>
    </row>
    <row r="83" spans="1:9">
      <c r="A83" s="9">
        <v>0</v>
      </c>
      <c r="B83" s="9">
        <v>0</v>
      </c>
      <c r="C83" s="9">
        <v>0</v>
      </c>
      <c r="D83" s="9" t="str">
        <v>Não atende</v>
      </c>
      <c r="F83" s="9" t="b">
        <f t="shared" si="20"/>
        <v>0</v>
      </c>
      <c r="G83" s="9" t="b">
        <f t="shared" si="21"/>
        <v>0</v>
      </c>
      <c r="H83" s="9" t="b">
        <f t="shared" si="22"/>
        <v>0</v>
      </c>
      <c r="I83" s="9" t="str">
        <f t="shared" si="23"/>
        <v>Não atende</v>
      </c>
    </row>
    <row r="84" spans="1:9">
      <c r="A84" s="9">
        <v>0</v>
      </c>
      <c r="B84" s="9">
        <v>0</v>
      </c>
      <c r="C84" s="9">
        <v>0</v>
      </c>
      <c r="D84" s="9" t="str">
        <v>Não atende</v>
      </c>
      <c r="F84" s="9" t="b">
        <f t="shared" si="20"/>
        <v>0</v>
      </c>
      <c r="G84" s="9" t="b">
        <f t="shared" si="21"/>
        <v>0</v>
      </c>
      <c r="H84" s="9" t="b">
        <f t="shared" si="22"/>
        <v>0</v>
      </c>
      <c r="I84" s="9" t="str">
        <f t="shared" si="23"/>
        <v>Não atende</v>
      </c>
    </row>
    <row r="85" spans="1:9">
      <c r="A85" s="9">
        <v>0</v>
      </c>
      <c r="B85" s="9">
        <v>0</v>
      </c>
      <c r="C85" s="9">
        <v>0</v>
      </c>
      <c r="D85" s="9" t="str">
        <v>Não atende</v>
      </c>
      <c r="F85" s="9" t="b">
        <f t="shared" si="20"/>
        <v>0</v>
      </c>
      <c r="G85" s="9" t="b">
        <f t="shared" si="21"/>
        <v>0</v>
      </c>
      <c r="H85" s="9" t="b">
        <f t="shared" si="22"/>
        <v>0</v>
      </c>
      <c r="I85" s="9" t="str">
        <f t="shared" si="23"/>
        <v>Não atende</v>
      </c>
    </row>
    <row r="86" spans="1:9">
      <c r="A86" s="9">
        <v>0</v>
      </c>
      <c r="B86" s="9">
        <v>0</v>
      </c>
      <c r="C86" s="9">
        <v>0</v>
      </c>
      <c r="D86" s="9" t="str">
        <v>Não atende</v>
      </c>
      <c r="F86" s="9" t="b">
        <f t="shared" si="20"/>
        <v>0</v>
      </c>
      <c r="G86" s="9" t="b">
        <f t="shared" si="21"/>
        <v>0</v>
      </c>
      <c r="H86" s="9" t="b">
        <f t="shared" si="22"/>
        <v>0</v>
      </c>
      <c r="I86" s="9" t="str">
        <f t="shared" si="23"/>
        <v>Não atende</v>
      </c>
    </row>
    <row r="87" spans="1:9">
      <c r="A87" s="9">
        <v>0</v>
      </c>
      <c r="B87" s="9">
        <v>0</v>
      </c>
      <c r="C87" s="9">
        <v>0</v>
      </c>
      <c r="D87" s="9" t="str">
        <v>Não atende</v>
      </c>
      <c r="F87" s="9" t="b">
        <f t="shared" si="20"/>
        <v>0</v>
      </c>
      <c r="G87" s="9" t="b">
        <f t="shared" si="21"/>
        <v>0</v>
      </c>
      <c r="H87" s="9" t="b">
        <f t="shared" si="22"/>
        <v>0</v>
      </c>
      <c r="I87" s="9" t="str">
        <f t="shared" si="23"/>
        <v>Não atende</v>
      </c>
    </row>
    <row r="88" spans="1:9">
      <c r="A88" s="9">
        <v>0</v>
      </c>
      <c r="B88" s="9">
        <v>0</v>
      </c>
      <c r="C88" s="9">
        <v>0</v>
      </c>
      <c r="D88" s="9" t="str">
        <v>Não atende</v>
      </c>
      <c r="F88" s="9" t="b">
        <f t="shared" si="20"/>
        <v>0</v>
      </c>
      <c r="G88" s="9" t="b">
        <f t="shared" si="21"/>
        <v>0</v>
      </c>
      <c r="H88" s="9" t="b">
        <f t="shared" si="22"/>
        <v>0</v>
      </c>
      <c r="I88" s="9" t="str">
        <f t="shared" si="23"/>
        <v>Não atende</v>
      </c>
    </row>
    <row r="89" spans="1:9">
      <c r="A89" s="9">
        <v>0</v>
      </c>
      <c r="B89" s="9">
        <v>0</v>
      </c>
      <c r="C89" s="9">
        <v>0</v>
      </c>
      <c r="D89" s="9" t="str">
        <v>Não atende</v>
      </c>
      <c r="F89" s="9" t="b">
        <f t="shared" si="20"/>
        <v>0</v>
      </c>
      <c r="G89" s="9" t="b">
        <f t="shared" si="21"/>
        <v>0</v>
      </c>
      <c r="H89" s="9" t="b">
        <f t="shared" si="22"/>
        <v>0</v>
      </c>
      <c r="I89" s="9" t="str">
        <f t="shared" si="23"/>
        <v>Não atende</v>
      </c>
    </row>
    <row r="90" spans="1:9">
      <c r="A90" s="9">
        <v>0</v>
      </c>
      <c r="B90" s="9">
        <v>0</v>
      </c>
      <c r="C90" s="9">
        <v>0</v>
      </c>
      <c r="D90" s="9" t="str">
        <v>Não atende</v>
      </c>
      <c r="F90" s="9" t="b">
        <f t="shared" si="20"/>
        <v>0</v>
      </c>
      <c r="G90" s="9" t="b">
        <f t="shared" si="21"/>
        <v>0</v>
      </c>
      <c r="H90" s="9" t="b">
        <f t="shared" si="22"/>
        <v>0</v>
      </c>
      <c r="I90" s="9" t="str">
        <f t="shared" si="23"/>
        <v>Não atende</v>
      </c>
    </row>
    <row r="91" spans="1:9">
      <c r="A91" s="9">
        <v>0</v>
      </c>
      <c r="B91" s="9">
        <v>0</v>
      </c>
      <c r="C91" s="9">
        <v>0</v>
      </c>
      <c r="D91" s="9" t="str">
        <v>Não atende</v>
      </c>
      <c r="F91" s="9" t="b">
        <f t="shared" si="20"/>
        <v>0</v>
      </c>
      <c r="G91" s="9" t="b">
        <f t="shared" si="21"/>
        <v>0</v>
      </c>
      <c r="H91" s="9" t="b">
        <f t="shared" si="22"/>
        <v>0</v>
      </c>
      <c r="I91" s="9" t="str">
        <f t="shared" si="23"/>
        <v>Não atende</v>
      </c>
    </row>
    <row r="92" spans="1:9">
      <c r="A92" s="9">
        <v>0</v>
      </c>
      <c r="B92" s="9">
        <v>0</v>
      </c>
      <c r="C92" s="9">
        <v>0</v>
      </c>
      <c r="D92" s="9" t="str">
        <v>Não atende</v>
      </c>
      <c r="F92" s="9" t="b">
        <f t="shared" si="20"/>
        <v>0</v>
      </c>
      <c r="G92" s="9" t="b">
        <f t="shared" si="21"/>
        <v>0</v>
      </c>
      <c r="H92" s="9" t="b">
        <f t="shared" si="22"/>
        <v>0</v>
      </c>
      <c r="I92" s="9" t="str">
        <f t="shared" si="23"/>
        <v>Não atende</v>
      </c>
    </row>
    <row r="93" spans="1:9">
      <c r="A93" s="9">
        <v>0</v>
      </c>
      <c r="B93" s="9">
        <v>0</v>
      </c>
      <c r="C93" s="9">
        <v>0</v>
      </c>
      <c r="D93" s="9" t="str">
        <v>Não atende</v>
      </c>
      <c r="F93" s="9" t="b">
        <f t="shared" si="20"/>
        <v>0</v>
      </c>
      <c r="G93" s="9" t="b">
        <f t="shared" si="21"/>
        <v>0</v>
      </c>
      <c r="H93" s="9" t="b">
        <f t="shared" si="22"/>
        <v>0</v>
      </c>
      <c r="I93" s="9" t="str">
        <f t="shared" si="23"/>
        <v>Não atende</v>
      </c>
    </row>
    <row r="94" spans="1:9">
      <c r="A94" s="9">
        <v>0</v>
      </c>
      <c r="B94" s="9">
        <v>0</v>
      </c>
      <c r="C94" s="9">
        <v>0</v>
      </c>
      <c r="D94" s="9" t="str">
        <v>Não atende</v>
      </c>
      <c r="F94" s="9" t="b">
        <f t="shared" si="20"/>
        <v>0</v>
      </c>
      <c r="G94" s="9" t="b">
        <f t="shared" si="21"/>
        <v>0</v>
      </c>
      <c r="H94" s="9" t="b">
        <f t="shared" si="22"/>
        <v>0</v>
      </c>
      <c r="I94" s="9" t="str">
        <f t="shared" si="23"/>
        <v>Não atende</v>
      </c>
    </row>
    <row r="95" spans="1:9">
      <c r="A95" s="9">
        <v>0</v>
      </c>
      <c r="B95" s="9">
        <v>0</v>
      </c>
      <c r="C95" s="9">
        <v>0</v>
      </c>
      <c r="D95" s="9" t="str">
        <v>Não atende</v>
      </c>
      <c r="F95" s="9" t="b">
        <f t="shared" si="20"/>
        <v>0</v>
      </c>
      <c r="G95" s="9" t="b">
        <f t="shared" si="21"/>
        <v>0</v>
      </c>
      <c r="H95" s="9" t="b">
        <f t="shared" si="22"/>
        <v>0</v>
      </c>
      <c r="I95" s="9" t="str">
        <f t="shared" si="23"/>
        <v>Não atende</v>
      </c>
    </row>
    <row r="96" spans="1:9">
      <c r="A96" s="9">
        <v>0</v>
      </c>
      <c r="B96" s="9">
        <v>0</v>
      </c>
      <c r="C96" s="9">
        <v>0</v>
      </c>
      <c r="D96" s="9" t="str">
        <v>Não atende</v>
      </c>
      <c r="F96" s="9" t="b">
        <f t="shared" si="20"/>
        <v>0</v>
      </c>
      <c r="G96" s="9" t="b">
        <f t="shared" si="21"/>
        <v>0</v>
      </c>
      <c r="H96" s="9" t="b">
        <f t="shared" si="22"/>
        <v>0</v>
      </c>
      <c r="I96" s="9" t="str">
        <f t="shared" si="23"/>
        <v>Não atende</v>
      </c>
    </row>
    <row r="97" spans="1:9">
      <c r="A97" s="9">
        <v>0</v>
      </c>
      <c r="B97" s="9">
        <v>0</v>
      </c>
      <c r="C97" s="9">
        <v>0</v>
      </c>
      <c r="D97" s="9" t="str">
        <v>Não atende</v>
      </c>
      <c r="F97" s="9" t="b">
        <f t="shared" si="20"/>
        <v>0</v>
      </c>
      <c r="G97" s="9" t="b">
        <f t="shared" si="21"/>
        <v>0</v>
      </c>
      <c r="H97" s="9" t="b">
        <f t="shared" si="22"/>
        <v>0</v>
      </c>
      <c r="I97" s="9" t="str">
        <f t="shared" si="23"/>
        <v>Não atende</v>
      </c>
    </row>
    <row r="98" spans="1:9">
      <c r="A98" s="9">
        <v>0</v>
      </c>
      <c r="B98" s="9">
        <v>0</v>
      </c>
      <c r="C98" s="9">
        <v>0</v>
      </c>
      <c r="D98" s="9" t="str">
        <v>Não atende</v>
      </c>
      <c r="F98" s="9" t="b">
        <f t="shared" si="20"/>
        <v>0</v>
      </c>
      <c r="G98" s="9" t="b">
        <f t="shared" si="21"/>
        <v>0</v>
      </c>
      <c r="H98" s="9" t="b">
        <f t="shared" si="22"/>
        <v>0</v>
      </c>
      <c r="I98" s="9" t="str">
        <f t="shared" si="23"/>
        <v>Não atende</v>
      </c>
    </row>
    <row r="99" spans="1:9">
      <c r="A99" s="9">
        <v>0</v>
      </c>
      <c r="B99" s="9">
        <v>0</v>
      </c>
      <c r="C99" s="9">
        <v>0</v>
      </c>
      <c r="D99" s="9" t="str">
        <v>Não atende</v>
      </c>
      <c r="F99" s="9" t="b">
        <f t="shared" si="20"/>
        <v>0</v>
      </c>
      <c r="G99" s="9" t="b">
        <f t="shared" si="21"/>
        <v>0</v>
      </c>
      <c r="H99" s="9" t="b">
        <f t="shared" si="22"/>
        <v>0</v>
      </c>
      <c r="I99" s="9" t="str">
        <f t="shared" si="23"/>
        <v>Não atende</v>
      </c>
    </row>
    <row r="100" spans="1:9">
      <c r="A100" s="9">
        <v>0</v>
      </c>
      <c r="B100" s="9">
        <v>0</v>
      </c>
      <c r="C100" s="9" t="str">
        <v/>
      </c>
      <c r="D100" s="9" t="str">
        <v>Não atende</v>
      </c>
      <c r="F100" s="9" t="b">
        <f t="shared" si="20"/>
        <v>0</v>
      </c>
      <c r="G100" s="9" t="b">
        <f t="shared" si="21"/>
        <v>0</v>
      </c>
      <c r="H100" s="9" t="b">
        <f t="shared" si="22"/>
        <v>0</v>
      </c>
      <c r="I100" s="9" t="str">
        <f t="shared" si="23"/>
        <v>Não atende</v>
      </c>
    </row>
    <row r="101" spans="1:9">
      <c r="A101" s="9">
        <v>0</v>
      </c>
      <c r="B101" s="9">
        <v>0</v>
      </c>
      <c r="C101" s="9">
        <v>0</v>
      </c>
      <c r="D101" s="9" t="str">
        <v>Não atende</v>
      </c>
      <c r="F101" s="9" t="b">
        <f t="shared" si="20"/>
        <v>0</v>
      </c>
      <c r="G101" s="9" t="b">
        <f t="shared" si="21"/>
        <v>0</v>
      </c>
      <c r="H101" s="9" t="b">
        <f t="shared" si="22"/>
        <v>0</v>
      </c>
      <c r="I101" s="9" t="str">
        <f t="shared" si="23"/>
        <v>Não atende</v>
      </c>
    </row>
    <row r="102" spans="1:9">
      <c r="A102" s="9">
        <v>0</v>
      </c>
      <c r="B102" s="9">
        <v>0</v>
      </c>
      <c r="C102" s="9">
        <v>0</v>
      </c>
      <c r="D102" s="9" t="str">
        <v>Não atende</v>
      </c>
      <c r="F102" s="9" t="b">
        <f t="shared" si="20"/>
        <v>0</v>
      </c>
      <c r="G102" s="9" t="b">
        <f t="shared" si="21"/>
        <v>0</v>
      </c>
      <c r="H102" s="9" t="b">
        <f t="shared" si="22"/>
        <v>0</v>
      </c>
      <c r="I102" s="9" t="str">
        <f t="shared" si="23"/>
        <v>Não atende</v>
      </c>
    </row>
    <row r="103" spans="1:9">
      <c r="A103" s="9">
        <v>0</v>
      </c>
      <c r="B103" s="9">
        <v>0</v>
      </c>
      <c r="C103" s="9">
        <v>0</v>
      </c>
      <c r="D103" s="9" t="str">
        <v>Não atende</v>
      </c>
      <c r="F103" s="9" t="b">
        <f t="shared" si="20"/>
        <v>0</v>
      </c>
      <c r="G103" s="9" t="b">
        <f t="shared" si="21"/>
        <v>0</v>
      </c>
      <c r="H103" s="9" t="b">
        <f t="shared" si="22"/>
        <v>0</v>
      </c>
      <c r="I103" s="9" t="str">
        <f t="shared" si="23"/>
        <v>Não atende</v>
      </c>
    </row>
    <row r="104" spans="1:9">
      <c r="A104" s="9">
        <v>0</v>
      </c>
      <c r="B104" s="9">
        <v>0</v>
      </c>
      <c r="C104" s="9">
        <v>0</v>
      </c>
      <c r="D104" s="9" t="str">
        <v>Não atende</v>
      </c>
      <c r="F104" s="9" t="b">
        <f t="shared" si="20"/>
        <v>0</v>
      </c>
      <c r="G104" s="9" t="b">
        <f t="shared" si="21"/>
        <v>0</v>
      </c>
      <c r="H104" s="9" t="b">
        <f t="shared" si="22"/>
        <v>0</v>
      </c>
      <c r="I104" s="9" t="str">
        <f t="shared" si="23"/>
        <v>Não atende</v>
      </c>
    </row>
    <row r="105" spans="1:9">
      <c r="A105" s="9">
        <v>0</v>
      </c>
      <c r="B105" s="9">
        <v>0</v>
      </c>
      <c r="C105" s="9">
        <v>0</v>
      </c>
      <c r="D105" s="9" t="str">
        <v>Não atende</v>
      </c>
      <c r="F105" s="9" t="b">
        <f t="shared" si="20"/>
        <v>0</v>
      </c>
      <c r="G105" s="9" t="b">
        <f t="shared" si="21"/>
        <v>0</v>
      </c>
      <c r="H105" s="9" t="b">
        <f t="shared" si="22"/>
        <v>0</v>
      </c>
      <c r="I105" s="9" t="str">
        <f t="shared" si="23"/>
        <v>Não atende</v>
      </c>
    </row>
    <row r="106" spans="1:9">
      <c r="A106" s="9">
        <v>0</v>
      </c>
      <c r="B106" s="9">
        <v>0</v>
      </c>
      <c r="C106" s="9">
        <v>0</v>
      </c>
      <c r="D106" s="9" t="str">
        <v>Não atende</v>
      </c>
      <c r="F106" s="9" t="b">
        <f t="shared" si="20"/>
        <v>0</v>
      </c>
      <c r="G106" s="9" t="b">
        <f t="shared" si="21"/>
        <v>0</v>
      </c>
      <c r="H106" s="9" t="b">
        <f t="shared" si="22"/>
        <v>0</v>
      </c>
      <c r="I106" s="9" t="str">
        <f t="shared" si="23"/>
        <v>Não atende</v>
      </c>
    </row>
    <row r="107" spans="1:9">
      <c r="A107" s="9">
        <v>0</v>
      </c>
      <c r="B107" s="9">
        <v>0</v>
      </c>
      <c r="C107" s="9">
        <v>0</v>
      </c>
      <c r="D107" s="9" t="str">
        <v>Não atende</v>
      </c>
      <c r="F107" s="9" t="b">
        <f t="shared" si="20"/>
        <v>0</v>
      </c>
      <c r="G107" s="9" t="b">
        <f t="shared" si="21"/>
        <v>0</v>
      </c>
      <c r="H107" s="9" t="b">
        <f t="shared" si="22"/>
        <v>0</v>
      </c>
      <c r="I107" s="9" t="str">
        <f t="shared" si="23"/>
        <v>Não atende</v>
      </c>
    </row>
    <row r="108" spans="1:9">
      <c r="A108" s="9">
        <v>0</v>
      </c>
      <c r="B108" s="9">
        <v>0</v>
      </c>
      <c r="C108" s="9">
        <v>0</v>
      </c>
      <c r="D108" s="9" t="str">
        <v>Não atende</v>
      </c>
      <c r="F108" s="9" t="b">
        <f t="shared" si="20"/>
        <v>0</v>
      </c>
      <c r="G108" s="9" t="b">
        <f t="shared" si="21"/>
        <v>0</v>
      </c>
      <c r="H108" s="9" t="b">
        <f t="shared" si="22"/>
        <v>0</v>
      </c>
      <c r="I108" s="9" t="str">
        <f t="shared" si="23"/>
        <v>Não atende</v>
      </c>
    </row>
    <row r="109" spans="1:9">
      <c r="A109" s="9">
        <v>0</v>
      </c>
      <c r="B109" s="9">
        <v>0</v>
      </c>
      <c r="C109" s="9">
        <v>0</v>
      </c>
      <c r="D109" s="9" t="str">
        <v>Não atende</v>
      </c>
      <c r="F109" s="9" t="b">
        <f t="shared" si="20"/>
        <v>0</v>
      </c>
      <c r="G109" s="9" t="b">
        <f t="shared" si="21"/>
        <v>0</v>
      </c>
      <c r="H109" s="9" t="b">
        <f t="shared" si="22"/>
        <v>0</v>
      </c>
      <c r="I109" s="9" t="str">
        <f t="shared" si="23"/>
        <v>Não atende</v>
      </c>
    </row>
    <row r="110" spans="1:9">
      <c r="A110" s="9">
        <v>0</v>
      </c>
      <c r="B110" s="9">
        <v>0</v>
      </c>
      <c r="C110" s="9">
        <v>0</v>
      </c>
      <c r="D110" s="9" t="str">
        <v>Não atende</v>
      </c>
      <c r="F110" s="9" t="b">
        <f t="shared" si="20"/>
        <v>0</v>
      </c>
      <c r="G110" s="9" t="b">
        <f t="shared" si="21"/>
        <v>0</v>
      </c>
      <c r="H110" s="9" t="b">
        <f t="shared" si="22"/>
        <v>0</v>
      </c>
      <c r="I110" s="9" t="str">
        <f t="shared" si="23"/>
        <v>Não atende</v>
      </c>
    </row>
    <row r="111" spans="1:9">
      <c r="A111" s="9">
        <v>0</v>
      </c>
      <c r="B111" s="9">
        <v>0</v>
      </c>
      <c r="C111" s="9">
        <v>0</v>
      </c>
      <c r="D111" s="9" t="str">
        <v>Não atende</v>
      </c>
      <c r="F111" s="9" t="b">
        <f t="shared" si="20"/>
        <v>0</v>
      </c>
      <c r="G111" s="9" t="b">
        <f t="shared" si="21"/>
        <v>0</v>
      </c>
      <c r="H111" s="9" t="b">
        <f t="shared" si="22"/>
        <v>0</v>
      </c>
      <c r="I111" s="9" t="str">
        <f t="shared" si="23"/>
        <v>Não atende</v>
      </c>
    </row>
    <row r="112" spans="1:9">
      <c r="A112" s="9">
        <v>0</v>
      </c>
      <c r="B112" s="9">
        <v>0</v>
      </c>
      <c r="C112" s="9">
        <v>0</v>
      </c>
      <c r="D112" s="9" t="str">
        <v>Não atende</v>
      </c>
      <c r="F112" s="9" t="b">
        <f t="shared" si="20"/>
        <v>0</v>
      </c>
      <c r="G112" s="9" t="b">
        <f t="shared" si="21"/>
        <v>0</v>
      </c>
      <c r="H112" s="9" t="b">
        <f t="shared" si="22"/>
        <v>0</v>
      </c>
      <c r="I112" s="9" t="str">
        <f t="shared" si="23"/>
        <v>Não atende</v>
      </c>
    </row>
    <row r="113" spans="1:9">
      <c r="A113" s="9">
        <v>0</v>
      </c>
      <c r="B113" s="9">
        <v>0</v>
      </c>
      <c r="C113" s="9">
        <v>0</v>
      </c>
      <c r="D113" s="9" t="str">
        <v>Não atende</v>
      </c>
      <c r="F113" s="9" t="b">
        <f t="shared" si="20"/>
        <v>0</v>
      </c>
      <c r="G113" s="9" t="b">
        <f t="shared" si="21"/>
        <v>0</v>
      </c>
      <c r="H113" s="9" t="b">
        <f t="shared" si="22"/>
        <v>0</v>
      </c>
      <c r="I113" s="9" t="str">
        <f t="shared" si="23"/>
        <v>Não atende</v>
      </c>
    </row>
    <row r="114" spans="1:9">
      <c r="A114" s="9">
        <v>0</v>
      </c>
      <c r="B114" s="9">
        <v>0</v>
      </c>
      <c r="C114" s="9">
        <v>0</v>
      </c>
      <c r="D114" s="9" t="str">
        <v>Não atende</v>
      </c>
      <c r="F114" s="9" t="b">
        <f t="shared" si="20"/>
        <v>0</v>
      </c>
      <c r="G114" s="9" t="b">
        <f t="shared" si="21"/>
        <v>0</v>
      </c>
      <c r="H114" s="9" t="b">
        <f t="shared" si="22"/>
        <v>0</v>
      </c>
      <c r="I114" s="9" t="str">
        <f t="shared" si="23"/>
        <v>Não atende</v>
      </c>
    </row>
    <row r="115" spans="1:9">
      <c r="A115" s="9">
        <v>0</v>
      </c>
      <c r="B115" s="9">
        <v>0</v>
      </c>
      <c r="C115" s="9">
        <v>0</v>
      </c>
      <c r="D115" s="9" t="str">
        <v>Não atende</v>
      </c>
      <c r="F115" s="9" t="b">
        <f t="shared" si="20"/>
        <v>0</v>
      </c>
      <c r="G115" s="9" t="b">
        <f t="shared" si="21"/>
        <v>0</v>
      </c>
      <c r="H115" s="9" t="b">
        <f t="shared" si="22"/>
        <v>0</v>
      </c>
      <c r="I115" s="9" t="str">
        <f t="shared" si="23"/>
        <v>Não atende</v>
      </c>
    </row>
    <row r="116" spans="1:9">
      <c r="A116" s="9">
        <v>0</v>
      </c>
      <c r="B116" s="9">
        <v>0</v>
      </c>
      <c r="C116" s="9">
        <v>0</v>
      </c>
      <c r="D116" s="9" t="str">
        <v>Não atende</v>
      </c>
      <c r="F116" s="9" t="b">
        <f t="shared" si="20"/>
        <v>0</v>
      </c>
      <c r="G116" s="9" t="b">
        <f t="shared" si="21"/>
        <v>0</v>
      </c>
      <c r="H116" s="9" t="b">
        <f t="shared" si="22"/>
        <v>0</v>
      </c>
      <c r="I116" s="9" t="str">
        <f t="shared" si="23"/>
        <v>Não atende</v>
      </c>
    </row>
    <row r="117" spans="1:9">
      <c r="A117" s="9">
        <v>0</v>
      </c>
      <c r="B117" s="9">
        <v>0</v>
      </c>
      <c r="C117" s="9">
        <v>0</v>
      </c>
      <c r="D117" s="9" t="str">
        <v>Não atende</v>
      </c>
      <c r="F117" s="9" t="b">
        <f t="shared" si="20"/>
        <v>0</v>
      </c>
      <c r="G117" s="9" t="b">
        <f t="shared" si="21"/>
        <v>0</v>
      </c>
      <c r="H117" s="9" t="b">
        <f t="shared" si="22"/>
        <v>0</v>
      </c>
      <c r="I117" s="9" t="str">
        <f t="shared" si="23"/>
        <v>Não atende</v>
      </c>
    </row>
    <row r="118" spans="1:9">
      <c r="A118" s="9">
        <v>0</v>
      </c>
      <c r="B118" s="9">
        <v>0</v>
      </c>
      <c r="C118" s="9">
        <v>0</v>
      </c>
      <c r="D118" s="9" t="str">
        <v>Não atende</v>
      </c>
      <c r="F118" s="9" t="b">
        <f t="shared" si="20"/>
        <v>0</v>
      </c>
      <c r="G118" s="9" t="b">
        <f t="shared" si="21"/>
        <v>0</v>
      </c>
      <c r="H118" s="9" t="b">
        <f t="shared" si="22"/>
        <v>0</v>
      </c>
      <c r="I118" s="9" t="str">
        <f t="shared" si="23"/>
        <v>Não atende</v>
      </c>
    </row>
    <row r="119" spans="1:9">
      <c r="A119" s="9">
        <v>0</v>
      </c>
      <c r="B119" s="9">
        <v>0</v>
      </c>
      <c r="C119" s="9">
        <v>0</v>
      </c>
      <c r="D119" s="9" t="str">
        <v>Não atende</v>
      </c>
      <c r="F119" s="9" t="b">
        <f t="shared" si="20"/>
        <v>0</v>
      </c>
      <c r="G119" s="9" t="b">
        <f t="shared" si="21"/>
        <v>0</v>
      </c>
      <c r="H119" s="9" t="b">
        <f t="shared" si="22"/>
        <v>0</v>
      </c>
      <c r="I119" s="9" t="str">
        <f t="shared" si="23"/>
        <v>Não atende</v>
      </c>
    </row>
    <row r="120" spans="1:9">
      <c r="A120" s="9">
        <v>0</v>
      </c>
      <c r="B120" s="9">
        <v>0</v>
      </c>
      <c r="C120" s="9">
        <v>0</v>
      </c>
      <c r="D120" s="9" t="str">
        <v>Não atende</v>
      </c>
      <c r="F120" s="9" t="b">
        <f t="shared" si="20"/>
        <v>0</v>
      </c>
      <c r="G120" s="9" t="b">
        <f t="shared" si="21"/>
        <v>0</v>
      </c>
      <c r="H120" s="9" t="b">
        <f t="shared" si="22"/>
        <v>0</v>
      </c>
      <c r="I120" s="9" t="str">
        <f t="shared" si="23"/>
        <v>Não atende</v>
      </c>
    </row>
    <row r="121" spans="1:9">
      <c r="A121" s="9">
        <v>0</v>
      </c>
      <c r="B121" s="9">
        <v>0</v>
      </c>
      <c r="C121" s="9">
        <v>0</v>
      </c>
      <c r="D121" s="9" t="str">
        <v>Não atende</v>
      </c>
      <c r="F121" s="9" t="b">
        <f t="shared" si="20"/>
        <v>0</v>
      </c>
      <c r="G121" s="9" t="b">
        <f t="shared" si="21"/>
        <v>0</v>
      </c>
      <c r="H121" s="9" t="b">
        <f t="shared" si="22"/>
        <v>0</v>
      </c>
      <c r="I121" s="9" t="str">
        <f t="shared" si="23"/>
        <v>Não atende</v>
      </c>
    </row>
    <row r="122" spans="1:9">
      <c r="A122" s="9">
        <v>0</v>
      </c>
      <c r="B122" s="9">
        <v>0</v>
      </c>
      <c r="C122" s="9">
        <v>0</v>
      </c>
      <c r="D122" s="9" t="str">
        <v>Não atende</v>
      </c>
      <c r="F122" s="9" t="b">
        <f t="shared" si="20"/>
        <v>0</v>
      </c>
      <c r="G122" s="9" t="b">
        <f t="shared" si="21"/>
        <v>0</v>
      </c>
      <c r="H122" s="9" t="b">
        <f t="shared" si="22"/>
        <v>0</v>
      </c>
      <c r="I122" s="9" t="str">
        <f t="shared" si="23"/>
        <v>Não atende</v>
      </c>
    </row>
    <row r="123" spans="1:9">
      <c r="A123" s="9">
        <v>0</v>
      </c>
      <c r="B123" s="9">
        <v>0</v>
      </c>
      <c r="C123" s="9">
        <v>0</v>
      </c>
      <c r="D123" s="9" t="str">
        <v>Não atende</v>
      </c>
      <c r="F123" s="9" t="b">
        <f t="shared" si="20"/>
        <v>0</v>
      </c>
      <c r="G123" s="9" t="b">
        <f t="shared" si="21"/>
        <v>0</v>
      </c>
      <c r="H123" s="9" t="b">
        <f t="shared" si="22"/>
        <v>0</v>
      </c>
      <c r="I123" s="9" t="str">
        <f t="shared" si="23"/>
        <v>Não atende</v>
      </c>
    </row>
    <row r="124" spans="1:9">
      <c r="A124" s="9">
        <v>0</v>
      </c>
      <c r="B124" s="9">
        <v>0</v>
      </c>
      <c r="C124" s="9">
        <v>0</v>
      </c>
      <c r="D124" s="9" t="str">
        <v>Não atende</v>
      </c>
      <c r="F124" s="9" t="b">
        <f t="shared" si="20"/>
        <v>0</v>
      </c>
      <c r="G124" s="9" t="b">
        <f t="shared" si="21"/>
        <v>0</v>
      </c>
      <c r="H124" s="9" t="b">
        <f t="shared" si="22"/>
        <v>0</v>
      </c>
      <c r="I124" s="9" t="str">
        <f t="shared" si="23"/>
        <v>Não atende</v>
      </c>
    </row>
    <row r="125" spans="1:9">
      <c r="A125" s="9">
        <v>0</v>
      </c>
      <c r="B125" s="9">
        <v>0</v>
      </c>
      <c r="C125" s="9">
        <v>0</v>
      </c>
      <c r="D125" s="9" t="str">
        <v>Não atende</v>
      </c>
      <c r="F125" s="9" t="b">
        <f t="shared" si="20"/>
        <v>0</v>
      </c>
      <c r="G125" s="9" t="b">
        <f t="shared" si="21"/>
        <v>0</v>
      </c>
      <c r="H125" s="9" t="b">
        <f t="shared" si="22"/>
        <v>0</v>
      </c>
      <c r="I125" s="9" t="str">
        <f t="shared" si="23"/>
        <v>Não atende</v>
      </c>
    </row>
    <row r="126" spans="1:9">
      <c r="A126" s="9">
        <v>0</v>
      </c>
      <c r="B126" s="9">
        <v>0</v>
      </c>
      <c r="C126" s="9">
        <v>0</v>
      </c>
      <c r="D126" s="9" t="str">
        <v>Não atende</v>
      </c>
      <c r="F126" s="9" t="b">
        <f t="shared" si="20"/>
        <v>0</v>
      </c>
      <c r="G126" s="9" t="b">
        <f t="shared" si="21"/>
        <v>0</v>
      </c>
      <c r="H126" s="9" t="b">
        <f t="shared" si="22"/>
        <v>0</v>
      </c>
      <c r="I126" s="9" t="str">
        <f t="shared" si="23"/>
        <v>Não atende</v>
      </c>
    </row>
    <row r="127" spans="1:9">
      <c r="A127" s="9">
        <v>0</v>
      </c>
      <c r="B127" s="9">
        <v>0</v>
      </c>
      <c r="C127" s="9">
        <v>0</v>
      </c>
      <c r="D127" s="9" t="str">
        <v>Não atende</v>
      </c>
      <c r="F127" s="9" t="b">
        <f t="shared" si="20"/>
        <v>0</v>
      </c>
      <c r="G127" s="9" t="b">
        <f t="shared" si="21"/>
        <v>0</v>
      </c>
      <c r="H127" s="9" t="b">
        <f t="shared" si="22"/>
        <v>0</v>
      </c>
      <c r="I127" s="9" t="str">
        <f t="shared" si="23"/>
        <v>Não atende</v>
      </c>
    </row>
    <row r="128" spans="1:9">
      <c r="A128" s="9">
        <v>0</v>
      </c>
      <c r="B128" s="9">
        <v>0</v>
      </c>
      <c r="C128" s="9">
        <v>0</v>
      </c>
      <c r="D128" s="9" t="str">
        <v>Não atende</v>
      </c>
      <c r="F128" s="9" t="b">
        <f t="shared" si="20"/>
        <v>0</v>
      </c>
      <c r="G128" s="9" t="b">
        <f t="shared" si="21"/>
        <v>0</v>
      </c>
      <c r="H128" s="9" t="b">
        <f t="shared" si="22"/>
        <v>0</v>
      </c>
      <c r="I128" s="9" t="str">
        <f t="shared" si="23"/>
        <v>Não atende</v>
      </c>
    </row>
    <row r="129" spans="1:9">
      <c r="A129" s="9">
        <v>0</v>
      </c>
      <c r="B129" s="9">
        <v>0</v>
      </c>
      <c r="C129" s="9">
        <v>0</v>
      </c>
      <c r="D129" s="9" t="str">
        <v>Não atende</v>
      </c>
      <c r="F129" s="9" t="b">
        <f t="shared" si="20"/>
        <v>0</v>
      </c>
      <c r="G129" s="9" t="b">
        <f t="shared" si="21"/>
        <v>0</v>
      </c>
      <c r="H129" s="9" t="b">
        <f t="shared" si="22"/>
        <v>0</v>
      </c>
      <c r="I129" s="9" t="str">
        <f t="shared" si="23"/>
        <v>Não atende</v>
      </c>
    </row>
    <row r="130" spans="1:9">
      <c r="A130" s="9">
        <v>0</v>
      </c>
      <c r="B130" s="9">
        <v>0</v>
      </c>
      <c r="C130" s="9">
        <v>0</v>
      </c>
      <c r="D130" s="9" t="str">
        <v>Não atende</v>
      </c>
      <c r="F130" s="9" t="b">
        <f t="shared" si="20"/>
        <v>0</v>
      </c>
      <c r="G130" s="9" t="b">
        <f t="shared" si="21"/>
        <v>0</v>
      </c>
      <c r="H130" s="9" t="b">
        <f t="shared" si="22"/>
        <v>0</v>
      </c>
      <c r="I130" s="9" t="str">
        <f t="shared" si="23"/>
        <v>Não atende</v>
      </c>
    </row>
    <row r="131" spans="1:9">
      <c r="A131" s="9">
        <v>0</v>
      </c>
      <c r="B131" s="9">
        <v>0</v>
      </c>
      <c r="C131" s="9">
        <v>0</v>
      </c>
      <c r="D131" s="9" t="str">
        <v>Não atende</v>
      </c>
      <c r="F131" s="9" t="b">
        <f t="shared" ref="F131:F194" si="24">IF(D131="Atende",A131)</f>
        <v>0</v>
      </c>
      <c r="G131" s="9" t="b">
        <f t="shared" ref="G131:G194" si="25">IF(D131="Atende",B131)</f>
        <v>0</v>
      </c>
      <c r="H131" s="9" t="b">
        <f t="shared" ref="H131:H194" si="26">IF(D131="Atende",C131)</f>
        <v>0</v>
      </c>
      <c r="I131" s="9" t="str">
        <f t="shared" ref="I131:I194" si="27">D131</f>
        <v>Não atende</v>
      </c>
    </row>
    <row r="132" spans="1:9">
      <c r="A132" s="9">
        <v>0</v>
      </c>
      <c r="B132" s="9">
        <v>0</v>
      </c>
      <c r="C132" s="9">
        <v>0</v>
      </c>
      <c r="D132" s="9" t="str">
        <v>Não atende</v>
      </c>
      <c r="F132" s="9" t="b">
        <f t="shared" si="24"/>
        <v>0</v>
      </c>
      <c r="G132" s="9" t="b">
        <f t="shared" si="25"/>
        <v>0</v>
      </c>
      <c r="H132" s="9" t="b">
        <f t="shared" si="26"/>
        <v>0</v>
      </c>
      <c r="I132" s="9" t="str">
        <f t="shared" si="27"/>
        <v>Não atende</v>
      </c>
    </row>
    <row r="133" spans="1:9">
      <c r="A133" s="9">
        <v>0</v>
      </c>
      <c r="B133" s="9">
        <v>0</v>
      </c>
      <c r="C133" s="9">
        <v>0</v>
      </c>
      <c r="D133" s="9" t="str">
        <v>Não atende</v>
      </c>
      <c r="F133" s="9" t="b">
        <f t="shared" si="24"/>
        <v>0</v>
      </c>
      <c r="G133" s="9" t="b">
        <f t="shared" si="25"/>
        <v>0</v>
      </c>
      <c r="H133" s="9" t="b">
        <f t="shared" si="26"/>
        <v>0</v>
      </c>
      <c r="I133" s="9" t="str">
        <f t="shared" si="27"/>
        <v>Não atende</v>
      </c>
    </row>
    <row r="134" spans="1:9">
      <c r="A134" s="9">
        <v>0</v>
      </c>
      <c r="B134" s="9">
        <v>0</v>
      </c>
      <c r="C134" s="9">
        <v>0</v>
      </c>
      <c r="D134" s="9" t="str">
        <v>Não atende</v>
      </c>
      <c r="F134" s="9" t="b">
        <f t="shared" si="24"/>
        <v>0</v>
      </c>
      <c r="G134" s="9" t="b">
        <f t="shared" si="25"/>
        <v>0</v>
      </c>
      <c r="H134" s="9" t="b">
        <f t="shared" si="26"/>
        <v>0</v>
      </c>
      <c r="I134" s="9" t="str">
        <f t="shared" si="27"/>
        <v>Não atende</v>
      </c>
    </row>
    <row r="135" spans="1:9">
      <c r="A135" s="9">
        <v>0</v>
      </c>
      <c r="B135" s="9">
        <v>0</v>
      </c>
      <c r="C135" s="9">
        <v>0</v>
      </c>
      <c r="D135" s="9" t="str">
        <v>Não atende</v>
      </c>
      <c r="F135" s="9" t="b">
        <f t="shared" si="24"/>
        <v>0</v>
      </c>
      <c r="G135" s="9" t="b">
        <f t="shared" si="25"/>
        <v>0</v>
      </c>
      <c r="H135" s="9" t="b">
        <f t="shared" si="26"/>
        <v>0</v>
      </c>
      <c r="I135" s="9" t="str">
        <f t="shared" si="27"/>
        <v>Não atende</v>
      </c>
    </row>
    <row r="136" spans="1:9">
      <c r="A136" s="9">
        <v>0</v>
      </c>
      <c r="B136" s="9">
        <v>0</v>
      </c>
      <c r="C136" s="9">
        <v>0</v>
      </c>
      <c r="D136" s="9" t="str">
        <v>Não atende</v>
      </c>
      <c r="F136" s="9" t="b">
        <f t="shared" si="24"/>
        <v>0</v>
      </c>
      <c r="G136" s="9" t="b">
        <f t="shared" si="25"/>
        <v>0</v>
      </c>
      <c r="H136" s="9" t="b">
        <f t="shared" si="26"/>
        <v>0</v>
      </c>
      <c r="I136" s="9" t="str">
        <f t="shared" si="27"/>
        <v>Não atende</v>
      </c>
    </row>
    <row r="137" spans="1:9">
      <c r="A137" s="9">
        <v>0</v>
      </c>
      <c r="B137" s="9">
        <v>0</v>
      </c>
      <c r="C137" s="9">
        <v>0</v>
      </c>
      <c r="D137" s="9" t="str">
        <v>Não atende</v>
      </c>
      <c r="F137" s="9" t="b">
        <f t="shared" si="24"/>
        <v>0</v>
      </c>
      <c r="G137" s="9" t="b">
        <f t="shared" si="25"/>
        <v>0</v>
      </c>
      <c r="H137" s="9" t="b">
        <f t="shared" si="26"/>
        <v>0</v>
      </c>
      <c r="I137" s="9" t="str">
        <f t="shared" si="27"/>
        <v>Não atende</v>
      </c>
    </row>
    <row r="138" spans="1:9">
      <c r="A138" s="9">
        <v>0</v>
      </c>
      <c r="B138" s="9">
        <v>0</v>
      </c>
      <c r="C138" s="9">
        <v>0</v>
      </c>
      <c r="D138" s="9" t="str">
        <v>Não atende</v>
      </c>
      <c r="F138" s="9" t="b">
        <f t="shared" si="24"/>
        <v>0</v>
      </c>
      <c r="G138" s="9" t="b">
        <f t="shared" si="25"/>
        <v>0</v>
      </c>
      <c r="H138" s="9" t="b">
        <f t="shared" si="26"/>
        <v>0</v>
      </c>
      <c r="I138" s="9" t="str">
        <f t="shared" si="27"/>
        <v>Não atende</v>
      </c>
    </row>
    <row r="139" spans="1:9">
      <c r="A139" s="9">
        <v>0</v>
      </c>
      <c r="B139" s="9">
        <v>0</v>
      </c>
      <c r="C139" s="9">
        <v>0</v>
      </c>
      <c r="D139" s="9" t="str">
        <v>Não atende</v>
      </c>
      <c r="F139" s="9" t="b">
        <f t="shared" si="24"/>
        <v>0</v>
      </c>
      <c r="G139" s="9" t="b">
        <f t="shared" si="25"/>
        <v>0</v>
      </c>
      <c r="H139" s="9" t="b">
        <f t="shared" si="26"/>
        <v>0</v>
      </c>
      <c r="I139" s="9" t="str">
        <f t="shared" si="27"/>
        <v>Não atende</v>
      </c>
    </row>
    <row r="140" spans="1:9">
      <c r="A140" s="9">
        <v>0</v>
      </c>
      <c r="B140" s="9">
        <v>0</v>
      </c>
      <c r="C140" s="9">
        <v>0</v>
      </c>
      <c r="D140" s="9" t="str">
        <v>Não atende</v>
      </c>
      <c r="F140" s="9" t="b">
        <f t="shared" si="24"/>
        <v>0</v>
      </c>
      <c r="G140" s="9" t="b">
        <f t="shared" si="25"/>
        <v>0</v>
      </c>
      <c r="H140" s="9" t="b">
        <f t="shared" si="26"/>
        <v>0</v>
      </c>
      <c r="I140" s="9" t="str">
        <f t="shared" si="27"/>
        <v>Não atende</v>
      </c>
    </row>
    <row r="141" spans="1:9">
      <c r="A141" s="9">
        <v>0</v>
      </c>
      <c r="B141" s="9">
        <v>0</v>
      </c>
      <c r="C141" s="9">
        <v>0</v>
      </c>
      <c r="D141" s="9" t="str">
        <v>Não atende</v>
      </c>
      <c r="F141" s="9" t="b">
        <f t="shared" si="24"/>
        <v>0</v>
      </c>
      <c r="G141" s="9" t="b">
        <f t="shared" si="25"/>
        <v>0</v>
      </c>
      <c r="H141" s="9" t="b">
        <f t="shared" si="26"/>
        <v>0</v>
      </c>
      <c r="I141" s="9" t="str">
        <f t="shared" si="27"/>
        <v>Não atende</v>
      </c>
    </row>
    <row r="142" spans="1:9">
      <c r="A142" s="9">
        <v>0</v>
      </c>
      <c r="B142" s="9">
        <v>0</v>
      </c>
      <c r="C142" s="9">
        <v>0</v>
      </c>
      <c r="D142" s="9" t="str">
        <v>Não atende</v>
      </c>
      <c r="F142" s="9" t="b">
        <f t="shared" si="24"/>
        <v>0</v>
      </c>
      <c r="G142" s="9" t="b">
        <f t="shared" si="25"/>
        <v>0</v>
      </c>
      <c r="H142" s="9" t="b">
        <f t="shared" si="26"/>
        <v>0</v>
      </c>
      <c r="I142" s="9" t="str">
        <f t="shared" si="27"/>
        <v>Não atende</v>
      </c>
    </row>
    <row r="143" spans="1:9">
      <c r="A143" s="9">
        <v>0</v>
      </c>
      <c r="B143" s="9">
        <v>0</v>
      </c>
      <c r="C143" s="9">
        <v>0</v>
      </c>
      <c r="D143" s="9" t="str">
        <v>Não atende</v>
      </c>
      <c r="F143" s="9" t="b">
        <f t="shared" si="24"/>
        <v>0</v>
      </c>
      <c r="G143" s="9" t="b">
        <f t="shared" si="25"/>
        <v>0</v>
      </c>
      <c r="H143" s="9" t="b">
        <f t="shared" si="26"/>
        <v>0</v>
      </c>
      <c r="I143" s="9" t="str">
        <f t="shared" si="27"/>
        <v>Não atende</v>
      </c>
    </row>
    <row r="144" spans="1:9">
      <c r="A144" s="9">
        <v>0</v>
      </c>
      <c r="B144" s="9">
        <v>0</v>
      </c>
      <c r="C144" s="9">
        <v>0</v>
      </c>
      <c r="D144" s="9" t="str">
        <v>Não atende</v>
      </c>
      <c r="F144" s="9" t="b">
        <f t="shared" si="24"/>
        <v>0</v>
      </c>
      <c r="G144" s="9" t="b">
        <f t="shared" si="25"/>
        <v>0</v>
      </c>
      <c r="H144" s="9" t="b">
        <f t="shared" si="26"/>
        <v>0</v>
      </c>
      <c r="I144" s="9" t="str">
        <f t="shared" si="27"/>
        <v>Não atende</v>
      </c>
    </row>
    <row r="145" spans="1:9">
      <c r="A145" s="9">
        <v>0</v>
      </c>
      <c r="B145" s="9">
        <v>0</v>
      </c>
      <c r="C145" s="9">
        <v>0</v>
      </c>
      <c r="D145" s="9" t="str">
        <v>Não atende</v>
      </c>
      <c r="F145" s="9" t="b">
        <f t="shared" si="24"/>
        <v>0</v>
      </c>
      <c r="G145" s="9" t="b">
        <f t="shared" si="25"/>
        <v>0</v>
      </c>
      <c r="H145" s="9" t="b">
        <f t="shared" si="26"/>
        <v>0</v>
      </c>
      <c r="I145" s="9" t="str">
        <f t="shared" si="27"/>
        <v>Não atende</v>
      </c>
    </row>
    <row r="146" spans="1:9">
      <c r="A146" s="9">
        <v>0</v>
      </c>
      <c r="B146" s="9">
        <v>0</v>
      </c>
      <c r="C146" s="9">
        <v>0</v>
      </c>
      <c r="D146" s="9" t="str">
        <v>Não atende</v>
      </c>
      <c r="F146" s="9" t="b">
        <f t="shared" si="24"/>
        <v>0</v>
      </c>
      <c r="G146" s="9" t="b">
        <f t="shared" si="25"/>
        <v>0</v>
      </c>
      <c r="H146" s="9" t="b">
        <f t="shared" si="26"/>
        <v>0</v>
      </c>
      <c r="I146" s="9" t="str">
        <f t="shared" si="27"/>
        <v>Não atende</v>
      </c>
    </row>
    <row r="147" spans="1:9">
      <c r="A147" s="9">
        <v>0</v>
      </c>
      <c r="B147" s="9">
        <v>0</v>
      </c>
      <c r="C147" s="9">
        <v>0</v>
      </c>
      <c r="D147" s="9" t="str">
        <v>Não atende</v>
      </c>
      <c r="F147" s="9" t="b">
        <f t="shared" si="24"/>
        <v>0</v>
      </c>
      <c r="G147" s="9" t="b">
        <f t="shared" si="25"/>
        <v>0</v>
      </c>
      <c r="H147" s="9" t="b">
        <f t="shared" si="26"/>
        <v>0</v>
      </c>
      <c r="I147" s="9" t="str">
        <f t="shared" si="27"/>
        <v>Não atende</v>
      </c>
    </row>
    <row r="148" spans="1:9">
      <c r="A148" s="9">
        <v>0</v>
      </c>
      <c r="B148" s="9">
        <v>0</v>
      </c>
      <c r="C148" s="9">
        <v>0</v>
      </c>
      <c r="D148" s="9" t="str">
        <v>Não atende</v>
      </c>
      <c r="F148" s="9" t="b">
        <f t="shared" si="24"/>
        <v>0</v>
      </c>
      <c r="G148" s="9" t="b">
        <f t="shared" si="25"/>
        <v>0</v>
      </c>
      <c r="H148" s="9" t="b">
        <f t="shared" si="26"/>
        <v>0</v>
      </c>
      <c r="I148" s="9" t="str">
        <f t="shared" si="27"/>
        <v>Não atende</v>
      </c>
    </row>
    <row r="149" spans="1:9">
      <c r="A149" s="9">
        <v>0</v>
      </c>
      <c r="B149" s="9">
        <v>0</v>
      </c>
      <c r="C149" s="9">
        <v>0</v>
      </c>
      <c r="D149" s="9" t="str">
        <v>Não atende</v>
      </c>
      <c r="F149" s="9" t="b">
        <f t="shared" si="24"/>
        <v>0</v>
      </c>
      <c r="G149" s="9" t="b">
        <f t="shared" si="25"/>
        <v>0</v>
      </c>
      <c r="H149" s="9" t="b">
        <f t="shared" si="26"/>
        <v>0</v>
      </c>
      <c r="I149" s="9" t="str">
        <f t="shared" si="27"/>
        <v>Não atende</v>
      </c>
    </row>
    <row r="150" spans="1:9">
      <c r="A150" s="9">
        <v>0</v>
      </c>
      <c r="B150" s="9">
        <v>0</v>
      </c>
      <c r="C150" s="9">
        <v>0</v>
      </c>
      <c r="D150" s="9" t="str">
        <v>Não atende</v>
      </c>
      <c r="F150" s="9" t="b">
        <f t="shared" si="24"/>
        <v>0</v>
      </c>
      <c r="G150" s="9" t="b">
        <f t="shared" si="25"/>
        <v>0</v>
      </c>
      <c r="H150" s="9" t="b">
        <f t="shared" si="26"/>
        <v>0</v>
      </c>
      <c r="I150" s="9" t="str">
        <f t="shared" si="27"/>
        <v>Não atende</v>
      </c>
    </row>
    <row r="151" spans="1:9">
      <c r="A151" s="9">
        <v>0</v>
      </c>
      <c r="B151" s="9">
        <v>0</v>
      </c>
      <c r="C151" s="9">
        <v>0</v>
      </c>
      <c r="D151" s="9" t="str">
        <v>Não atende</v>
      </c>
      <c r="F151" s="9" t="b">
        <f t="shared" si="24"/>
        <v>0</v>
      </c>
      <c r="G151" s="9" t="b">
        <f t="shared" si="25"/>
        <v>0</v>
      </c>
      <c r="H151" s="9" t="b">
        <f t="shared" si="26"/>
        <v>0</v>
      </c>
      <c r="I151" s="9" t="str">
        <f t="shared" si="27"/>
        <v>Não atende</v>
      </c>
    </row>
    <row r="152" spans="1:9">
      <c r="A152" s="9">
        <v>0</v>
      </c>
      <c r="B152" s="9">
        <v>0</v>
      </c>
      <c r="C152" s="9">
        <v>0</v>
      </c>
      <c r="D152" s="9" t="str">
        <v>Não atende</v>
      </c>
      <c r="F152" s="9" t="b">
        <f t="shared" si="24"/>
        <v>0</v>
      </c>
      <c r="G152" s="9" t="b">
        <f t="shared" si="25"/>
        <v>0</v>
      </c>
      <c r="H152" s="9" t="b">
        <f t="shared" si="26"/>
        <v>0</v>
      </c>
      <c r="I152" s="9" t="str">
        <f t="shared" si="27"/>
        <v>Não atende</v>
      </c>
    </row>
    <row r="153" spans="1:9">
      <c r="A153" s="9">
        <v>0</v>
      </c>
      <c r="B153" s="9">
        <v>0</v>
      </c>
      <c r="C153" s="9">
        <v>0</v>
      </c>
      <c r="D153" s="9" t="str">
        <v>Não atende</v>
      </c>
      <c r="F153" s="9" t="b">
        <f t="shared" si="24"/>
        <v>0</v>
      </c>
      <c r="G153" s="9" t="b">
        <f t="shared" si="25"/>
        <v>0</v>
      </c>
      <c r="H153" s="9" t="b">
        <f t="shared" si="26"/>
        <v>0</v>
      </c>
      <c r="I153" s="9" t="str">
        <f t="shared" si="27"/>
        <v>Não atende</v>
      </c>
    </row>
    <row r="154" spans="1:9">
      <c r="A154" s="9">
        <v>0</v>
      </c>
      <c r="B154" s="9">
        <v>0</v>
      </c>
      <c r="C154" s="9">
        <v>0</v>
      </c>
      <c r="D154" s="9" t="str">
        <v>Não atende</v>
      </c>
      <c r="F154" s="9" t="b">
        <f t="shared" si="24"/>
        <v>0</v>
      </c>
      <c r="G154" s="9" t="b">
        <f t="shared" si="25"/>
        <v>0</v>
      </c>
      <c r="H154" s="9" t="b">
        <f t="shared" si="26"/>
        <v>0</v>
      </c>
      <c r="I154" s="9" t="str">
        <f t="shared" si="27"/>
        <v>Não atende</v>
      </c>
    </row>
    <row r="155" spans="1:9">
      <c r="A155" s="9">
        <v>0</v>
      </c>
      <c r="B155" s="9">
        <v>0</v>
      </c>
      <c r="C155" s="9">
        <v>0</v>
      </c>
      <c r="D155" s="9" t="str">
        <v>Não atende</v>
      </c>
      <c r="F155" s="9" t="b">
        <f t="shared" si="24"/>
        <v>0</v>
      </c>
      <c r="G155" s="9" t="b">
        <f t="shared" si="25"/>
        <v>0</v>
      </c>
      <c r="H155" s="9" t="b">
        <f t="shared" si="26"/>
        <v>0</v>
      </c>
      <c r="I155" s="9" t="str">
        <f t="shared" si="27"/>
        <v>Não atende</v>
      </c>
    </row>
    <row r="156" spans="1:9">
      <c r="A156" s="9">
        <v>0</v>
      </c>
      <c r="B156" s="9">
        <v>0</v>
      </c>
      <c r="C156" s="9">
        <v>0</v>
      </c>
      <c r="D156" s="9" t="str">
        <v>Não atende</v>
      </c>
      <c r="F156" s="9" t="b">
        <f t="shared" si="24"/>
        <v>0</v>
      </c>
      <c r="G156" s="9" t="b">
        <f t="shared" si="25"/>
        <v>0</v>
      </c>
      <c r="H156" s="9" t="b">
        <f t="shared" si="26"/>
        <v>0</v>
      </c>
      <c r="I156" s="9" t="str">
        <f t="shared" si="27"/>
        <v>Não atende</v>
      </c>
    </row>
    <row r="157" spans="1:9">
      <c r="A157" s="9">
        <v>0</v>
      </c>
      <c r="B157" s="9">
        <v>0</v>
      </c>
      <c r="C157" s="9">
        <v>0</v>
      </c>
      <c r="D157" s="9" t="str">
        <v>Não atende</v>
      </c>
      <c r="F157" s="9" t="b">
        <f t="shared" si="24"/>
        <v>0</v>
      </c>
      <c r="G157" s="9" t="b">
        <f t="shared" si="25"/>
        <v>0</v>
      </c>
      <c r="H157" s="9" t="b">
        <f t="shared" si="26"/>
        <v>0</v>
      </c>
      <c r="I157" s="9" t="str">
        <f t="shared" si="27"/>
        <v>Não atende</v>
      </c>
    </row>
    <row r="158" spans="1:9">
      <c r="A158" s="9">
        <v>0</v>
      </c>
      <c r="B158" s="9">
        <v>0</v>
      </c>
      <c r="C158" s="9">
        <v>0</v>
      </c>
      <c r="D158" s="9" t="str">
        <v>Não atende</v>
      </c>
      <c r="F158" s="9" t="b">
        <f t="shared" si="24"/>
        <v>0</v>
      </c>
      <c r="G158" s="9" t="b">
        <f t="shared" si="25"/>
        <v>0</v>
      </c>
      <c r="H158" s="9" t="b">
        <f t="shared" si="26"/>
        <v>0</v>
      </c>
      <c r="I158" s="9" t="str">
        <f t="shared" si="27"/>
        <v>Não atende</v>
      </c>
    </row>
    <row r="159" spans="1:9">
      <c r="A159" s="9">
        <v>0</v>
      </c>
      <c r="B159" s="9">
        <v>0</v>
      </c>
      <c r="C159" s="9">
        <v>0</v>
      </c>
      <c r="D159" s="9" t="str">
        <v>Não atende</v>
      </c>
      <c r="F159" s="9" t="b">
        <f t="shared" si="24"/>
        <v>0</v>
      </c>
      <c r="G159" s="9" t="b">
        <f t="shared" si="25"/>
        <v>0</v>
      </c>
      <c r="H159" s="9" t="b">
        <f t="shared" si="26"/>
        <v>0</v>
      </c>
      <c r="I159" s="9" t="str">
        <f t="shared" si="27"/>
        <v>Não atende</v>
      </c>
    </row>
    <row r="160" spans="1:9">
      <c r="A160" s="9">
        <v>0</v>
      </c>
      <c r="B160" s="9">
        <v>0</v>
      </c>
      <c r="C160" s="9">
        <v>0</v>
      </c>
      <c r="D160" s="9" t="str">
        <v>Não atende</v>
      </c>
      <c r="F160" s="9" t="b">
        <f t="shared" si="24"/>
        <v>0</v>
      </c>
      <c r="G160" s="9" t="b">
        <f t="shared" si="25"/>
        <v>0</v>
      </c>
      <c r="H160" s="9" t="b">
        <f t="shared" si="26"/>
        <v>0</v>
      </c>
      <c r="I160" s="9" t="str">
        <f t="shared" si="27"/>
        <v>Não atende</v>
      </c>
    </row>
    <row r="161" spans="1:9">
      <c r="A161" s="9">
        <v>0</v>
      </c>
      <c r="B161" s="9">
        <v>0</v>
      </c>
      <c r="C161" s="9">
        <v>0</v>
      </c>
      <c r="D161" s="9" t="str">
        <v>Não atende</v>
      </c>
      <c r="F161" s="9" t="b">
        <f t="shared" si="24"/>
        <v>0</v>
      </c>
      <c r="G161" s="9" t="b">
        <f t="shared" si="25"/>
        <v>0</v>
      </c>
      <c r="H161" s="9" t="b">
        <f t="shared" si="26"/>
        <v>0</v>
      </c>
      <c r="I161" s="9" t="str">
        <f t="shared" si="27"/>
        <v>Não atende</v>
      </c>
    </row>
    <row r="162" spans="1:9">
      <c r="A162" s="9">
        <v>0</v>
      </c>
      <c r="B162" s="9">
        <v>0</v>
      </c>
      <c r="C162" s="9">
        <v>0</v>
      </c>
      <c r="D162" s="9" t="str">
        <v>Não atende</v>
      </c>
      <c r="F162" s="9" t="b">
        <f t="shared" si="24"/>
        <v>0</v>
      </c>
      <c r="G162" s="9" t="b">
        <f t="shared" si="25"/>
        <v>0</v>
      </c>
      <c r="H162" s="9" t="b">
        <f t="shared" si="26"/>
        <v>0</v>
      </c>
      <c r="I162" s="9" t="str">
        <f t="shared" si="27"/>
        <v>Não atende</v>
      </c>
    </row>
    <row r="163" spans="1:9">
      <c r="A163" s="9">
        <v>0</v>
      </c>
      <c r="B163" s="9">
        <v>0</v>
      </c>
      <c r="C163" s="9">
        <v>0</v>
      </c>
      <c r="D163" s="9" t="str">
        <v>Não atende</v>
      </c>
      <c r="F163" s="9" t="b">
        <f t="shared" si="24"/>
        <v>0</v>
      </c>
      <c r="G163" s="9" t="b">
        <f t="shared" si="25"/>
        <v>0</v>
      </c>
      <c r="H163" s="9" t="b">
        <f t="shared" si="26"/>
        <v>0</v>
      </c>
      <c r="I163" s="9" t="str">
        <f t="shared" si="27"/>
        <v>Não atende</v>
      </c>
    </row>
    <row r="164" spans="1:9">
      <c r="A164" s="9">
        <v>0</v>
      </c>
      <c r="B164" s="9">
        <v>0</v>
      </c>
      <c r="C164" s="9">
        <v>0</v>
      </c>
      <c r="D164" s="9" t="str">
        <v>Não atende</v>
      </c>
      <c r="F164" s="9" t="b">
        <f t="shared" si="24"/>
        <v>0</v>
      </c>
      <c r="G164" s="9" t="b">
        <f t="shared" si="25"/>
        <v>0</v>
      </c>
      <c r="H164" s="9" t="b">
        <f t="shared" si="26"/>
        <v>0</v>
      </c>
      <c r="I164" s="9" t="str">
        <f t="shared" si="27"/>
        <v>Não atende</v>
      </c>
    </row>
    <row r="165" spans="1:9">
      <c r="A165" s="9">
        <v>0</v>
      </c>
      <c r="B165" s="9">
        <v>0</v>
      </c>
      <c r="C165" s="9">
        <v>0</v>
      </c>
      <c r="D165" s="9" t="str">
        <v>Não atende</v>
      </c>
      <c r="F165" s="9" t="b">
        <f t="shared" si="24"/>
        <v>0</v>
      </c>
      <c r="G165" s="9" t="b">
        <f t="shared" si="25"/>
        <v>0</v>
      </c>
      <c r="H165" s="9" t="b">
        <f t="shared" si="26"/>
        <v>0</v>
      </c>
      <c r="I165" s="9" t="str">
        <f t="shared" si="27"/>
        <v>Não atende</v>
      </c>
    </row>
    <row r="166" spans="1:9">
      <c r="A166" s="9">
        <v>0</v>
      </c>
      <c r="B166" s="9">
        <v>0</v>
      </c>
      <c r="C166" s="9">
        <v>0</v>
      </c>
      <c r="D166" s="9" t="str">
        <v>Não atende</v>
      </c>
      <c r="F166" s="9" t="b">
        <f t="shared" si="24"/>
        <v>0</v>
      </c>
      <c r="G166" s="9" t="b">
        <f t="shared" si="25"/>
        <v>0</v>
      </c>
      <c r="H166" s="9" t="b">
        <f t="shared" si="26"/>
        <v>0</v>
      </c>
      <c r="I166" s="9" t="str">
        <f t="shared" si="27"/>
        <v>Não atende</v>
      </c>
    </row>
    <row r="167" spans="1:9">
      <c r="A167" s="9">
        <v>0</v>
      </c>
      <c r="B167" s="9">
        <v>0</v>
      </c>
      <c r="C167" s="9">
        <v>0</v>
      </c>
      <c r="D167" s="9" t="str">
        <v>Não atende</v>
      </c>
      <c r="F167" s="9" t="b">
        <f t="shared" si="24"/>
        <v>0</v>
      </c>
      <c r="G167" s="9" t="b">
        <f t="shared" si="25"/>
        <v>0</v>
      </c>
      <c r="H167" s="9" t="b">
        <f t="shared" si="26"/>
        <v>0</v>
      </c>
      <c r="I167" s="9" t="str">
        <f t="shared" si="27"/>
        <v>Não atende</v>
      </c>
    </row>
    <row r="168" spans="1:9">
      <c r="A168" s="9">
        <v>0</v>
      </c>
      <c r="B168" s="9">
        <v>0</v>
      </c>
      <c r="C168" s="9">
        <v>0</v>
      </c>
      <c r="D168" s="9" t="str">
        <v>Não atende</v>
      </c>
      <c r="F168" s="9" t="b">
        <f t="shared" si="24"/>
        <v>0</v>
      </c>
      <c r="G168" s="9" t="b">
        <f t="shared" si="25"/>
        <v>0</v>
      </c>
      <c r="H168" s="9" t="b">
        <f t="shared" si="26"/>
        <v>0</v>
      </c>
      <c r="I168" s="9" t="str">
        <f t="shared" si="27"/>
        <v>Não atende</v>
      </c>
    </row>
    <row r="169" spans="1:9">
      <c r="A169" s="9">
        <v>0</v>
      </c>
      <c r="B169" s="9">
        <v>0</v>
      </c>
      <c r="C169" s="9">
        <v>0</v>
      </c>
      <c r="D169" s="9" t="str">
        <v>Não atende</v>
      </c>
      <c r="F169" s="9" t="b">
        <f t="shared" si="24"/>
        <v>0</v>
      </c>
      <c r="G169" s="9" t="b">
        <f t="shared" si="25"/>
        <v>0</v>
      </c>
      <c r="H169" s="9" t="b">
        <f t="shared" si="26"/>
        <v>0</v>
      </c>
      <c r="I169" s="9" t="str">
        <f t="shared" si="27"/>
        <v>Não atende</v>
      </c>
    </row>
    <row r="170" spans="1:9">
      <c r="A170" s="9">
        <v>0</v>
      </c>
      <c r="B170" s="9">
        <v>0</v>
      </c>
      <c r="C170" s="9">
        <v>0</v>
      </c>
      <c r="D170" s="9" t="str">
        <v>Não atende</v>
      </c>
      <c r="F170" s="9" t="b">
        <f t="shared" si="24"/>
        <v>0</v>
      </c>
      <c r="G170" s="9" t="b">
        <f t="shared" si="25"/>
        <v>0</v>
      </c>
      <c r="H170" s="9" t="b">
        <f t="shared" si="26"/>
        <v>0</v>
      </c>
      <c r="I170" s="9" t="str">
        <f t="shared" si="27"/>
        <v>Não atende</v>
      </c>
    </row>
    <row r="171" spans="1:9">
      <c r="A171" s="9">
        <v>0</v>
      </c>
      <c r="B171" s="9">
        <v>0</v>
      </c>
      <c r="C171" s="9">
        <v>0</v>
      </c>
      <c r="D171" s="9" t="str">
        <v>Não atende</v>
      </c>
      <c r="F171" s="9" t="b">
        <f t="shared" si="24"/>
        <v>0</v>
      </c>
      <c r="G171" s="9" t="b">
        <f t="shared" si="25"/>
        <v>0</v>
      </c>
      <c r="H171" s="9" t="b">
        <f t="shared" si="26"/>
        <v>0</v>
      </c>
      <c r="I171" s="9" t="str">
        <f t="shared" si="27"/>
        <v>Não atende</v>
      </c>
    </row>
    <row r="172" spans="1:9">
      <c r="A172" s="9">
        <v>0</v>
      </c>
      <c r="B172" s="9">
        <v>0</v>
      </c>
      <c r="C172" s="9">
        <v>0</v>
      </c>
      <c r="D172" s="9" t="str">
        <v>Não atende</v>
      </c>
      <c r="F172" s="9" t="b">
        <f t="shared" si="24"/>
        <v>0</v>
      </c>
      <c r="G172" s="9" t="b">
        <f t="shared" si="25"/>
        <v>0</v>
      </c>
      <c r="H172" s="9" t="b">
        <f t="shared" si="26"/>
        <v>0</v>
      </c>
      <c r="I172" s="9" t="str">
        <f t="shared" si="27"/>
        <v>Não atende</v>
      </c>
    </row>
    <row r="173" spans="1:9">
      <c r="A173" s="9">
        <v>0</v>
      </c>
      <c r="B173" s="9">
        <v>0</v>
      </c>
      <c r="C173" s="9">
        <v>0</v>
      </c>
      <c r="D173" s="9" t="str">
        <v>Não atende</v>
      </c>
      <c r="F173" s="9" t="b">
        <f t="shared" si="24"/>
        <v>0</v>
      </c>
      <c r="G173" s="9" t="b">
        <f t="shared" si="25"/>
        <v>0</v>
      </c>
      <c r="H173" s="9" t="b">
        <f t="shared" si="26"/>
        <v>0</v>
      </c>
      <c r="I173" s="9" t="str">
        <f t="shared" si="27"/>
        <v>Não atende</v>
      </c>
    </row>
    <row r="174" spans="1:9">
      <c r="A174" s="9">
        <v>0</v>
      </c>
      <c r="B174" s="9">
        <v>0</v>
      </c>
      <c r="C174" s="9">
        <v>0</v>
      </c>
      <c r="D174" s="9" t="str">
        <v>Não atende</v>
      </c>
      <c r="F174" s="9" t="b">
        <f t="shared" si="24"/>
        <v>0</v>
      </c>
      <c r="G174" s="9" t="b">
        <f t="shared" si="25"/>
        <v>0</v>
      </c>
      <c r="H174" s="9" t="b">
        <f t="shared" si="26"/>
        <v>0</v>
      </c>
      <c r="I174" s="9" t="str">
        <f t="shared" si="27"/>
        <v>Não atende</v>
      </c>
    </row>
    <row r="175" spans="1:9">
      <c r="A175" s="9">
        <v>0</v>
      </c>
      <c r="B175" s="9">
        <v>0</v>
      </c>
      <c r="C175" s="9">
        <v>0</v>
      </c>
      <c r="D175" s="9" t="str">
        <v>Não atende</v>
      </c>
      <c r="F175" s="9" t="b">
        <f t="shared" si="24"/>
        <v>0</v>
      </c>
      <c r="G175" s="9" t="b">
        <f t="shared" si="25"/>
        <v>0</v>
      </c>
      <c r="H175" s="9" t="b">
        <f t="shared" si="26"/>
        <v>0</v>
      </c>
      <c r="I175" s="9" t="str">
        <f t="shared" si="27"/>
        <v>Não atende</v>
      </c>
    </row>
    <row r="176" spans="1:9">
      <c r="A176" s="9">
        <v>0</v>
      </c>
      <c r="B176" s="9">
        <v>0</v>
      </c>
      <c r="C176" s="9">
        <v>0</v>
      </c>
      <c r="D176" s="9" t="str">
        <v>Não atende</v>
      </c>
      <c r="F176" s="9" t="b">
        <f t="shared" si="24"/>
        <v>0</v>
      </c>
      <c r="G176" s="9" t="b">
        <f t="shared" si="25"/>
        <v>0</v>
      </c>
      <c r="H176" s="9" t="b">
        <f t="shared" si="26"/>
        <v>0</v>
      </c>
      <c r="I176" s="9" t="str">
        <f t="shared" si="27"/>
        <v>Não atende</v>
      </c>
    </row>
    <row r="177" spans="1:9">
      <c r="A177" s="9">
        <v>0</v>
      </c>
      <c r="B177" s="9">
        <v>0</v>
      </c>
      <c r="C177" s="9">
        <v>0</v>
      </c>
      <c r="D177" s="9" t="str">
        <v>Não atende</v>
      </c>
      <c r="F177" s="9" t="b">
        <f t="shared" si="24"/>
        <v>0</v>
      </c>
      <c r="G177" s="9" t="b">
        <f t="shared" si="25"/>
        <v>0</v>
      </c>
      <c r="H177" s="9" t="b">
        <f t="shared" si="26"/>
        <v>0</v>
      </c>
      <c r="I177" s="9" t="str">
        <f t="shared" si="27"/>
        <v>Não atende</v>
      </c>
    </row>
    <row r="178" spans="1:9">
      <c r="A178" s="9">
        <v>0</v>
      </c>
      <c r="B178" s="9">
        <v>0</v>
      </c>
      <c r="C178" s="9">
        <v>0</v>
      </c>
      <c r="D178" s="9" t="str">
        <v>Não atende</v>
      </c>
      <c r="F178" s="9" t="b">
        <f t="shared" si="24"/>
        <v>0</v>
      </c>
      <c r="G178" s="9" t="b">
        <f t="shared" si="25"/>
        <v>0</v>
      </c>
      <c r="H178" s="9" t="b">
        <f t="shared" si="26"/>
        <v>0</v>
      </c>
      <c r="I178" s="9" t="str">
        <f t="shared" si="27"/>
        <v>Não atende</v>
      </c>
    </row>
    <row r="179" spans="1:9">
      <c r="A179" s="9">
        <v>0</v>
      </c>
      <c r="B179" s="9">
        <v>0</v>
      </c>
      <c r="C179" s="9" t="str">
        <v/>
      </c>
      <c r="D179" s="9" t="str">
        <v>Não atende</v>
      </c>
      <c r="F179" s="9" t="b">
        <f t="shared" si="24"/>
        <v>0</v>
      </c>
      <c r="G179" s="9" t="b">
        <f t="shared" si="25"/>
        <v>0</v>
      </c>
      <c r="H179" s="9" t="b">
        <f t="shared" si="26"/>
        <v>0</v>
      </c>
      <c r="I179" s="9" t="str">
        <f t="shared" si="27"/>
        <v>Não atende</v>
      </c>
    </row>
    <row r="180" spans="1:9">
      <c r="A180" s="9">
        <v>0</v>
      </c>
      <c r="B180" s="9">
        <v>0</v>
      </c>
      <c r="C180" s="9" t="str">
        <v/>
      </c>
      <c r="D180" s="9" t="str">
        <v>Não atende</v>
      </c>
      <c r="F180" s="9" t="b">
        <f t="shared" si="24"/>
        <v>0</v>
      </c>
      <c r="G180" s="9" t="b">
        <f t="shared" si="25"/>
        <v>0</v>
      </c>
      <c r="H180" s="9" t="b">
        <f t="shared" si="26"/>
        <v>0</v>
      </c>
      <c r="I180" s="9" t="str">
        <f t="shared" si="27"/>
        <v>Não atende</v>
      </c>
    </row>
    <row r="181" spans="1:9">
      <c r="A181" s="9">
        <v>0</v>
      </c>
      <c r="B181" s="9">
        <v>0</v>
      </c>
      <c r="C181" s="9" t="str">
        <v/>
      </c>
      <c r="D181" s="9" t="str">
        <v>Não atende</v>
      </c>
      <c r="F181" s="9" t="b">
        <f t="shared" si="24"/>
        <v>0</v>
      </c>
      <c r="G181" s="9" t="b">
        <f t="shared" si="25"/>
        <v>0</v>
      </c>
      <c r="H181" s="9" t="b">
        <f t="shared" si="26"/>
        <v>0</v>
      </c>
      <c r="I181" s="9" t="str">
        <f t="shared" si="27"/>
        <v>Não atende</v>
      </c>
    </row>
    <row r="182" spans="1:9">
      <c r="A182" s="9">
        <v>0</v>
      </c>
      <c r="B182" s="9">
        <v>0</v>
      </c>
      <c r="C182" s="9">
        <v>0</v>
      </c>
      <c r="D182" s="9" t="str">
        <v>Não atende</v>
      </c>
      <c r="F182" s="9" t="b">
        <f t="shared" si="24"/>
        <v>0</v>
      </c>
      <c r="G182" s="9" t="b">
        <f t="shared" si="25"/>
        <v>0</v>
      </c>
      <c r="H182" s="9" t="b">
        <f t="shared" si="26"/>
        <v>0</v>
      </c>
      <c r="I182" s="9" t="str">
        <f t="shared" si="27"/>
        <v>Não atende</v>
      </c>
    </row>
    <row r="183" spans="1:9">
      <c r="A183" s="9">
        <v>0</v>
      </c>
      <c r="B183" s="9">
        <v>0</v>
      </c>
      <c r="C183" s="9">
        <v>0</v>
      </c>
      <c r="D183" s="9" t="str">
        <v>Não atende</v>
      </c>
      <c r="F183" s="9" t="b">
        <f t="shared" si="24"/>
        <v>0</v>
      </c>
      <c r="G183" s="9" t="b">
        <f t="shared" si="25"/>
        <v>0</v>
      </c>
      <c r="H183" s="9" t="b">
        <f t="shared" si="26"/>
        <v>0</v>
      </c>
      <c r="I183" s="9" t="str">
        <f t="shared" si="27"/>
        <v>Não atende</v>
      </c>
    </row>
    <row r="184" spans="1:9">
      <c r="A184" s="9">
        <v>0</v>
      </c>
      <c r="B184" s="9">
        <v>0</v>
      </c>
      <c r="C184" s="9">
        <v>0</v>
      </c>
      <c r="D184" s="9" t="str">
        <v>Não atende</v>
      </c>
      <c r="F184" s="9" t="b">
        <f t="shared" si="24"/>
        <v>0</v>
      </c>
      <c r="G184" s="9" t="b">
        <f t="shared" si="25"/>
        <v>0</v>
      </c>
      <c r="H184" s="9" t="b">
        <f t="shared" si="26"/>
        <v>0</v>
      </c>
      <c r="I184" s="9" t="str">
        <f t="shared" si="27"/>
        <v>Não atende</v>
      </c>
    </row>
    <row r="185" spans="1:9">
      <c r="A185" s="9">
        <v>0</v>
      </c>
      <c r="B185" s="9">
        <v>0</v>
      </c>
      <c r="C185" s="9">
        <v>0</v>
      </c>
      <c r="D185" s="9" t="str">
        <v>Não atende</v>
      </c>
      <c r="F185" s="9" t="b">
        <f t="shared" si="24"/>
        <v>0</v>
      </c>
      <c r="G185" s="9" t="b">
        <f t="shared" si="25"/>
        <v>0</v>
      </c>
      <c r="H185" s="9" t="b">
        <f t="shared" si="26"/>
        <v>0</v>
      </c>
      <c r="I185" s="9" t="str">
        <f t="shared" si="27"/>
        <v>Não atende</v>
      </c>
    </row>
    <row r="186" spans="1:9">
      <c r="A186" s="9">
        <v>0</v>
      </c>
      <c r="B186" s="9">
        <v>0</v>
      </c>
      <c r="C186" s="9">
        <v>0</v>
      </c>
      <c r="D186" s="9" t="str">
        <v>Não atende</v>
      </c>
      <c r="F186" s="9" t="b">
        <f t="shared" si="24"/>
        <v>0</v>
      </c>
      <c r="G186" s="9" t="b">
        <f t="shared" si="25"/>
        <v>0</v>
      </c>
      <c r="H186" s="9" t="b">
        <f t="shared" si="26"/>
        <v>0</v>
      </c>
      <c r="I186" s="9" t="str">
        <f t="shared" si="27"/>
        <v>Não atende</v>
      </c>
    </row>
    <row r="187" spans="1:9">
      <c r="A187" s="9">
        <v>0</v>
      </c>
      <c r="B187" s="9">
        <v>0</v>
      </c>
      <c r="C187" s="9">
        <v>0</v>
      </c>
      <c r="D187" s="9" t="str">
        <v>Não atende</v>
      </c>
      <c r="F187" s="9" t="b">
        <f t="shared" si="24"/>
        <v>0</v>
      </c>
      <c r="G187" s="9" t="b">
        <f t="shared" si="25"/>
        <v>0</v>
      </c>
      <c r="H187" s="9" t="b">
        <f t="shared" si="26"/>
        <v>0</v>
      </c>
      <c r="I187" s="9" t="str">
        <f t="shared" si="27"/>
        <v>Não atende</v>
      </c>
    </row>
    <row r="188" spans="1:9">
      <c r="A188" s="9">
        <v>0</v>
      </c>
      <c r="B188" s="9">
        <v>0</v>
      </c>
      <c r="C188" s="9">
        <v>0</v>
      </c>
      <c r="D188" s="9" t="str">
        <v>Não atende</v>
      </c>
      <c r="F188" s="9" t="b">
        <f t="shared" si="24"/>
        <v>0</v>
      </c>
      <c r="G188" s="9" t="b">
        <f t="shared" si="25"/>
        <v>0</v>
      </c>
      <c r="H188" s="9" t="b">
        <f t="shared" si="26"/>
        <v>0</v>
      </c>
      <c r="I188" s="9" t="str">
        <f t="shared" si="27"/>
        <v>Não atende</v>
      </c>
    </row>
    <row r="189" spans="1:9">
      <c r="A189" s="9">
        <v>0</v>
      </c>
      <c r="B189" s="9">
        <v>0</v>
      </c>
      <c r="C189" s="9">
        <v>0</v>
      </c>
      <c r="D189" s="9" t="str">
        <v>Não atende</v>
      </c>
      <c r="F189" s="9" t="b">
        <f t="shared" si="24"/>
        <v>0</v>
      </c>
      <c r="G189" s="9" t="b">
        <f t="shared" si="25"/>
        <v>0</v>
      </c>
      <c r="H189" s="9" t="b">
        <f t="shared" si="26"/>
        <v>0</v>
      </c>
      <c r="I189" s="9" t="str">
        <f t="shared" si="27"/>
        <v>Não atende</v>
      </c>
    </row>
    <row r="190" spans="1:9">
      <c r="A190" s="9">
        <v>0</v>
      </c>
      <c r="B190" s="9">
        <v>0</v>
      </c>
      <c r="C190" s="9">
        <v>0</v>
      </c>
      <c r="D190" s="9" t="str">
        <v>Não atende</v>
      </c>
      <c r="F190" s="9" t="b">
        <f t="shared" si="24"/>
        <v>0</v>
      </c>
      <c r="G190" s="9" t="b">
        <f t="shared" si="25"/>
        <v>0</v>
      </c>
      <c r="H190" s="9" t="b">
        <f t="shared" si="26"/>
        <v>0</v>
      </c>
      <c r="I190" s="9" t="str">
        <f t="shared" si="27"/>
        <v>Não atende</v>
      </c>
    </row>
    <row r="191" spans="1:9">
      <c r="A191" s="9">
        <v>0</v>
      </c>
      <c r="B191" s="9">
        <v>0</v>
      </c>
      <c r="C191" s="9">
        <v>0</v>
      </c>
      <c r="D191" s="9" t="str">
        <v>Não atende</v>
      </c>
      <c r="F191" s="9" t="b">
        <f t="shared" si="24"/>
        <v>0</v>
      </c>
      <c r="G191" s="9" t="b">
        <f t="shared" si="25"/>
        <v>0</v>
      </c>
      <c r="H191" s="9" t="b">
        <f t="shared" si="26"/>
        <v>0</v>
      </c>
      <c r="I191" s="9" t="str">
        <f t="shared" si="27"/>
        <v>Não atende</v>
      </c>
    </row>
    <row r="192" spans="1:9">
      <c r="A192" s="9">
        <v>0</v>
      </c>
      <c r="B192" s="9">
        <v>0</v>
      </c>
      <c r="C192" s="9">
        <v>0</v>
      </c>
      <c r="D192" s="9" t="str">
        <v>Não atende</v>
      </c>
      <c r="F192" s="9" t="b">
        <f t="shared" si="24"/>
        <v>0</v>
      </c>
      <c r="G192" s="9" t="b">
        <f t="shared" si="25"/>
        <v>0</v>
      </c>
      <c r="H192" s="9" t="b">
        <f t="shared" si="26"/>
        <v>0</v>
      </c>
      <c r="I192" s="9" t="str">
        <f t="shared" si="27"/>
        <v>Não atende</v>
      </c>
    </row>
    <row r="193" spans="1:9">
      <c r="A193" s="9">
        <v>0</v>
      </c>
      <c r="B193" s="9">
        <v>0</v>
      </c>
      <c r="C193" s="9">
        <v>0</v>
      </c>
      <c r="D193" s="9" t="str">
        <v>Não atende</v>
      </c>
      <c r="F193" s="9" t="b">
        <f t="shared" si="24"/>
        <v>0</v>
      </c>
      <c r="G193" s="9" t="b">
        <f t="shared" si="25"/>
        <v>0</v>
      </c>
      <c r="H193" s="9" t="b">
        <f t="shared" si="26"/>
        <v>0</v>
      </c>
      <c r="I193" s="9" t="str">
        <f t="shared" si="27"/>
        <v>Não atende</v>
      </c>
    </row>
    <row r="194" spans="1:9">
      <c r="A194" s="9">
        <v>0</v>
      </c>
      <c r="B194" s="9">
        <v>0</v>
      </c>
      <c r="C194" s="9">
        <v>0</v>
      </c>
      <c r="D194" s="9" t="str">
        <v>Não atende</v>
      </c>
      <c r="F194" s="9" t="b">
        <f t="shared" si="24"/>
        <v>0</v>
      </c>
      <c r="G194" s="9" t="b">
        <f t="shared" si="25"/>
        <v>0</v>
      </c>
      <c r="H194" s="9" t="b">
        <f t="shared" si="26"/>
        <v>0</v>
      </c>
      <c r="I194" s="9" t="str">
        <f t="shared" si="27"/>
        <v>Não atende</v>
      </c>
    </row>
    <row r="195" spans="1:9">
      <c r="A195" s="9">
        <v>0</v>
      </c>
      <c r="B195" s="9">
        <v>0</v>
      </c>
      <c r="C195" s="9" t="str">
        <v/>
      </c>
      <c r="D195" s="9" t="str">
        <v>Não atende</v>
      </c>
      <c r="F195" s="9" t="b">
        <f t="shared" ref="F195:F258" si="28">IF(D195="Atende",A195)</f>
        <v>0</v>
      </c>
      <c r="G195" s="9" t="b">
        <f t="shared" ref="G195:G258" si="29">IF(D195="Atende",B195)</f>
        <v>0</v>
      </c>
      <c r="H195" s="9" t="b">
        <f t="shared" ref="H195:H258" si="30">IF(D195="Atende",C195)</f>
        <v>0</v>
      </c>
      <c r="I195" s="9" t="str">
        <f t="shared" ref="I195:I258" si="31">D195</f>
        <v>Não atende</v>
      </c>
    </row>
    <row r="196" spans="1:9">
      <c r="A196" s="9">
        <v>0</v>
      </c>
      <c r="B196" s="9">
        <v>0</v>
      </c>
      <c r="C196" s="9">
        <v>0</v>
      </c>
      <c r="D196" s="9" t="str">
        <v>Não atende</v>
      </c>
      <c r="F196" s="9" t="b">
        <f t="shared" si="28"/>
        <v>0</v>
      </c>
      <c r="G196" s="9" t="b">
        <f t="shared" si="29"/>
        <v>0</v>
      </c>
      <c r="H196" s="9" t="b">
        <f t="shared" si="30"/>
        <v>0</v>
      </c>
      <c r="I196" s="9" t="str">
        <f t="shared" si="31"/>
        <v>Não atende</v>
      </c>
    </row>
    <row r="197" spans="1:9">
      <c r="A197" s="9">
        <v>0</v>
      </c>
      <c r="B197" s="9">
        <v>0</v>
      </c>
      <c r="C197" s="9">
        <v>0</v>
      </c>
      <c r="D197" s="9" t="str">
        <v>Não atende</v>
      </c>
      <c r="F197" s="9" t="b">
        <f t="shared" si="28"/>
        <v>0</v>
      </c>
      <c r="G197" s="9" t="b">
        <f t="shared" si="29"/>
        <v>0</v>
      </c>
      <c r="H197" s="9" t="b">
        <f t="shared" si="30"/>
        <v>0</v>
      </c>
      <c r="I197" s="9" t="str">
        <f t="shared" si="31"/>
        <v>Não atende</v>
      </c>
    </row>
    <row r="198" spans="1:9">
      <c r="A198" s="9">
        <v>0</v>
      </c>
      <c r="B198" s="9">
        <v>0</v>
      </c>
      <c r="C198" s="9">
        <v>0</v>
      </c>
      <c r="D198" s="9" t="str">
        <v>Não atende</v>
      </c>
      <c r="F198" s="9" t="b">
        <f t="shared" si="28"/>
        <v>0</v>
      </c>
      <c r="G198" s="9" t="b">
        <f t="shared" si="29"/>
        <v>0</v>
      </c>
      <c r="H198" s="9" t="b">
        <f t="shared" si="30"/>
        <v>0</v>
      </c>
      <c r="I198" s="9" t="str">
        <f t="shared" si="31"/>
        <v>Não atende</v>
      </c>
    </row>
    <row r="199" spans="1:9">
      <c r="A199" s="9">
        <v>0</v>
      </c>
      <c r="B199" s="9">
        <v>0</v>
      </c>
      <c r="C199" s="9">
        <v>0</v>
      </c>
      <c r="D199" s="9" t="str">
        <v>Não atende</v>
      </c>
      <c r="F199" s="9" t="b">
        <f t="shared" si="28"/>
        <v>0</v>
      </c>
      <c r="G199" s="9" t="b">
        <f t="shared" si="29"/>
        <v>0</v>
      </c>
      <c r="H199" s="9" t="b">
        <f t="shared" si="30"/>
        <v>0</v>
      </c>
      <c r="I199" s="9" t="str">
        <f t="shared" si="31"/>
        <v>Não atende</v>
      </c>
    </row>
    <row r="200" spans="1:9">
      <c r="A200" s="9">
        <v>0</v>
      </c>
      <c r="B200" s="9">
        <v>0</v>
      </c>
      <c r="C200" s="9">
        <v>0</v>
      </c>
      <c r="D200" s="9" t="str">
        <v>Não atende</v>
      </c>
      <c r="F200" s="9" t="b">
        <f t="shared" si="28"/>
        <v>0</v>
      </c>
      <c r="G200" s="9" t="b">
        <f t="shared" si="29"/>
        <v>0</v>
      </c>
      <c r="H200" s="9" t="b">
        <f t="shared" si="30"/>
        <v>0</v>
      </c>
      <c r="I200" s="9" t="str">
        <f t="shared" si="31"/>
        <v>Não atende</v>
      </c>
    </row>
    <row r="201" spans="1:9">
      <c r="A201" s="9">
        <v>0</v>
      </c>
      <c r="B201" s="9">
        <v>0</v>
      </c>
      <c r="C201" s="9">
        <v>0</v>
      </c>
      <c r="D201" s="9" t="str">
        <v>Não atende</v>
      </c>
      <c r="F201" s="9" t="b">
        <f t="shared" si="28"/>
        <v>0</v>
      </c>
      <c r="G201" s="9" t="b">
        <f t="shared" si="29"/>
        <v>0</v>
      </c>
      <c r="H201" s="9" t="b">
        <f t="shared" si="30"/>
        <v>0</v>
      </c>
      <c r="I201" s="9" t="str">
        <f t="shared" si="31"/>
        <v>Não atende</v>
      </c>
    </row>
    <row r="202" spans="1:9">
      <c r="A202" s="9">
        <v>0</v>
      </c>
      <c r="B202" s="9">
        <v>0</v>
      </c>
      <c r="C202" s="9">
        <v>0</v>
      </c>
      <c r="D202" s="9" t="str">
        <v>Não atende</v>
      </c>
      <c r="F202" s="9" t="b">
        <f t="shared" si="28"/>
        <v>0</v>
      </c>
      <c r="G202" s="9" t="b">
        <f t="shared" si="29"/>
        <v>0</v>
      </c>
      <c r="H202" s="9" t="b">
        <f t="shared" si="30"/>
        <v>0</v>
      </c>
      <c r="I202" s="9" t="str">
        <f t="shared" si="31"/>
        <v>Não atende</v>
      </c>
    </row>
    <row r="203" spans="1:9">
      <c r="A203" s="9">
        <v>0</v>
      </c>
      <c r="B203" s="9">
        <v>0</v>
      </c>
      <c r="C203" s="9">
        <v>0</v>
      </c>
      <c r="D203" s="9" t="str">
        <v>Não atende</v>
      </c>
      <c r="F203" s="9" t="b">
        <f t="shared" si="28"/>
        <v>0</v>
      </c>
      <c r="G203" s="9" t="b">
        <f t="shared" si="29"/>
        <v>0</v>
      </c>
      <c r="H203" s="9" t="b">
        <f t="shared" si="30"/>
        <v>0</v>
      </c>
      <c r="I203" s="9" t="str">
        <f t="shared" si="31"/>
        <v>Não atende</v>
      </c>
    </row>
    <row r="204" spans="1:9">
      <c r="A204" s="9">
        <v>0</v>
      </c>
      <c r="B204" s="9">
        <v>0</v>
      </c>
      <c r="C204" s="9">
        <v>0</v>
      </c>
      <c r="D204" s="9" t="str">
        <v>Não atende</v>
      </c>
      <c r="F204" s="9" t="b">
        <f t="shared" si="28"/>
        <v>0</v>
      </c>
      <c r="G204" s="9" t="b">
        <f t="shared" si="29"/>
        <v>0</v>
      </c>
      <c r="H204" s="9" t="b">
        <f t="shared" si="30"/>
        <v>0</v>
      </c>
      <c r="I204" s="9" t="str">
        <f t="shared" si="31"/>
        <v>Não atende</v>
      </c>
    </row>
    <row r="205" spans="1:9">
      <c r="A205" s="9">
        <v>0</v>
      </c>
      <c r="B205" s="9">
        <v>0</v>
      </c>
      <c r="C205" s="9">
        <v>0</v>
      </c>
      <c r="D205" s="9" t="str">
        <v>Não atende</v>
      </c>
      <c r="F205" s="9" t="b">
        <f t="shared" si="28"/>
        <v>0</v>
      </c>
      <c r="G205" s="9" t="b">
        <f t="shared" si="29"/>
        <v>0</v>
      </c>
      <c r="H205" s="9" t="b">
        <f t="shared" si="30"/>
        <v>0</v>
      </c>
      <c r="I205" s="9" t="str">
        <f t="shared" si="31"/>
        <v>Não atende</v>
      </c>
    </row>
    <row r="206" spans="1:9">
      <c r="A206" s="9">
        <v>0</v>
      </c>
      <c r="B206" s="9">
        <v>0</v>
      </c>
      <c r="C206" s="9">
        <v>0</v>
      </c>
      <c r="D206" s="9" t="str">
        <v>Não atende</v>
      </c>
      <c r="F206" s="9" t="b">
        <f t="shared" si="28"/>
        <v>0</v>
      </c>
      <c r="G206" s="9" t="b">
        <f t="shared" si="29"/>
        <v>0</v>
      </c>
      <c r="H206" s="9" t="b">
        <f t="shared" si="30"/>
        <v>0</v>
      </c>
      <c r="I206" s="9" t="str">
        <f t="shared" si="31"/>
        <v>Não atende</v>
      </c>
    </row>
    <row r="207" spans="1:9">
      <c r="A207" s="9">
        <v>0</v>
      </c>
      <c r="B207" s="9">
        <v>0</v>
      </c>
      <c r="C207" s="9">
        <v>0</v>
      </c>
      <c r="D207" s="9" t="str">
        <v>Não atende</v>
      </c>
      <c r="F207" s="9" t="b">
        <f t="shared" si="28"/>
        <v>0</v>
      </c>
      <c r="G207" s="9" t="b">
        <f t="shared" si="29"/>
        <v>0</v>
      </c>
      <c r="H207" s="9" t="b">
        <f t="shared" si="30"/>
        <v>0</v>
      </c>
      <c r="I207" s="9" t="str">
        <f t="shared" si="31"/>
        <v>Não atende</v>
      </c>
    </row>
    <row r="208" spans="1:9">
      <c r="A208" s="9">
        <v>0</v>
      </c>
      <c r="B208" s="9">
        <v>0</v>
      </c>
      <c r="C208" s="9">
        <v>0</v>
      </c>
      <c r="D208" s="9" t="str">
        <v>Não atende</v>
      </c>
      <c r="F208" s="9" t="b">
        <f t="shared" si="28"/>
        <v>0</v>
      </c>
      <c r="G208" s="9" t="b">
        <f t="shared" si="29"/>
        <v>0</v>
      </c>
      <c r="H208" s="9" t="b">
        <f t="shared" si="30"/>
        <v>0</v>
      </c>
      <c r="I208" s="9" t="str">
        <f t="shared" si="31"/>
        <v>Não atende</v>
      </c>
    </row>
    <row r="209" spans="1:9">
      <c r="A209" s="9">
        <v>0</v>
      </c>
      <c r="B209" s="9">
        <v>0</v>
      </c>
      <c r="C209" s="9">
        <v>0</v>
      </c>
      <c r="D209" s="9" t="str">
        <v>Não atende</v>
      </c>
      <c r="F209" s="9" t="b">
        <f t="shared" si="28"/>
        <v>0</v>
      </c>
      <c r="G209" s="9" t="b">
        <f t="shared" si="29"/>
        <v>0</v>
      </c>
      <c r="H209" s="9" t="b">
        <f t="shared" si="30"/>
        <v>0</v>
      </c>
      <c r="I209" s="9" t="str">
        <f t="shared" si="31"/>
        <v>Não atende</v>
      </c>
    </row>
    <row r="210" spans="1:9">
      <c r="A210" s="9">
        <v>0</v>
      </c>
      <c r="B210" s="9">
        <v>0</v>
      </c>
      <c r="C210" s="9">
        <v>0</v>
      </c>
      <c r="D210" s="9" t="str">
        <v>Não atende</v>
      </c>
      <c r="F210" s="9" t="b">
        <f t="shared" si="28"/>
        <v>0</v>
      </c>
      <c r="G210" s="9" t="b">
        <f t="shared" si="29"/>
        <v>0</v>
      </c>
      <c r="H210" s="9" t="b">
        <f t="shared" si="30"/>
        <v>0</v>
      </c>
      <c r="I210" s="9" t="str">
        <f t="shared" si="31"/>
        <v>Não atende</v>
      </c>
    </row>
    <row r="211" spans="1:9">
      <c r="A211" s="9">
        <v>0</v>
      </c>
      <c r="B211" s="9">
        <v>0</v>
      </c>
      <c r="C211" s="9">
        <v>0</v>
      </c>
      <c r="D211" s="9" t="str">
        <v>Não atende</v>
      </c>
      <c r="F211" s="9" t="b">
        <f t="shared" si="28"/>
        <v>0</v>
      </c>
      <c r="G211" s="9" t="b">
        <f t="shared" si="29"/>
        <v>0</v>
      </c>
      <c r="H211" s="9" t="b">
        <f t="shared" si="30"/>
        <v>0</v>
      </c>
      <c r="I211" s="9" t="str">
        <f t="shared" si="31"/>
        <v>Não atende</v>
      </c>
    </row>
    <row r="212" spans="1:9">
      <c r="A212" s="9">
        <v>0</v>
      </c>
      <c r="B212" s="9">
        <v>0</v>
      </c>
      <c r="C212" s="9">
        <v>0</v>
      </c>
      <c r="D212" s="9" t="str">
        <v>Não atende</v>
      </c>
      <c r="F212" s="9" t="b">
        <f t="shared" si="28"/>
        <v>0</v>
      </c>
      <c r="G212" s="9" t="b">
        <f t="shared" si="29"/>
        <v>0</v>
      </c>
      <c r="H212" s="9" t="b">
        <f t="shared" si="30"/>
        <v>0</v>
      </c>
      <c r="I212" s="9" t="str">
        <f t="shared" si="31"/>
        <v>Não atende</v>
      </c>
    </row>
    <row r="213" spans="1:9">
      <c r="A213" s="9">
        <v>0</v>
      </c>
      <c r="B213" s="9">
        <v>0</v>
      </c>
      <c r="C213" s="9">
        <v>0</v>
      </c>
      <c r="D213" s="9" t="str">
        <v>Não atende</v>
      </c>
      <c r="F213" s="9" t="b">
        <f t="shared" si="28"/>
        <v>0</v>
      </c>
      <c r="G213" s="9" t="b">
        <f t="shared" si="29"/>
        <v>0</v>
      </c>
      <c r="H213" s="9" t="b">
        <f t="shared" si="30"/>
        <v>0</v>
      </c>
      <c r="I213" s="9" t="str">
        <f t="shared" si="31"/>
        <v>Não atende</v>
      </c>
    </row>
    <row r="214" spans="1:9">
      <c r="A214" s="9">
        <v>0</v>
      </c>
      <c r="B214" s="9">
        <v>0</v>
      </c>
      <c r="C214" s="9">
        <v>0</v>
      </c>
      <c r="D214" s="9" t="str">
        <v>Não atende</v>
      </c>
      <c r="F214" s="9" t="b">
        <f t="shared" si="28"/>
        <v>0</v>
      </c>
      <c r="G214" s="9" t="b">
        <f t="shared" si="29"/>
        <v>0</v>
      </c>
      <c r="H214" s="9" t="b">
        <f t="shared" si="30"/>
        <v>0</v>
      </c>
      <c r="I214" s="9" t="str">
        <f t="shared" si="31"/>
        <v>Não atende</v>
      </c>
    </row>
    <row r="215" spans="1:9">
      <c r="A215" s="9">
        <v>0</v>
      </c>
      <c r="B215" s="9">
        <v>0</v>
      </c>
      <c r="C215" s="9">
        <v>0</v>
      </c>
      <c r="D215" s="9" t="str">
        <v>Não atende</v>
      </c>
      <c r="F215" s="9" t="b">
        <f t="shared" si="28"/>
        <v>0</v>
      </c>
      <c r="G215" s="9" t="b">
        <f t="shared" si="29"/>
        <v>0</v>
      </c>
      <c r="H215" s="9" t="b">
        <f t="shared" si="30"/>
        <v>0</v>
      </c>
      <c r="I215" s="9" t="str">
        <f t="shared" si="31"/>
        <v>Não atende</v>
      </c>
    </row>
    <row r="216" spans="1:9">
      <c r="A216" s="9">
        <v>0</v>
      </c>
      <c r="B216" s="9">
        <v>0</v>
      </c>
      <c r="C216" s="9">
        <v>0</v>
      </c>
      <c r="D216" s="9" t="str">
        <v>Não atende</v>
      </c>
      <c r="F216" s="9" t="b">
        <f t="shared" si="28"/>
        <v>0</v>
      </c>
      <c r="G216" s="9" t="b">
        <f t="shared" si="29"/>
        <v>0</v>
      </c>
      <c r="H216" s="9" t="b">
        <f t="shared" si="30"/>
        <v>0</v>
      </c>
      <c r="I216" s="9" t="str">
        <f t="shared" si="31"/>
        <v>Não atende</v>
      </c>
    </row>
    <row r="217" spans="1:9">
      <c r="A217" s="9">
        <v>0</v>
      </c>
      <c r="B217" s="9">
        <v>0</v>
      </c>
      <c r="C217" s="9">
        <v>0</v>
      </c>
      <c r="D217" s="9" t="str">
        <v>Não atende</v>
      </c>
      <c r="F217" s="9" t="b">
        <f t="shared" si="28"/>
        <v>0</v>
      </c>
      <c r="G217" s="9" t="b">
        <f t="shared" si="29"/>
        <v>0</v>
      </c>
      <c r="H217" s="9" t="b">
        <f t="shared" si="30"/>
        <v>0</v>
      </c>
      <c r="I217" s="9" t="str">
        <f t="shared" si="31"/>
        <v>Não atende</v>
      </c>
    </row>
    <row r="218" spans="1:9">
      <c r="A218" s="9">
        <v>0</v>
      </c>
      <c r="B218" s="9">
        <v>0</v>
      </c>
      <c r="C218" s="9">
        <v>0</v>
      </c>
      <c r="D218" s="9" t="str">
        <v>Não atende</v>
      </c>
      <c r="F218" s="9" t="b">
        <f t="shared" si="28"/>
        <v>0</v>
      </c>
      <c r="G218" s="9" t="b">
        <f t="shared" si="29"/>
        <v>0</v>
      </c>
      <c r="H218" s="9" t="b">
        <f t="shared" si="30"/>
        <v>0</v>
      </c>
      <c r="I218" s="9" t="str">
        <f t="shared" si="31"/>
        <v>Não atende</v>
      </c>
    </row>
    <row r="219" spans="1:9">
      <c r="A219" s="9">
        <v>0</v>
      </c>
      <c r="B219" s="9">
        <v>0</v>
      </c>
      <c r="C219" s="9">
        <v>0</v>
      </c>
      <c r="D219" s="9" t="str">
        <v>Não atende</v>
      </c>
      <c r="F219" s="9" t="b">
        <f t="shared" si="28"/>
        <v>0</v>
      </c>
      <c r="G219" s="9" t="b">
        <f t="shared" si="29"/>
        <v>0</v>
      </c>
      <c r="H219" s="9" t="b">
        <f t="shared" si="30"/>
        <v>0</v>
      </c>
      <c r="I219" s="9" t="str">
        <f t="shared" si="31"/>
        <v>Não atende</v>
      </c>
    </row>
    <row r="220" spans="1:9">
      <c r="A220" s="9">
        <v>0</v>
      </c>
      <c r="B220" s="9">
        <v>0</v>
      </c>
      <c r="C220" s="9">
        <v>0</v>
      </c>
      <c r="D220" s="9" t="str">
        <v>Não atende</v>
      </c>
      <c r="F220" s="9" t="b">
        <f t="shared" si="28"/>
        <v>0</v>
      </c>
      <c r="G220" s="9" t="b">
        <f t="shared" si="29"/>
        <v>0</v>
      </c>
      <c r="H220" s="9" t="b">
        <f t="shared" si="30"/>
        <v>0</v>
      </c>
      <c r="I220" s="9" t="str">
        <f t="shared" si="31"/>
        <v>Não atende</v>
      </c>
    </row>
    <row r="221" spans="1:9">
      <c r="A221" s="9">
        <v>0</v>
      </c>
      <c r="B221" s="9">
        <v>0</v>
      </c>
      <c r="C221" s="9">
        <v>0</v>
      </c>
      <c r="D221" s="9" t="str">
        <v>Não atende</v>
      </c>
      <c r="F221" s="9" t="b">
        <f t="shared" si="28"/>
        <v>0</v>
      </c>
      <c r="G221" s="9" t="b">
        <f t="shared" si="29"/>
        <v>0</v>
      </c>
      <c r="H221" s="9" t="b">
        <f t="shared" si="30"/>
        <v>0</v>
      </c>
      <c r="I221" s="9" t="str">
        <f t="shared" si="31"/>
        <v>Não atende</v>
      </c>
    </row>
    <row r="222" spans="1:9">
      <c r="A222" s="9">
        <v>0</v>
      </c>
      <c r="B222" s="9">
        <v>0</v>
      </c>
      <c r="C222" s="9">
        <v>0</v>
      </c>
      <c r="D222" s="9" t="str">
        <v>Não atende</v>
      </c>
      <c r="F222" s="9" t="b">
        <f t="shared" si="28"/>
        <v>0</v>
      </c>
      <c r="G222" s="9" t="b">
        <f t="shared" si="29"/>
        <v>0</v>
      </c>
      <c r="H222" s="9" t="b">
        <f t="shared" si="30"/>
        <v>0</v>
      </c>
      <c r="I222" s="9" t="str">
        <f t="shared" si="31"/>
        <v>Não atende</v>
      </c>
    </row>
    <row r="223" spans="1:9">
      <c r="A223" s="9">
        <v>0</v>
      </c>
      <c r="B223" s="9">
        <v>0</v>
      </c>
      <c r="C223" s="9">
        <v>0</v>
      </c>
      <c r="D223" s="9" t="str">
        <v>Não atende</v>
      </c>
      <c r="F223" s="9" t="b">
        <f t="shared" si="28"/>
        <v>0</v>
      </c>
      <c r="G223" s="9" t="b">
        <f t="shared" si="29"/>
        <v>0</v>
      </c>
      <c r="H223" s="9" t="b">
        <f t="shared" si="30"/>
        <v>0</v>
      </c>
      <c r="I223" s="9" t="str">
        <f t="shared" si="31"/>
        <v>Não atende</v>
      </c>
    </row>
    <row r="224" spans="1:9">
      <c r="A224" s="9">
        <v>0</v>
      </c>
      <c r="B224" s="9">
        <v>0</v>
      </c>
      <c r="C224" s="9">
        <v>0</v>
      </c>
      <c r="D224" s="9" t="str">
        <v>Não atende</v>
      </c>
      <c r="F224" s="9" t="b">
        <f t="shared" si="28"/>
        <v>0</v>
      </c>
      <c r="G224" s="9" t="b">
        <f t="shared" si="29"/>
        <v>0</v>
      </c>
      <c r="H224" s="9" t="b">
        <f t="shared" si="30"/>
        <v>0</v>
      </c>
      <c r="I224" s="9" t="str">
        <f t="shared" si="31"/>
        <v>Não atende</v>
      </c>
    </row>
    <row r="225" spans="1:9">
      <c r="A225" s="9">
        <v>0</v>
      </c>
      <c r="B225" s="9">
        <v>0</v>
      </c>
      <c r="C225" s="9">
        <v>0</v>
      </c>
      <c r="D225" s="9" t="str">
        <v>Não atende</v>
      </c>
      <c r="F225" s="9" t="b">
        <f t="shared" si="28"/>
        <v>0</v>
      </c>
      <c r="G225" s="9" t="b">
        <f t="shared" si="29"/>
        <v>0</v>
      </c>
      <c r="H225" s="9" t="b">
        <f t="shared" si="30"/>
        <v>0</v>
      </c>
      <c r="I225" s="9" t="str">
        <f t="shared" si="31"/>
        <v>Não atende</v>
      </c>
    </row>
    <row r="226" spans="1:9">
      <c r="A226" s="9">
        <v>0</v>
      </c>
      <c r="B226" s="9">
        <v>0</v>
      </c>
      <c r="C226" s="9">
        <v>0</v>
      </c>
      <c r="D226" s="9" t="str">
        <v>Não atende</v>
      </c>
      <c r="F226" s="9" t="b">
        <f t="shared" si="28"/>
        <v>0</v>
      </c>
      <c r="G226" s="9" t="b">
        <f t="shared" si="29"/>
        <v>0</v>
      </c>
      <c r="H226" s="9" t="b">
        <f t="shared" si="30"/>
        <v>0</v>
      </c>
      <c r="I226" s="9" t="str">
        <f t="shared" si="31"/>
        <v>Não atende</v>
      </c>
    </row>
    <row r="227" spans="1:9">
      <c r="A227" s="9">
        <v>0</v>
      </c>
      <c r="B227" s="9">
        <v>0</v>
      </c>
      <c r="C227" s="9">
        <v>0</v>
      </c>
      <c r="D227" s="9" t="str">
        <v>Não atende</v>
      </c>
      <c r="F227" s="9" t="b">
        <f t="shared" si="28"/>
        <v>0</v>
      </c>
      <c r="G227" s="9" t="b">
        <f t="shared" si="29"/>
        <v>0</v>
      </c>
      <c r="H227" s="9" t="b">
        <f t="shared" si="30"/>
        <v>0</v>
      </c>
      <c r="I227" s="9" t="str">
        <f t="shared" si="31"/>
        <v>Não atende</v>
      </c>
    </row>
    <row r="228" spans="1:9">
      <c r="A228" s="9">
        <v>0</v>
      </c>
      <c r="B228" s="9">
        <v>0</v>
      </c>
      <c r="C228" s="9">
        <v>0</v>
      </c>
      <c r="D228" s="9" t="str">
        <v>Não atende</v>
      </c>
      <c r="F228" s="9" t="b">
        <f t="shared" si="28"/>
        <v>0</v>
      </c>
      <c r="G228" s="9" t="b">
        <f t="shared" si="29"/>
        <v>0</v>
      </c>
      <c r="H228" s="9" t="b">
        <f t="shared" si="30"/>
        <v>0</v>
      </c>
      <c r="I228" s="9" t="str">
        <f t="shared" si="31"/>
        <v>Não atende</v>
      </c>
    </row>
    <row r="229" spans="1:9">
      <c r="A229" s="9">
        <v>0</v>
      </c>
      <c r="B229" s="9">
        <v>0</v>
      </c>
      <c r="C229" s="9">
        <v>0</v>
      </c>
      <c r="D229" s="9" t="str">
        <v>Não atende</v>
      </c>
      <c r="F229" s="9" t="b">
        <f t="shared" si="28"/>
        <v>0</v>
      </c>
      <c r="G229" s="9" t="b">
        <f t="shared" si="29"/>
        <v>0</v>
      </c>
      <c r="H229" s="9" t="b">
        <f t="shared" si="30"/>
        <v>0</v>
      </c>
      <c r="I229" s="9" t="str">
        <f t="shared" si="31"/>
        <v>Não atende</v>
      </c>
    </row>
    <row r="230" spans="1:9">
      <c r="A230" s="9">
        <v>0</v>
      </c>
      <c r="B230" s="9">
        <v>0</v>
      </c>
      <c r="C230" s="9">
        <v>0</v>
      </c>
      <c r="D230" s="9" t="str">
        <v>Não atende</v>
      </c>
      <c r="F230" s="9" t="b">
        <f t="shared" si="28"/>
        <v>0</v>
      </c>
      <c r="G230" s="9" t="b">
        <f t="shared" si="29"/>
        <v>0</v>
      </c>
      <c r="H230" s="9" t="b">
        <f t="shared" si="30"/>
        <v>0</v>
      </c>
      <c r="I230" s="9" t="str">
        <f t="shared" si="31"/>
        <v>Não atende</v>
      </c>
    </row>
    <row r="231" spans="1:9">
      <c r="A231" s="9">
        <v>0</v>
      </c>
      <c r="B231" s="9">
        <v>0</v>
      </c>
      <c r="C231" s="9">
        <v>0</v>
      </c>
      <c r="D231" s="9" t="str">
        <v>Não atende</v>
      </c>
      <c r="F231" s="9" t="b">
        <f t="shared" si="28"/>
        <v>0</v>
      </c>
      <c r="G231" s="9" t="b">
        <f t="shared" si="29"/>
        <v>0</v>
      </c>
      <c r="H231" s="9" t="b">
        <f t="shared" si="30"/>
        <v>0</v>
      </c>
      <c r="I231" s="9" t="str">
        <f t="shared" si="31"/>
        <v>Não atende</v>
      </c>
    </row>
    <row r="232" spans="1:9">
      <c r="A232" s="9">
        <v>0</v>
      </c>
      <c r="B232" s="9">
        <v>0</v>
      </c>
      <c r="C232" s="9">
        <v>0</v>
      </c>
      <c r="D232" s="9" t="str">
        <v>Não atende</v>
      </c>
      <c r="F232" s="9" t="b">
        <f t="shared" si="28"/>
        <v>0</v>
      </c>
      <c r="G232" s="9" t="b">
        <f t="shared" si="29"/>
        <v>0</v>
      </c>
      <c r="H232" s="9" t="b">
        <f t="shared" si="30"/>
        <v>0</v>
      </c>
      <c r="I232" s="9" t="str">
        <f t="shared" si="31"/>
        <v>Não atende</v>
      </c>
    </row>
    <row r="233" spans="1:9">
      <c r="A233" s="9">
        <v>0</v>
      </c>
      <c r="B233" s="9">
        <v>0</v>
      </c>
      <c r="C233" s="9">
        <v>0</v>
      </c>
      <c r="D233" s="9" t="str">
        <v>Não atende</v>
      </c>
      <c r="F233" s="9" t="b">
        <f t="shared" si="28"/>
        <v>0</v>
      </c>
      <c r="G233" s="9" t="b">
        <f t="shared" si="29"/>
        <v>0</v>
      </c>
      <c r="H233" s="9" t="b">
        <f t="shared" si="30"/>
        <v>0</v>
      </c>
      <c r="I233" s="9" t="str">
        <f t="shared" si="31"/>
        <v>Não atende</v>
      </c>
    </row>
    <row r="234" spans="1:9">
      <c r="A234" s="9">
        <v>0</v>
      </c>
      <c r="B234" s="9">
        <v>0</v>
      </c>
      <c r="C234" s="9">
        <v>0</v>
      </c>
      <c r="D234" s="9" t="str">
        <v>Não atende</v>
      </c>
      <c r="F234" s="9" t="b">
        <f t="shared" si="28"/>
        <v>0</v>
      </c>
      <c r="G234" s="9" t="b">
        <f t="shared" si="29"/>
        <v>0</v>
      </c>
      <c r="H234" s="9" t="b">
        <f t="shared" si="30"/>
        <v>0</v>
      </c>
      <c r="I234" s="9" t="str">
        <f t="shared" si="31"/>
        <v>Não atende</v>
      </c>
    </row>
    <row r="235" spans="1:9">
      <c r="A235" s="9">
        <v>0</v>
      </c>
      <c r="B235" s="9">
        <v>0</v>
      </c>
      <c r="C235" s="9">
        <v>0</v>
      </c>
      <c r="D235" s="9" t="str">
        <v>Não atende</v>
      </c>
      <c r="F235" s="9" t="b">
        <f t="shared" si="28"/>
        <v>0</v>
      </c>
      <c r="G235" s="9" t="b">
        <f t="shared" si="29"/>
        <v>0</v>
      </c>
      <c r="H235" s="9" t="b">
        <f t="shared" si="30"/>
        <v>0</v>
      </c>
      <c r="I235" s="9" t="str">
        <f t="shared" si="31"/>
        <v>Não atende</v>
      </c>
    </row>
    <row r="236" spans="1:9">
      <c r="A236" s="9">
        <v>0</v>
      </c>
      <c r="B236" s="9">
        <v>0</v>
      </c>
      <c r="C236" s="9">
        <v>0</v>
      </c>
      <c r="D236" s="9" t="str">
        <v>Não atende</v>
      </c>
      <c r="F236" s="9" t="b">
        <f t="shared" si="28"/>
        <v>0</v>
      </c>
      <c r="G236" s="9" t="b">
        <f t="shared" si="29"/>
        <v>0</v>
      </c>
      <c r="H236" s="9" t="b">
        <f t="shared" si="30"/>
        <v>0</v>
      </c>
      <c r="I236" s="9" t="str">
        <f t="shared" si="31"/>
        <v>Não atende</v>
      </c>
    </row>
    <row r="237" spans="1:9">
      <c r="A237" s="9">
        <v>0</v>
      </c>
      <c r="B237" s="9">
        <v>0</v>
      </c>
      <c r="C237" s="9">
        <v>0</v>
      </c>
      <c r="D237" s="9" t="str">
        <v>Não atende</v>
      </c>
      <c r="F237" s="9" t="b">
        <f t="shared" si="28"/>
        <v>0</v>
      </c>
      <c r="G237" s="9" t="b">
        <f t="shared" si="29"/>
        <v>0</v>
      </c>
      <c r="H237" s="9" t="b">
        <f t="shared" si="30"/>
        <v>0</v>
      </c>
      <c r="I237" s="9" t="str">
        <f t="shared" si="31"/>
        <v>Não atende</v>
      </c>
    </row>
    <row r="238" spans="1:9">
      <c r="A238" s="9">
        <v>0</v>
      </c>
      <c r="B238" s="9">
        <v>0</v>
      </c>
      <c r="C238" s="9">
        <v>0</v>
      </c>
      <c r="D238" s="9" t="str">
        <v>Não atende</v>
      </c>
      <c r="F238" s="9" t="b">
        <f t="shared" si="28"/>
        <v>0</v>
      </c>
      <c r="G238" s="9" t="b">
        <f t="shared" si="29"/>
        <v>0</v>
      </c>
      <c r="H238" s="9" t="b">
        <f t="shared" si="30"/>
        <v>0</v>
      </c>
      <c r="I238" s="9" t="str">
        <f t="shared" si="31"/>
        <v>Não atende</v>
      </c>
    </row>
    <row r="239" spans="1:9">
      <c r="A239" s="9">
        <v>0</v>
      </c>
      <c r="B239" s="9">
        <v>0</v>
      </c>
      <c r="C239" s="9">
        <v>0</v>
      </c>
      <c r="D239" s="9" t="str">
        <v>Não atende</v>
      </c>
      <c r="F239" s="9" t="b">
        <f t="shared" si="28"/>
        <v>0</v>
      </c>
      <c r="G239" s="9" t="b">
        <f t="shared" si="29"/>
        <v>0</v>
      </c>
      <c r="H239" s="9" t="b">
        <f t="shared" si="30"/>
        <v>0</v>
      </c>
      <c r="I239" s="9" t="str">
        <f t="shared" si="31"/>
        <v>Não atende</v>
      </c>
    </row>
    <row r="240" spans="1:9">
      <c r="A240" s="9">
        <v>0</v>
      </c>
      <c r="B240" s="9">
        <v>0</v>
      </c>
      <c r="C240" s="9">
        <v>0</v>
      </c>
      <c r="D240" s="9" t="str">
        <v>Não atende</v>
      </c>
      <c r="F240" s="9" t="b">
        <f t="shared" si="28"/>
        <v>0</v>
      </c>
      <c r="G240" s="9" t="b">
        <f t="shared" si="29"/>
        <v>0</v>
      </c>
      <c r="H240" s="9" t="b">
        <f t="shared" si="30"/>
        <v>0</v>
      </c>
      <c r="I240" s="9" t="str">
        <f t="shared" si="31"/>
        <v>Não atende</v>
      </c>
    </row>
    <row r="241" spans="1:9">
      <c r="A241" s="9">
        <v>0</v>
      </c>
      <c r="B241" s="9">
        <v>0</v>
      </c>
      <c r="C241" s="9">
        <v>0</v>
      </c>
      <c r="D241" s="9" t="str">
        <v>Não atende</v>
      </c>
      <c r="F241" s="9" t="b">
        <f t="shared" si="28"/>
        <v>0</v>
      </c>
      <c r="G241" s="9" t="b">
        <f t="shared" si="29"/>
        <v>0</v>
      </c>
      <c r="H241" s="9" t="b">
        <f t="shared" si="30"/>
        <v>0</v>
      </c>
      <c r="I241" s="9" t="str">
        <f t="shared" si="31"/>
        <v>Não atende</v>
      </c>
    </row>
    <row r="242" spans="1:9">
      <c r="A242" s="9">
        <v>0</v>
      </c>
      <c r="B242" s="9">
        <v>0</v>
      </c>
      <c r="C242" s="9">
        <v>0</v>
      </c>
      <c r="D242" s="9" t="str">
        <v>Não atende</v>
      </c>
      <c r="F242" s="9" t="b">
        <f t="shared" si="28"/>
        <v>0</v>
      </c>
      <c r="G242" s="9" t="b">
        <f t="shared" si="29"/>
        <v>0</v>
      </c>
      <c r="H242" s="9" t="b">
        <f t="shared" si="30"/>
        <v>0</v>
      </c>
      <c r="I242" s="9" t="str">
        <f t="shared" si="31"/>
        <v>Não atende</v>
      </c>
    </row>
    <row r="243" spans="1:9">
      <c r="A243" s="9">
        <v>0</v>
      </c>
      <c r="B243" s="9">
        <v>0</v>
      </c>
      <c r="C243" s="9">
        <v>0</v>
      </c>
      <c r="D243" s="9" t="str">
        <v>Não atende</v>
      </c>
      <c r="F243" s="9" t="b">
        <f t="shared" si="28"/>
        <v>0</v>
      </c>
      <c r="G243" s="9" t="b">
        <f t="shared" si="29"/>
        <v>0</v>
      </c>
      <c r="H243" s="9" t="b">
        <f t="shared" si="30"/>
        <v>0</v>
      </c>
      <c r="I243" s="9" t="str">
        <f t="shared" si="31"/>
        <v>Não atende</v>
      </c>
    </row>
    <row r="244" spans="1:9">
      <c r="A244" s="9">
        <v>0</v>
      </c>
      <c r="B244" s="9">
        <v>0</v>
      </c>
      <c r="C244" s="9">
        <v>0</v>
      </c>
      <c r="D244" s="9" t="str">
        <v>Não atende</v>
      </c>
      <c r="F244" s="9" t="b">
        <f t="shared" si="28"/>
        <v>0</v>
      </c>
      <c r="G244" s="9" t="b">
        <f t="shared" si="29"/>
        <v>0</v>
      </c>
      <c r="H244" s="9" t="b">
        <f t="shared" si="30"/>
        <v>0</v>
      </c>
      <c r="I244" s="9" t="str">
        <f t="shared" si="31"/>
        <v>Não atende</v>
      </c>
    </row>
    <row r="245" spans="1:9">
      <c r="A245" s="9">
        <v>0</v>
      </c>
      <c r="B245" s="9">
        <v>0</v>
      </c>
      <c r="C245" s="9">
        <v>0</v>
      </c>
      <c r="D245" s="9" t="str">
        <v>Não atende</v>
      </c>
      <c r="F245" s="9" t="b">
        <f t="shared" si="28"/>
        <v>0</v>
      </c>
      <c r="G245" s="9" t="b">
        <f t="shared" si="29"/>
        <v>0</v>
      </c>
      <c r="H245" s="9" t="b">
        <f t="shared" si="30"/>
        <v>0</v>
      </c>
      <c r="I245" s="9" t="str">
        <f t="shared" si="31"/>
        <v>Não atende</v>
      </c>
    </row>
    <row r="246" spans="1:9">
      <c r="A246" s="9">
        <v>0</v>
      </c>
      <c r="B246" s="9">
        <v>0</v>
      </c>
      <c r="C246" s="9">
        <v>0</v>
      </c>
      <c r="D246" s="9" t="str">
        <v>Não atende</v>
      </c>
      <c r="F246" s="9" t="b">
        <f t="shared" si="28"/>
        <v>0</v>
      </c>
      <c r="G246" s="9" t="b">
        <f t="shared" si="29"/>
        <v>0</v>
      </c>
      <c r="H246" s="9" t="b">
        <f t="shared" si="30"/>
        <v>0</v>
      </c>
      <c r="I246" s="9" t="str">
        <f t="shared" si="31"/>
        <v>Não atende</v>
      </c>
    </row>
    <row r="247" spans="1:9">
      <c r="A247" s="9">
        <v>0</v>
      </c>
      <c r="B247" s="9">
        <v>0</v>
      </c>
      <c r="C247" s="9">
        <v>0</v>
      </c>
      <c r="D247" s="9" t="str">
        <v>Não atende</v>
      </c>
      <c r="F247" s="9" t="b">
        <f t="shared" si="28"/>
        <v>0</v>
      </c>
      <c r="G247" s="9" t="b">
        <f t="shared" si="29"/>
        <v>0</v>
      </c>
      <c r="H247" s="9" t="b">
        <f t="shared" si="30"/>
        <v>0</v>
      </c>
      <c r="I247" s="9" t="str">
        <f t="shared" si="31"/>
        <v>Não atende</v>
      </c>
    </row>
    <row r="248" spans="1:9">
      <c r="A248" s="9">
        <v>0</v>
      </c>
      <c r="B248" s="9">
        <v>0</v>
      </c>
      <c r="C248" s="9">
        <v>0</v>
      </c>
      <c r="D248" s="9" t="str">
        <v>Não atende</v>
      </c>
      <c r="F248" s="9" t="b">
        <f t="shared" si="28"/>
        <v>0</v>
      </c>
      <c r="G248" s="9" t="b">
        <f t="shared" si="29"/>
        <v>0</v>
      </c>
      <c r="H248" s="9" t="b">
        <f t="shared" si="30"/>
        <v>0</v>
      </c>
      <c r="I248" s="9" t="str">
        <f t="shared" si="31"/>
        <v>Não atende</v>
      </c>
    </row>
    <row r="249" spans="1:9">
      <c r="A249" s="9">
        <v>0</v>
      </c>
      <c r="B249" s="9">
        <v>0</v>
      </c>
      <c r="C249" s="9">
        <v>0</v>
      </c>
      <c r="D249" s="9" t="str">
        <v>Não atende</v>
      </c>
      <c r="F249" s="9" t="b">
        <f t="shared" si="28"/>
        <v>0</v>
      </c>
      <c r="G249" s="9" t="b">
        <f t="shared" si="29"/>
        <v>0</v>
      </c>
      <c r="H249" s="9" t="b">
        <f t="shared" si="30"/>
        <v>0</v>
      </c>
      <c r="I249" s="9" t="str">
        <f t="shared" si="31"/>
        <v>Não atende</v>
      </c>
    </row>
    <row r="250" spans="1:9">
      <c r="A250" s="9">
        <v>0</v>
      </c>
      <c r="B250" s="9">
        <v>0</v>
      </c>
      <c r="C250" s="9">
        <v>0</v>
      </c>
      <c r="D250" s="9" t="str">
        <v>Não atende</v>
      </c>
      <c r="F250" s="9" t="b">
        <f t="shared" si="28"/>
        <v>0</v>
      </c>
      <c r="G250" s="9" t="b">
        <f t="shared" si="29"/>
        <v>0</v>
      </c>
      <c r="H250" s="9" t="b">
        <f t="shared" si="30"/>
        <v>0</v>
      </c>
      <c r="I250" s="9" t="str">
        <f t="shared" si="31"/>
        <v>Não atende</v>
      </c>
    </row>
    <row r="251" spans="1:9">
      <c r="A251" s="9">
        <v>0</v>
      </c>
      <c r="B251" s="9">
        <v>0</v>
      </c>
      <c r="C251" s="9">
        <v>0</v>
      </c>
      <c r="D251" s="9" t="str">
        <v>Não atende</v>
      </c>
      <c r="F251" s="9" t="b">
        <f t="shared" si="28"/>
        <v>0</v>
      </c>
      <c r="G251" s="9" t="b">
        <f t="shared" si="29"/>
        <v>0</v>
      </c>
      <c r="H251" s="9" t="b">
        <f t="shared" si="30"/>
        <v>0</v>
      </c>
      <c r="I251" s="9" t="str">
        <f t="shared" si="31"/>
        <v>Não atende</v>
      </c>
    </row>
    <row r="252" spans="1:9">
      <c r="A252" s="9">
        <v>0</v>
      </c>
      <c r="B252" s="9">
        <v>0</v>
      </c>
      <c r="C252" s="9">
        <v>0</v>
      </c>
      <c r="D252" s="9" t="str">
        <v>Não atende</v>
      </c>
      <c r="F252" s="9" t="b">
        <f t="shared" si="28"/>
        <v>0</v>
      </c>
      <c r="G252" s="9" t="b">
        <f t="shared" si="29"/>
        <v>0</v>
      </c>
      <c r="H252" s="9" t="b">
        <f t="shared" si="30"/>
        <v>0</v>
      </c>
      <c r="I252" s="9" t="str">
        <f t="shared" si="31"/>
        <v>Não atende</v>
      </c>
    </row>
    <row r="253" spans="1:9">
      <c r="A253" s="9">
        <v>0</v>
      </c>
      <c r="B253" s="9">
        <v>0</v>
      </c>
      <c r="C253" s="9">
        <v>0</v>
      </c>
      <c r="D253" s="9" t="str">
        <v>Não atende</v>
      </c>
      <c r="F253" s="9" t="b">
        <f t="shared" si="28"/>
        <v>0</v>
      </c>
      <c r="G253" s="9" t="b">
        <f t="shared" si="29"/>
        <v>0</v>
      </c>
      <c r="H253" s="9" t="b">
        <f t="shared" si="30"/>
        <v>0</v>
      </c>
      <c r="I253" s="9" t="str">
        <f t="shared" si="31"/>
        <v>Não atende</v>
      </c>
    </row>
    <row r="254" spans="1:9">
      <c r="A254" s="9">
        <v>0</v>
      </c>
      <c r="B254" s="9">
        <v>0</v>
      </c>
      <c r="C254" s="9">
        <v>0</v>
      </c>
      <c r="D254" s="9" t="str">
        <v>Não atende</v>
      </c>
      <c r="F254" s="9" t="b">
        <f t="shared" si="28"/>
        <v>0</v>
      </c>
      <c r="G254" s="9" t="b">
        <f t="shared" si="29"/>
        <v>0</v>
      </c>
      <c r="H254" s="9" t="b">
        <f t="shared" si="30"/>
        <v>0</v>
      </c>
      <c r="I254" s="9" t="str">
        <f t="shared" si="31"/>
        <v>Não atende</v>
      </c>
    </row>
    <row r="255" spans="1:9">
      <c r="A255" s="9">
        <v>0</v>
      </c>
      <c r="B255" s="9">
        <v>0</v>
      </c>
      <c r="C255" s="9">
        <v>0</v>
      </c>
      <c r="D255" s="9" t="str">
        <v>Não atende</v>
      </c>
      <c r="F255" s="9" t="b">
        <f t="shared" si="28"/>
        <v>0</v>
      </c>
      <c r="G255" s="9" t="b">
        <f t="shared" si="29"/>
        <v>0</v>
      </c>
      <c r="H255" s="9" t="b">
        <f t="shared" si="30"/>
        <v>0</v>
      </c>
      <c r="I255" s="9" t="str">
        <f t="shared" si="31"/>
        <v>Não atende</v>
      </c>
    </row>
    <row r="256" spans="1:9">
      <c r="A256" s="9">
        <v>0</v>
      </c>
      <c r="B256" s="9">
        <v>0</v>
      </c>
      <c r="C256" s="9">
        <v>0</v>
      </c>
      <c r="D256" s="9" t="str">
        <v>Não atende</v>
      </c>
      <c r="F256" s="9" t="b">
        <f t="shared" si="28"/>
        <v>0</v>
      </c>
      <c r="G256" s="9" t="b">
        <f t="shared" si="29"/>
        <v>0</v>
      </c>
      <c r="H256" s="9" t="b">
        <f t="shared" si="30"/>
        <v>0</v>
      </c>
      <c r="I256" s="9" t="str">
        <f t="shared" si="31"/>
        <v>Não atende</v>
      </c>
    </row>
    <row r="257" spans="1:9">
      <c r="A257" s="9">
        <v>0</v>
      </c>
      <c r="B257" s="9">
        <v>0</v>
      </c>
      <c r="C257" s="9">
        <v>0</v>
      </c>
      <c r="D257" s="9" t="str">
        <v>Não atende</v>
      </c>
      <c r="F257" s="9" t="b">
        <f t="shared" si="28"/>
        <v>0</v>
      </c>
      <c r="G257" s="9" t="b">
        <f t="shared" si="29"/>
        <v>0</v>
      </c>
      <c r="H257" s="9" t="b">
        <f t="shared" si="30"/>
        <v>0</v>
      </c>
      <c r="I257" s="9" t="str">
        <f t="shared" si="31"/>
        <v>Não atende</v>
      </c>
    </row>
    <row r="258" spans="1:9">
      <c r="A258" s="9">
        <v>0</v>
      </c>
      <c r="B258" s="9">
        <v>0</v>
      </c>
      <c r="C258" s="9">
        <v>0</v>
      </c>
      <c r="D258" s="9" t="str">
        <v>Não atende</v>
      </c>
      <c r="F258" s="9" t="b">
        <f t="shared" si="28"/>
        <v>0</v>
      </c>
      <c r="G258" s="9" t="b">
        <f t="shared" si="29"/>
        <v>0</v>
      </c>
      <c r="H258" s="9" t="b">
        <f t="shared" si="30"/>
        <v>0</v>
      </c>
      <c r="I258" s="9" t="str">
        <f t="shared" si="31"/>
        <v>Não atende</v>
      </c>
    </row>
    <row r="259" spans="1:9">
      <c r="A259" s="9">
        <v>0</v>
      </c>
      <c r="B259" s="9">
        <v>0</v>
      </c>
      <c r="C259" s="9">
        <v>0</v>
      </c>
      <c r="D259" s="9" t="str">
        <v>Não atende</v>
      </c>
      <c r="F259" s="9" t="b">
        <f t="shared" ref="F259:F322" si="32">IF(D259="Atende",A259)</f>
        <v>0</v>
      </c>
      <c r="G259" s="9" t="b">
        <f t="shared" ref="G259:G322" si="33">IF(D259="Atende",B259)</f>
        <v>0</v>
      </c>
      <c r="H259" s="9" t="b">
        <f t="shared" ref="H259:H322" si="34">IF(D259="Atende",C259)</f>
        <v>0</v>
      </c>
      <c r="I259" s="9" t="str">
        <f t="shared" ref="I259:I322" si="35">D259</f>
        <v>Não atende</v>
      </c>
    </row>
    <row r="260" spans="1:9">
      <c r="A260" s="9">
        <v>0</v>
      </c>
      <c r="B260" s="9">
        <v>0</v>
      </c>
      <c r="C260" s="9">
        <v>0</v>
      </c>
      <c r="D260" s="9" t="str">
        <v>Não atende</v>
      </c>
      <c r="F260" s="9" t="b">
        <f t="shared" si="32"/>
        <v>0</v>
      </c>
      <c r="G260" s="9" t="b">
        <f t="shared" si="33"/>
        <v>0</v>
      </c>
      <c r="H260" s="9" t="b">
        <f t="shared" si="34"/>
        <v>0</v>
      </c>
      <c r="I260" s="9" t="str">
        <f t="shared" si="35"/>
        <v>Não atende</v>
      </c>
    </row>
    <row r="261" spans="1:9">
      <c r="A261" s="9">
        <v>0</v>
      </c>
      <c r="B261" s="9">
        <v>0</v>
      </c>
      <c r="C261" s="9">
        <v>0</v>
      </c>
      <c r="D261" s="9" t="str">
        <v>Não atende</v>
      </c>
      <c r="F261" s="9" t="b">
        <f t="shared" si="32"/>
        <v>0</v>
      </c>
      <c r="G261" s="9" t="b">
        <f t="shared" si="33"/>
        <v>0</v>
      </c>
      <c r="H261" s="9" t="b">
        <f t="shared" si="34"/>
        <v>0</v>
      </c>
      <c r="I261" s="9" t="str">
        <f t="shared" si="35"/>
        <v>Não atende</v>
      </c>
    </row>
    <row r="262" spans="1:9">
      <c r="A262" s="9">
        <v>0</v>
      </c>
      <c r="B262" s="9">
        <v>0</v>
      </c>
      <c r="C262" s="9">
        <v>0</v>
      </c>
      <c r="D262" s="9" t="str">
        <v>Não atende</v>
      </c>
      <c r="F262" s="9" t="b">
        <f t="shared" si="32"/>
        <v>0</v>
      </c>
      <c r="G262" s="9" t="b">
        <f t="shared" si="33"/>
        <v>0</v>
      </c>
      <c r="H262" s="9" t="b">
        <f t="shared" si="34"/>
        <v>0</v>
      </c>
      <c r="I262" s="9" t="str">
        <f t="shared" si="35"/>
        <v>Não atende</v>
      </c>
    </row>
    <row r="263" spans="1:9">
      <c r="A263" s="9">
        <v>0</v>
      </c>
      <c r="B263" s="9">
        <v>0</v>
      </c>
      <c r="C263" s="9">
        <v>0</v>
      </c>
      <c r="D263" s="9" t="str">
        <v>Não atende</v>
      </c>
      <c r="F263" s="9" t="b">
        <f t="shared" si="32"/>
        <v>0</v>
      </c>
      <c r="G263" s="9" t="b">
        <f t="shared" si="33"/>
        <v>0</v>
      </c>
      <c r="H263" s="9" t="b">
        <f t="shared" si="34"/>
        <v>0</v>
      </c>
      <c r="I263" s="9" t="str">
        <f t="shared" si="35"/>
        <v>Não atende</v>
      </c>
    </row>
    <row r="264" spans="1:9">
      <c r="A264" s="9">
        <v>0</v>
      </c>
      <c r="B264" s="9">
        <v>0</v>
      </c>
      <c r="C264" s="9">
        <v>0</v>
      </c>
      <c r="D264" s="9" t="str">
        <v>Não atende</v>
      </c>
      <c r="F264" s="9" t="b">
        <f t="shared" si="32"/>
        <v>0</v>
      </c>
      <c r="G264" s="9" t="b">
        <f t="shared" si="33"/>
        <v>0</v>
      </c>
      <c r="H264" s="9" t="b">
        <f t="shared" si="34"/>
        <v>0</v>
      </c>
      <c r="I264" s="9" t="str">
        <f t="shared" si="35"/>
        <v>Não atende</v>
      </c>
    </row>
    <row r="265" spans="1:9">
      <c r="A265" s="9">
        <v>0</v>
      </c>
      <c r="B265" s="9">
        <v>0</v>
      </c>
      <c r="C265" s="9">
        <v>0</v>
      </c>
      <c r="D265" s="9" t="str">
        <v>Não atende</v>
      </c>
      <c r="F265" s="9" t="b">
        <f t="shared" si="32"/>
        <v>0</v>
      </c>
      <c r="G265" s="9" t="b">
        <f t="shared" si="33"/>
        <v>0</v>
      </c>
      <c r="H265" s="9" t="b">
        <f t="shared" si="34"/>
        <v>0</v>
      </c>
      <c r="I265" s="9" t="str">
        <f t="shared" si="35"/>
        <v>Não atende</v>
      </c>
    </row>
    <row r="266" spans="1:9">
      <c r="A266" s="9">
        <v>0</v>
      </c>
      <c r="B266" s="9">
        <v>0</v>
      </c>
      <c r="C266" s="9">
        <v>0</v>
      </c>
      <c r="D266" s="9" t="str">
        <v>Não atende</v>
      </c>
      <c r="F266" s="9" t="b">
        <f t="shared" si="32"/>
        <v>0</v>
      </c>
      <c r="G266" s="9" t="b">
        <f t="shared" si="33"/>
        <v>0</v>
      </c>
      <c r="H266" s="9" t="b">
        <f t="shared" si="34"/>
        <v>0</v>
      </c>
      <c r="I266" s="9" t="str">
        <f t="shared" si="35"/>
        <v>Não atende</v>
      </c>
    </row>
    <row r="267" spans="1:9">
      <c r="A267" s="9">
        <v>0</v>
      </c>
      <c r="B267" s="9">
        <v>0</v>
      </c>
      <c r="C267" s="9">
        <v>0</v>
      </c>
      <c r="D267" s="9" t="str">
        <v>Não atende</v>
      </c>
      <c r="F267" s="9" t="b">
        <f t="shared" si="32"/>
        <v>0</v>
      </c>
      <c r="G267" s="9" t="b">
        <f t="shared" si="33"/>
        <v>0</v>
      </c>
      <c r="H267" s="9" t="b">
        <f t="shared" si="34"/>
        <v>0</v>
      </c>
      <c r="I267" s="9" t="str">
        <f t="shared" si="35"/>
        <v>Não atende</v>
      </c>
    </row>
    <row r="268" spans="1:9">
      <c r="A268" s="9">
        <v>0</v>
      </c>
      <c r="B268" s="9">
        <v>0</v>
      </c>
      <c r="C268" s="9">
        <v>0</v>
      </c>
      <c r="D268" s="9" t="str">
        <v>Não atende</v>
      </c>
      <c r="F268" s="9" t="b">
        <f t="shared" si="32"/>
        <v>0</v>
      </c>
      <c r="G268" s="9" t="b">
        <f t="shared" si="33"/>
        <v>0</v>
      </c>
      <c r="H268" s="9" t="b">
        <f t="shared" si="34"/>
        <v>0</v>
      </c>
      <c r="I268" s="9" t="str">
        <f t="shared" si="35"/>
        <v>Não atende</v>
      </c>
    </row>
    <row r="269" spans="1:9">
      <c r="A269" s="9">
        <v>0</v>
      </c>
      <c r="B269" s="9">
        <v>0</v>
      </c>
      <c r="C269" s="9">
        <v>0</v>
      </c>
      <c r="D269" s="9" t="str">
        <v>Não atende</v>
      </c>
      <c r="F269" s="9" t="b">
        <f t="shared" si="32"/>
        <v>0</v>
      </c>
      <c r="G269" s="9" t="b">
        <f t="shared" si="33"/>
        <v>0</v>
      </c>
      <c r="H269" s="9" t="b">
        <f t="shared" si="34"/>
        <v>0</v>
      </c>
      <c r="I269" s="9" t="str">
        <f t="shared" si="35"/>
        <v>Não atende</v>
      </c>
    </row>
    <row r="270" spans="1:9">
      <c r="A270" s="9">
        <v>0</v>
      </c>
      <c r="B270" s="9">
        <v>0</v>
      </c>
      <c r="C270" s="9">
        <v>0</v>
      </c>
      <c r="D270" s="9" t="str">
        <v>Não atende</v>
      </c>
      <c r="F270" s="9" t="b">
        <f t="shared" si="32"/>
        <v>0</v>
      </c>
      <c r="G270" s="9" t="b">
        <f t="shared" si="33"/>
        <v>0</v>
      </c>
      <c r="H270" s="9" t="b">
        <f t="shared" si="34"/>
        <v>0</v>
      </c>
      <c r="I270" s="9" t="str">
        <f t="shared" si="35"/>
        <v>Não atende</v>
      </c>
    </row>
    <row r="271" spans="1:9">
      <c r="A271" s="9">
        <v>0</v>
      </c>
      <c r="B271" s="9">
        <v>0</v>
      </c>
      <c r="C271" s="9">
        <v>0</v>
      </c>
      <c r="D271" s="9" t="str">
        <v>Não atende</v>
      </c>
      <c r="F271" s="9" t="b">
        <f t="shared" si="32"/>
        <v>0</v>
      </c>
      <c r="G271" s="9" t="b">
        <f t="shared" si="33"/>
        <v>0</v>
      </c>
      <c r="H271" s="9" t="b">
        <f t="shared" si="34"/>
        <v>0</v>
      </c>
      <c r="I271" s="9" t="str">
        <f t="shared" si="35"/>
        <v>Não atende</v>
      </c>
    </row>
    <row r="272" spans="1:9">
      <c r="A272" s="9">
        <v>0</v>
      </c>
      <c r="B272" s="9">
        <v>0</v>
      </c>
      <c r="C272" s="9">
        <v>0</v>
      </c>
      <c r="D272" s="9" t="str">
        <v>Não atende</v>
      </c>
      <c r="F272" s="9" t="b">
        <f t="shared" si="32"/>
        <v>0</v>
      </c>
      <c r="G272" s="9" t="b">
        <f t="shared" si="33"/>
        <v>0</v>
      </c>
      <c r="H272" s="9" t="b">
        <f t="shared" si="34"/>
        <v>0</v>
      </c>
      <c r="I272" s="9" t="str">
        <f t="shared" si="35"/>
        <v>Não atende</v>
      </c>
    </row>
    <row r="273" spans="1:9">
      <c r="A273" s="9">
        <v>0</v>
      </c>
      <c r="B273" s="9">
        <v>0</v>
      </c>
      <c r="C273" s="9">
        <v>0</v>
      </c>
      <c r="D273" s="9" t="str">
        <v>Não atende</v>
      </c>
      <c r="F273" s="9" t="b">
        <f t="shared" si="32"/>
        <v>0</v>
      </c>
      <c r="G273" s="9" t="b">
        <f t="shared" si="33"/>
        <v>0</v>
      </c>
      <c r="H273" s="9" t="b">
        <f t="shared" si="34"/>
        <v>0</v>
      </c>
      <c r="I273" s="9" t="str">
        <f t="shared" si="35"/>
        <v>Não atende</v>
      </c>
    </row>
    <row r="274" spans="1:9">
      <c r="A274" s="9">
        <v>0</v>
      </c>
      <c r="B274" s="9">
        <v>0</v>
      </c>
      <c r="C274" s="9">
        <v>0</v>
      </c>
      <c r="D274" s="9" t="str">
        <v>Não atende</v>
      </c>
      <c r="F274" s="9" t="b">
        <f t="shared" si="32"/>
        <v>0</v>
      </c>
      <c r="G274" s="9" t="b">
        <f t="shared" si="33"/>
        <v>0</v>
      </c>
      <c r="H274" s="9" t="b">
        <f t="shared" si="34"/>
        <v>0</v>
      </c>
      <c r="I274" s="9" t="str">
        <f t="shared" si="35"/>
        <v>Não atende</v>
      </c>
    </row>
    <row r="275" spans="1:9">
      <c r="A275" s="9">
        <v>0</v>
      </c>
      <c r="B275" s="9">
        <v>0</v>
      </c>
      <c r="C275" s="9">
        <v>0</v>
      </c>
      <c r="D275" s="9" t="str">
        <v>Não atende</v>
      </c>
      <c r="F275" s="9" t="b">
        <f t="shared" si="32"/>
        <v>0</v>
      </c>
      <c r="G275" s="9" t="b">
        <f t="shared" si="33"/>
        <v>0</v>
      </c>
      <c r="H275" s="9" t="b">
        <f t="shared" si="34"/>
        <v>0</v>
      </c>
      <c r="I275" s="9" t="str">
        <f t="shared" si="35"/>
        <v>Não atende</v>
      </c>
    </row>
    <row r="276" spans="1:9">
      <c r="A276" s="9">
        <v>0</v>
      </c>
      <c r="B276" s="9">
        <v>0</v>
      </c>
      <c r="C276" s="9">
        <v>0</v>
      </c>
      <c r="D276" s="9" t="str">
        <v>Não atende</v>
      </c>
      <c r="F276" s="9" t="b">
        <f t="shared" si="32"/>
        <v>0</v>
      </c>
      <c r="G276" s="9" t="b">
        <f t="shared" si="33"/>
        <v>0</v>
      </c>
      <c r="H276" s="9" t="b">
        <f t="shared" si="34"/>
        <v>0</v>
      </c>
      <c r="I276" s="9" t="str">
        <f t="shared" si="35"/>
        <v>Não atende</v>
      </c>
    </row>
    <row r="277" spans="1:9">
      <c r="A277" s="9">
        <v>0</v>
      </c>
      <c r="B277" s="9">
        <v>0</v>
      </c>
      <c r="C277" s="9">
        <v>0</v>
      </c>
      <c r="D277" s="9" t="str">
        <v>Não atende</v>
      </c>
      <c r="F277" s="9" t="b">
        <f t="shared" si="32"/>
        <v>0</v>
      </c>
      <c r="G277" s="9" t="b">
        <f t="shared" si="33"/>
        <v>0</v>
      </c>
      <c r="H277" s="9" t="b">
        <f t="shared" si="34"/>
        <v>0</v>
      </c>
      <c r="I277" s="9" t="str">
        <f t="shared" si="35"/>
        <v>Não atende</v>
      </c>
    </row>
    <row r="278" spans="1:9">
      <c r="A278" s="9">
        <v>0</v>
      </c>
      <c r="B278" s="9">
        <v>0</v>
      </c>
      <c r="C278" s="9">
        <v>0</v>
      </c>
      <c r="D278" s="9" t="str">
        <v>Não atende</v>
      </c>
      <c r="F278" s="9" t="b">
        <f t="shared" si="32"/>
        <v>0</v>
      </c>
      <c r="G278" s="9" t="b">
        <f t="shared" si="33"/>
        <v>0</v>
      </c>
      <c r="H278" s="9" t="b">
        <f t="shared" si="34"/>
        <v>0</v>
      </c>
      <c r="I278" s="9" t="str">
        <f t="shared" si="35"/>
        <v>Não atende</v>
      </c>
    </row>
    <row r="279" spans="1:9">
      <c r="A279" s="9">
        <v>0</v>
      </c>
      <c r="B279" s="9">
        <v>0</v>
      </c>
      <c r="C279" s="9">
        <v>0</v>
      </c>
      <c r="D279" s="9" t="str">
        <v>Não atende</v>
      </c>
      <c r="F279" s="9" t="b">
        <f t="shared" si="32"/>
        <v>0</v>
      </c>
      <c r="G279" s="9" t="b">
        <f t="shared" si="33"/>
        <v>0</v>
      </c>
      <c r="H279" s="9" t="b">
        <f t="shared" si="34"/>
        <v>0</v>
      </c>
      <c r="I279" s="9" t="str">
        <f t="shared" si="35"/>
        <v>Não atende</v>
      </c>
    </row>
    <row r="280" spans="1:9">
      <c r="A280" s="9">
        <v>0</v>
      </c>
      <c r="B280" s="9">
        <v>0</v>
      </c>
      <c r="C280" s="9">
        <v>0</v>
      </c>
      <c r="D280" s="9" t="str">
        <v>Não atende</v>
      </c>
      <c r="F280" s="9" t="b">
        <f t="shared" si="32"/>
        <v>0</v>
      </c>
      <c r="G280" s="9" t="b">
        <f t="shared" si="33"/>
        <v>0</v>
      </c>
      <c r="H280" s="9" t="b">
        <f t="shared" si="34"/>
        <v>0</v>
      </c>
      <c r="I280" s="9" t="str">
        <f t="shared" si="35"/>
        <v>Não atende</v>
      </c>
    </row>
    <row r="281" spans="1:9">
      <c r="A281" s="9">
        <v>0</v>
      </c>
      <c r="B281" s="9">
        <v>0</v>
      </c>
      <c r="C281" s="9">
        <v>0</v>
      </c>
      <c r="D281" s="9" t="str">
        <v>Não atende</v>
      </c>
      <c r="F281" s="9" t="b">
        <f t="shared" si="32"/>
        <v>0</v>
      </c>
      <c r="G281" s="9" t="b">
        <f t="shared" si="33"/>
        <v>0</v>
      </c>
      <c r="H281" s="9" t="b">
        <f t="shared" si="34"/>
        <v>0</v>
      </c>
      <c r="I281" s="9" t="str">
        <f t="shared" si="35"/>
        <v>Não atende</v>
      </c>
    </row>
    <row r="282" spans="1:9">
      <c r="A282" s="9">
        <v>0</v>
      </c>
      <c r="B282" s="9">
        <v>0</v>
      </c>
      <c r="C282" s="9">
        <v>0</v>
      </c>
      <c r="D282" s="9" t="str">
        <v>Não atende</v>
      </c>
      <c r="F282" s="9" t="b">
        <f t="shared" si="32"/>
        <v>0</v>
      </c>
      <c r="G282" s="9" t="b">
        <f t="shared" si="33"/>
        <v>0</v>
      </c>
      <c r="H282" s="9" t="b">
        <f t="shared" si="34"/>
        <v>0</v>
      </c>
      <c r="I282" s="9" t="str">
        <f t="shared" si="35"/>
        <v>Não atende</v>
      </c>
    </row>
    <row r="283" spans="1:9">
      <c r="A283" s="9">
        <v>0</v>
      </c>
      <c r="B283" s="9">
        <v>0</v>
      </c>
      <c r="C283" s="9">
        <v>0</v>
      </c>
      <c r="D283" s="9" t="str">
        <v>Não atende</v>
      </c>
      <c r="F283" s="9" t="b">
        <f t="shared" si="32"/>
        <v>0</v>
      </c>
      <c r="G283" s="9" t="b">
        <f t="shared" si="33"/>
        <v>0</v>
      </c>
      <c r="H283" s="9" t="b">
        <f t="shared" si="34"/>
        <v>0</v>
      </c>
      <c r="I283" s="9" t="str">
        <f t="shared" si="35"/>
        <v>Não atende</v>
      </c>
    </row>
    <row r="284" spans="1:9">
      <c r="A284" s="9">
        <v>0</v>
      </c>
      <c r="B284" s="9">
        <v>0</v>
      </c>
      <c r="C284" s="9">
        <v>0</v>
      </c>
      <c r="D284" s="9" t="str">
        <v>Não atende</v>
      </c>
      <c r="F284" s="9" t="b">
        <f t="shared" si="32"/>
        <v>0</v>
      </c>
      <c r="G284" s="9" t="b">
        <f t="shared" si="33"/>
        <v>0</v>
      </c>
      <c r="H284" s="9" t="b">
        <f t="shared" si="34"/>
        <v>0</v>
      </c>
      <c r="I284" s="9" t="str">
        <f t="shared" si="35"/>
        <v>Não atende</v>
      </c>
    </row>
    <row r="285" spans="1:9">
      <c r="A285" s="9">
        <v>0</v>
      </c>
      <c r="B285" s="9">
        <v>0</v>
      </c>
      <c r="C285" s="9">
        <v>0</v>
      </c>
      <c r="D285" s="9" t="str">
        <v>Não atende</v>
      </c>
      <c r="F285" s="9" t="b">
        <f t="shared" si="32"/>
        <v>0</v>
      </c>
      <c r="G285" s="9" t="b">
        <f t="shared" si="33"/>
        <v>0</v>
      </c>
      <c r="H285" s="9" t="b">
        <f t="shared" si="34"/>
        <v>0</v>
      </c>
      <c r="I285" s="9" t="str">
        <f t="shared" si="35"/>
        <v>Não atende</v>
      </c>
    </row>
    <row r="286" spans="1:9">
      <c r="A286" s="9">
        <v>0</v>
      </c>
      <c r="B286" s="9">
        <v>0</v>
      </c>
      <c r="C286" s="9">
        <v>0</v>
      </c>
      <c r="D286" s="9" t="str">
        <v>Não atende</v>
      </c>
      <c r="F286" s="9" t="b">
        <f t="shared" si="32"/>
        <v>0</v>
      </c>
      <c r="G286" s="9" t="b">
        <f t="shared" si="33"/>
        <v>0</v>
      </c>
      <c r="H286" s="9" t="b">
        <f t="shared" si="34"/>
        <v>0</v>
      </c>
      <c r="I286" s="9" t="str">
        <f t="shared" si="35"/>
        <v>Não atende</v>
      </c>
    </row>
    <row r="287" spans="1:9">
      <c r="A287" s="9">
        <v>0</v>
      </c>
      <c r="B287" s="9">
        <v>0</v>
      </c>
      <c r="C287" s="9">
        <v>0</v>
      </c>
      <c r="D287" s="9" t="str">
        <v>Não atende</v>
      </c>
      <c r="F287" s="9" t="b">
        <f t="shared" si="32"/>
        <v>0</v>
      </c>
      <c r="G287" s="9" t="b">
        <f t="shared" si="33"/>
        <v>0</v>
      </c>
      <c r="H287" s="9" t="b">
        <f t="shared" si="34"/>
        <v>0</v>
      </c>
      <c r="I287" s="9" t="str">
        <f t="shared" si="35"/>
        <v>Não atende</v>
      </c>
    </row>
    <row r="288" spans="1:9">
      <c r="A288" s="9">
        <v>0</v>
      </c>
      <c r="B288" s="9">
        <v>0</v>
      </c>
      <c r="C288" s="9">
        <v>0</v>
      </c>
      <c r="D288" s="9" t="str">
        <v>Não atende</v>
      </c>
      <c r="F288" s="9" t="b">
        <f t="shared" si="32"/>
        <v>0</v>
      </c>
      <c r="G288" s="9" t="b">
        <f t="shared" si="33"/>
        <v>0</v>
      </c>
      <c r="H288" s="9" t="b">
        <f t="shared" si="34"/>
        <v>0</v>
      </c>
      <c r="I288" s="9" t="str">
        <f t="shared" si="35"/>
        <v>Não atende</v>
      </c>
    </row>
    <row r="289" spans="1:9">
      <c r="A289" s="9">
        <v>0</v>
      </c>
      <c r="B289" s="9">
        <v>0</v>
      </c>
      <c r="C289" s="9">
        <v>0</v>
      </c>
      <c r="D289" s="9" t="str">
        <v>Não atende</v>
      </c>
      <c r="F289" s="9" t="b">
        <f t="shared" si="32"/>
        <v>0</v>
      </c>
      <c r="G289" s="9" t="b">
        <f t="shared" si="33"/>
        <v>0</v>
      </c>
      <c r="H289" s="9" t="b">
        <f t="shared" si="34"/>
        <v>0</v>
      </c>
      <c r="I289" s="9" t="str">
        <f t="shared" si="35"/>
        <v>Não atende</v>
      </c>
    </row>
    <row r="290" spans="1:9">
      <c r="A290" s="9">
        <v>0</v>
      </c>
      <c r="B290" s="9">
        <v>0</v>
      </c>
      <c r="C290" s="9">
        <v>0</v>
      </c>
      <c r="D290" s="9" t="str">
        <v>Não atende</v>
      </c>
      <c r="F290" s="9" t="b">
        <f t="shared" si="32"/>
        <v>0</v>
      </c>
      <c r="G290" s="9" t="b">
        <f t="shared" si="33"/>
        <v>0</v>
      </c>
      <c r="H290" s="9" t="b">
        <f t="shared" si="34"/>
        <v>0</v>
      </c>
      <c r="I290" s="9" t="str">
        <f t="shared" si="35"/>
        <v>Não atende</v>
      </c>
    </row>
    <row r="291" spans="1:9">
      <c r="A291" s="9">
        <v>0</v>
      </c>
      <c r="B291" s="9">
        <v>0</v>
      </c>
      <c r="C291" s="9">
        <v>0</v>
      </c>
      <c r="D291" s="9" t="str">
        <v>Não atende</v>
      </c>
      <c r="F291" s="9" t="b">
        <f t="shared" si="32"/>
        <v>0</v>
      </c>
      <c r="G291" s="9" t="b">
        <f t="shared" si="33"/>
        <v>0</v>
      </c>
      <c r="H291" s="9" t="b">
        <f t="shared" si="34"/>
        <v>0</v>
      </c>
      <c r="I291" s="9" t="str">
        <f t="shared" si="35"/>
        <v>Não atende</v>
      </c>
    </row>
    <row r="292" spans="1:9">
      <c r="A292" s="9">
        <v>0</v>
      </c>
      <c r="B292" s="9">
        <v>0</v>
      </c>
      <c r="C292" s="9">
        <v>0</v>
      </c>
      <c r="D292" s="9" t="str">
        <v>Não atende</v>
      </c>
      <c r="F292" s="9" t="b">
        <f t="shared" si="32"/>
        <v>0</v>
      </c>
      <c r="G292" s="9" t="b">
        <f t="shared" si="33"/>
        <v>0</v>
      </c>
      <c r="H292" s="9" t="b">
        <f t="shared" si="34"/>
        <v>0</v>
      </c>
      <c r="I292" s="9" t="str">
        <f t="shared" si="35"/>
        <v>Não atende</v>
      </c>
    </row>
    <row r="293" spans="1:9">
      <c r="B293" s="9">
        <v>0</v>
      </c>
      <c r="F293" s="9" t="b">
        <f t="shared" si="32"/>
        <v>0</v>
      </c>
      <c r="G293" s="9" t="b">
        <f t="shared" si="33"/>
        <v>0</v>
      </c>
      <c r="H293" s="9" t="b">
        <f t="shared" si="34"/>
        <v>0</v>
      </c>
      <c r="I293" s="9">
        <f t="shared" si="35"/>
        <v>0</v>
      </c>
    </row>
    <row r="294" spans="1:9">
      <c r="B294" s="9">
        <v>0</v>
      </c>
      <c r="F294" s="9" t="b">
        <f t="shared" si="32"/>
        <v>0</v>
      </c>
      <c r="G294" s="9" t="b">
        <f t="shared" si="33"/>
        <v>0</v>
      </c>
      <c r="H294" s="9" t="b">
        <f t="shared" si="34"/>
        <v>0</v>
      </c>
      <c r="I294" s="9">
        <f t="shared" si="35"/>
        <v>0</v>
      </c>
    </row>
    <row r="295" spans="1:9">
      <c r="B295" s="9">
        <v>0</v>
      </c>
      <c r="F295" s="9" t="b">
        <f t="shared" si="32"/>
        <v>0</v>
      </c>
      <c r="G295" s="9" t="b">
        <f t="shared" si="33"/>
        <v>0</v>
      </c>
      <c r="H295" s="9" t="b">
        <f t="shared" si="34"/>
        <v>0</v>
      </c>
      <c r="I295" s="9">
        <f t="shared" si="35"/>
        <v>0</v>
      </c>
    </row>
    <row r="296" spans="1:9">
      <c r="B296" s="9">
        <v>0</v>
      </c>
      <c r="F296" s="9" t="b">
        <f t="shared" si="32"/>
        <v>0</v>
      </c>
      <c r="G296" s="9" t="b">
        <f t="shared" si="33"/>
        <v>0</v>
      </c>
      <c r="H296" s="9" t="b">
        <f t="shared" si="34"/>
        <v>0</v>
      </c>
      <c r="I296" s="9">
        <f t="shared" si="35"/>
        <v>0</v>
      </c>
    </row>
    <row r="297" spans="1:9">
      <c r="B297" s="9">
        <v>0</v>
      </c>
      <c r="F297" s="9" t="b">
        <f t="shared" si="32"/>
        <v>0</v>
      </c>
      <c r="G297" s="9" t="b">
        <f t="shared" si="33"/>
        <v>0</v>
      </c>
      <c r="H297" s="9" t="b">
        <f t="shared" si="34"/>
        <v>0</v>
      </c>
      <c r="I297" s="9">
        <f t="shared" si="35"/>
        <v>0</v>
      </c>
    </row>
    <row r="298" spans="1:9">
      <c r="B298" s="9">
        <v>0</v>
      </c>
      <c r="F298" s="9" t="b">
        <f t="shared" si="32"/>
        <v>0</v>
      </c>
      <c r="G298" s="9" t="b">
        <f t="shared" si="33"/>
        <v>0</v>
      </c>
      <c r="H298" s="9" t="b">
        <f t="shared" si="34"/>
        <v>0</v>
      </c>
      <c r="I298" s="9">
        <f t="shared" si="35"/>
        <v>0</v>
      </c>
    </row>
    <row r="299" spans="1:9">
      <c r="B299" s="9">
        <v>0</v>
      </c>
      <c r="F299" s="9" t="b">
        <f t="shared" si="32"/>
        <v>0</v>
      </c>
      <c r="G299" s="9" t="b">
        <f t="shared" si="33"/>
        <v>0</v>
      </c>
      <c r="H299" s="9" t="b">
        <f t="shared" si="34"/>
        <v>0</v>
      </c>
      <c r="I299" s="9">
        <f t="shared" si="35"/>
        <v>0</v>
      </c>
    </row>
    <row r="300" spans="1:9">
      <c r="B300" s="9">
        <v>0</v>
      </c>
      <c r="F300" s="9" t="b">
        <f t="shared" si="32"/>
        <v>0</v>
      </c>
      <c r="G300" s="9" t="b">
        <f t="shared" si="33"/>
        <v>0</v>
      </c>
      <c r="H300" s="9" t="b">
        <f t="shared" si="34"/>
        <v>0</v>
      </c>
      <c r="I300" s="9">
        <f t="shared" si="35"/>
        <v>0</v>
      </c>
    </row>
    <row r="301" spans="1:9">
      <c r="B301" s="9">
        <v>0</v>
      </c>
      <c r="F301" s="9" t="b">
        <f t="shared" si="32"/>
        <v>0</v>
      </c>
      <c r="G301" s="9" t="b">
        <f t="shared" si="33"/>
        <v>0</v>
      </c>
      <c r="H301" s="9" t="b">
        <f t="shared" si="34"/>
        <v>0</v>
      </c>
      <c r="I301" s="9">
        <f t="shared" si="35"/>
        <v>0</v>
      </c>
    </row>
    <row r="302" spans="1:9">
      <c r="B302" s="9">
        <v>0</v>
      </c>
      <c r="F302" s="9" t="b">
        <f t="shared" si="32"/>
        <v>0</v>
      </c>
      <c r="G302" s="9" t="b">
        <f t="shared" si="33"/>
        <v>0</v>
      </c>
      <c r="H302" s="9" t="b">
        <f t="shared" si="34"/>
        <v>0</v>
      </c>
      <c r="I302" s="9">
        <f t="shared" si="35"/>
        <v>0</v>
      </c>
    </row>
    <row r="303" spans="1:9">
      <c r="B303" s="9">
        <v>0</v>
      </c>
      <c r="F303" s="9" t="b">
        <f t="shared" si="32"/>
        <v>0</v>
      </c>
      <c r="G303" s="9" t="b">
        <f t="shared" si="33"/>
        <v>0</v>
      </c>
      <c r="H303" s="9" t="b">
        <f t="shared" si="34"/>
        <v>0</v>
      </c>
      <c r="I303" s="9">
        <f t="shared" si="35"/>
        <v>0</v>
      </c>
    </row>
    <row r="304" spans="1:9">
      <c r="B304" s="9">
        <v>0</v>
      </c>
      <c r="F304" s="9" t="b">
        <f t="shared" si="32"/>
        <v>0</v>
      </c>
      <c r="G304" s="9" t="b">
        <f t="shared" si="33"/>
        <v>0</v>
      </c>
      <c r="H304" s="9" t="b">
        <f t="shared" si="34"/>
        <v>0</v>
      </c>
      <c r="I304" s="9">
        <f t="shared" si="35"/>
        <v>0</v>
      </c>
    </row>
    <row r="305" spans="2:9">
      <c r="B305" s="9">
        <v>0</v>
      </c>
      <c r="F305" s="9" t="b">
        <f t="shared" si="32"/>
        <v>0</v>
      </c>
      <c r="G305" s="9" t="b">
        <f t="shared" si="33"/>
        <v>0</v>
      </c>
      <c r="H305" s="9" t="b">
        <f t="shared" si="34"/>
        <v>0</v>
      </c>
      <c r="I305" s="9">
        <f t="shared" si="35"/>
        <v>0</v>
      </c>
    </row>
    <row r="306" spans="2:9">
      <c r="B306" s="9">
        <v>0</v>
      </c>
      <c r="F306" s="9" t="b">
        <f t="shared" si="32"/>
        <v>0</v>
      </c>
      <c r="G306" s="9" t="b">
        <f t="shared" si="33"/>
        <v>0</v>
      </c>
      <c r="H306" s="9" t="b">
        <f t="shared" si="34"/>
        <v>0</v>
      </c>
      <c r="I306" s="9">
        <f t="shared" si="35"/>
        <v>0</v>
      </c>
    </row>
    <row r="307" spans="2:9">
      <c r="B307" s="9">
        <v>0</v>
      </c>
      <c r="F307" s="9" t="b">
        <f t="shared" si="32"/>
        <v>0</v>
      </c>
      <c r="G307" s="9" t="b">
        <f t="shared" si="33"/>
        <v>0</v>
      </c>
      <c r="H307" s="9" t="b">
        <f t="shared" si="34"/>
        <v>0</v>
      </c>
      <c r="I307" s="9">
        <f t="shared" si="35"/>
        <v>0</v>
      </c>
    </row>
    <row r="308" spans="2:9">
      <c r="B308" s="9">
        <v>0</v>
      </c>
      <c r="F308" s="9" t="b">
        <f t="shared" si="32"/>
        <v>0</v>
      </c>
      <c r="G308" s="9" t="b">
        <f t="shared" si="33"/>
        <v>0</v>
      </c>
      <c r="H308" s="9" t="b">
        <f t="shared" si="34"/>
        <v>0</v>
      </c>
      <c r="I308" s="9">
        <f t="shared" si="35"/>
        <v>0</v>
      </c>
    </row>
    <row r="309" spans="2:9">
      <c r="B309" s="9">
        <v>0</v>
      </c>
      <c r="F309" s="9" t="b">
        <f t="shared" si="32"/>
        <v>0</v>
      </c>
      <c r="G309" s="9" t="b">
        <f t="shared" si="33"/>
        <v>0</v>
      </c>
      <c r="H309" s="9" t="b">
        <f t="shared" si="34"/>
        <v>0</v>
      </c>
      <c r="I309" s="9">
        <f t="shared" si="35"/>
        <v>0</v>
      </c>
    </row>
    <row r="310" spans="2:9">
      <c r="B310" s="9">
        <v>0</v>
      </c>
      <c r="F310" s="9" t="b">
        <f t="shared" si="32"/>
        <v>0</v>
      </c>
      <c r="G310" s="9" t="b">
        <f t="shared" si="33"/>
        <v>0</v>
      </c>
      <c r="H310" s="9" t="b">
        <f t="shared" si="34"/>
        <v>0</v>
      </c>
      <c r="I310" s="9">
        <f t="shared" si="35"/>
        <v>0</v>
      </c>
    </row>
    <row r="311" spans="2:9">
      <c r="B311" s="9">
        <v>0</v>
      </c>
      <c r="F311" s="9" t="b">
        <f t="shared" si="32"/>
        <v>0</v>
      </c>
      <c r="G311" s="9" t="b">
        <f t="shared" si="33"/>
        <v>0</v>
      </c>
      <c r="H311" s="9" t="b">
        <f t="shared" si="34"/>
        <v>0</v>
      </c>
      <c r="I311" s="9">
        <f t="shared" si="35"/>
        <v>0</v>
      </c>
    </row>
    <row r="312" spans="2:9">
      <c r="B312" s="9">
        <v>0</v>
      </c>
      <c r="F312" s="9" t="b">
        <f t="shared" si="32"/>
        <v>0</v>
      </c>
      <c r="G312" s="9" t="b">
        <f t="shared" si="33"/>
        <v>0</v>
      </c>
      <c r="H312" s="9" t="b">
        <f t="shared" si="34"/>
        <v>0</v>
      </c>
      <c r="I312" s="9">
        <f t="shared" si="35"/>
        <v>0</v>
      </c>
    </row>
    <row r="313" spans="2:9">
      <c r="B313" s="9">
        <v>0</v>
      </c>
      <c r="F313" s="9" t="b">
        <f t="shared" si="32"/>
        <v>0</v>
      </c>
      <c r="G313" s="9" t="b">
        <f t="shared" si="33"/>
        <v>0</v>
      </c>
      <c r="H313" s="9" t="b">
        <f t="shared" si="34"/>
        <v>0</v>
      </c>
      <c r="I313" s="9">
        <f t="shared" si="35"/>
        <v>0</v>
      </c>
    </row>
    <row r="314" spans="2:9">
      <c r="B314" s="9">
        <v>0</v>
      </c>
      <c r="F314" s="9" t="b">
        <f t="shared" si="32"/>
        <v>0</v>
      </c>
      <c r="G314" s="9" t="b">
        <f t="shared" si="33"/>
        <v>0</v>
      </c>
      <c r="H314" s="9" t="b">
        <f t="shared" si="34"/>
        <v>0</v>
      </c>
      <c r="I314" s="9">
        <f t="shared" si="35"/>
        <v>0</v>
      </c>
    </row>
    <row r="315" spans="2:9">
      <c r="B315" s="9">
        <v>0</v>
      </c>
      <c r="F315" s="9" t="b">
        <f t="shared" si="32"/>
        <v>0</v>
      </c>
      <c r="G315" s="9" t="b">
        <f t="shared" si="33"/>
        <v>0</v>
      </c>
      <c r="H315" s="9" t="b">
        <f t="shared" si="34"/>
        <v>0</v>
      </c>
      <c r="I315" s="9">
        <f t="shared" si="35"/>
        <v>0</v>
      </c>
    </row>
    <row r="316" spans="2:9">
      <c r="B316" s="9">
        <v>0</v>
      </c>
      <c r="F316" s="9" t="b">
        <f t="shared" si="32"/>
        <v>0</v>
      </c>
      <c r="G316" s="9" t="b">
        <f t="shared" si="33"/>
        <v>0</v>
      </c>
      <c r="H316" s="9" t="b">
        <f t="shared" si="34"/>
        <v>0</v>
      </c>
      <c r="I316" s="9">
        <f t="shared" si="35"/>
        <v>0</v>
      </c>
    </row>
    <row r="317" spans="2:9">
      <c r="B317" s="9">
        <v>0</v>
      </c>
      <c r="F317" s="9" t="b">
        <f t="shared" si="32"/>
        <v>0</v>
      </c>
      <c r="G317" s="9" t="b">
        <f t="shared" si="33"/>
        <v>0</v>
      </c>
      <c r="H317" s="9" t="b">
        <f t="shared" si="34"/>
        <v>0</v>
      </c>
      <c r="I317" s="9">
        <f t="shared" si="35"/>
        <v>0</v>
      </c>
    </row>
    <row r="318" spans="2:9">
      <c r="B318" s="9">
        <v>0</v>
      </c>
      <c r="F318" s="9" t="b">
        <f t="shared" si="32"/>
        <v>0</v>
      </c>
      <c r="G318" s="9" t="b">
        <f t="shared" si="33"/>
        <v>0</v>
      </c>
      <c r="H318" s="9" t="b">
        <f t="shared" si="34"/>
        <v>0</v>
      </c>
      <c r="I318" s="9">
        <f t="shared" si="35"/>
        <v>0</v>
      </c>
    </row>
    <row r="319" spans="2:9">
      <c r="B319" s="9">
        <v>0</v>
      </c>
      <c r="F319" s="9" t="b">
        <f t="shared" si="32"/>
        <v>0</v>
      </c>
      <c r="G319" s="9" t="b">
        <f t="shared" si="33"/>
        <v>0</v>
      </c>
      <c r="H319" s="9" t="b">
        <f t="shared" si="34"/>
        <v>0</v>
      </c>
      <c r="I319" s="9">
        <f t="shared" si="35"/>
        <v>0</v>
      </c>
    </row>
    <row r="320" spans="2:9">
      <c r="B320" s="9">
        <v>0</v>
      </c>
      <c r="F320" s="9" t="b">
        <f t="shared" si="32"/>
        <v>0</v>
      </c>
      <c r="G320" s="9" t="b">
        <f t="shared" si="33"/>
        <v>0</v>
      </c>
      <c r="H320" s="9" t="b">
        <f t="shared" si="34"/>
        <v>0</v>
      </c>
      <c r="I320" s="9">
        <f t="shared" si="35"/>
        <v>0</v>
      </c>
    </row>
    <row r="321" spans="2:9">
      <c r="B321" s="9">
        <v>0</v>
      </c>
      <c r="F321" s="9" t="b">
        <f t="shared" si="32"/>
        <v>0</v>
      </c>
      <c r="G321" s="9" t="b">
        <f t="shared" si="33"/>
        <v>0</v>
      </c>
      <c r="H321" s="9" t="b">
        <f t="shared" si="34"/>
        <v>0</v>
      </c>
      <c r="I321" s="9">
        <f t="shared" si="35"/>
        <v>0</v>
      </c>
    </row>
    <row r="322" spans="2:9">
      <c r="B322" s="9">
        <v>0</v>
      </c>
      <c r="F322" s="9" t="b">
        <f t="shared" si="32"/>
        <v>0</v>
      </c>
      <c r="G322" s="9" t="b">
        <f t="shared" si="33"/>
        <v>0</v>
      </c>
      <c r="H322" s="9" t="b">
        <f t="shared" si="34"/>
        <v>0</v>
      </c>
      <c r="I322" s="9">
        <f t="shared" si="35"/>
        <v>0</v>
      </c>
    </row>
    <row r="323" spans="2:9">
      <c r="B323" s="9">
        <v>0</v>
      </c>
      <c r="F323" s="9" t="b">
        <f t="shared" ref="F323:F363" si="36">IF(D323="Atende",A323)</f>
        <v>0</v>
      </c>
      <c r="G323" s="9" t="b">
        <f t="shared" ref="G323:G363" si="37">IF(D323="Atende",B323)</f>
        <v>0</v>
      </c>
      <c r="H323" s="9" t="b">
        <f t="shared" ref="H323:H363" si="38">IF(D323="Atende",C323)</f>
        <v>0</v>
      </c>
      <c r="I323" s="9">
        <f t="shared" ref="I323:I363" si="39">D323</f>
        <v>0</v>
      </c>
    </row>
    <row r="324" spans="2:9">
      <c r="B324" s="9">
        <v>0</v>
      </c>
      <c r="F324" s="9" t="b">
        <f t="shared" si="36"/>
        <v>0</v>
      </c>
      <c r="G324" s="9" t="b">
        <f t="shared" si="37"/>
        <v>0</v>
      </c>
      <c r="H324" s="9" t="b">
        <f t="shared" si="38"/>
        <v>0</v>
      </c>
      <c r="I324" s="9">
        <f t="shared" si="39"/>
        <v>0</v>
      </c>
    </row>
    <row r="325" spans="2:9">
      <c r="B325" s="9">
        <v>0</v>
      </c>
      <c r="F325" s="9" t="b">
        <f t="shared" si="36"/>
        <v>0</v>
      </c>
      <c r="G325" s="9" t="b">
        <f t="shared" si="37"/>
        <v>0</v>
      </c>
      <c r="H325" s="9" t="b">
        <f t="shared" si="38"/>
        <v>0</v>
      </c>
      <c r="I325" s="9">
        <f t="shared" si="39"/>
        <v>0</v>
      </c>
    </row>
    <row r="326" spans="2:9">
      <c r="B326" s="9">
        <v>0</v>
      </c>
      <c r="F326" s="9" t="b">
        <f t="shared" si="36"/>
        <v>0</v>
      </c>
      <c r="G326" s="9" t="b">
        <f t="shared" si="37"/>
        <v>0</v>
      </c>
      <c r="H326" s="9" t="b">
        <f t="shared" si="38"/>
        <v>0</v>
      </c>
      <c r="I326" s="9">
        <f t="shared" si="39"/>
        <v>0</v>
      </c>
    </row>
    <row r="327" spans="2:9">
      <c r="B327" s="9">
        <v>0</v>
      </c>
      <c r="F327" s="9" t="b">
        <f t="shared" si="36"/>
        <v>0</v>
      </c>
      <c r="G327" s="9" t="b">
        <f t="shared" si="37"/>
        <v>0</v>
      </c>
      <c r="H327" s="9" t="b">
        <f t="shared" si="38"/>
        <v>0</v>
      </c>
      <c r="I327" s="9">
        <f t="shared" si="39"/>
        <v>0</v>
      </c>
    </row>
    <row r="328" spans="2:9">
      <c r="B328" s="9">
        <v>0</v>
      </c>
      <c r="F328" s="9" t="b">
        <f t="shared" si="36"/>
        <v>0</v>
      </c>
      <c r="G328" s="9" t="b">
        <f t="shared" si="37"/>
        <v>0</v>
      </c>
      <c r="H328" s="9" t="b">
        <f t="shared" si="38"/>
        <v>0</v>
      </c>
      <c r="I328" s="9">
        <f t="shared" si="39"/>
        <v>0</v>
      </c>
    </row>
    <row r="329" spans="2:9">
      <c r="B329" s="9">
        <v>0</v>
      </c>
      <c r="F329" s="9" t="b">
        <f t="shared" si="36"/>
        <v>0</v>
      </c>
      <c r="G329" s="9" t="b">
        <f t="shared" si="37"/>
        <v>0</v>
      </c>
      <c r="H329" s="9" t="b">
        <f t="shared" si="38"/>
        <v>0</v>
      </c>
      <c r="I329" s="9">
        <f t="shared" si="39"/>
        <v>0</v>
      </c>
    </row>
    <row r="330" spans="2:9">
      <c r="F330" s="9" t="b">
        <f t="shared" si="36"/>
        <v>0</v>
      </c>
      <c r="G330" s="9" t="b">
        <f t="shared" si="37"/>
        <v>0</v>
      </c>
      <c r="H330" s="9" t="b">
        <f t="shared" si="38"/>
        <v>0</v>
      </c>
      <c r="I330" s="9">
        <f t="shared" si="39"/>
        <v>0</v>
      </c>
    </row>
    <row r="331" spans="2:9">
      <c r="F331" s="9" t="b">
        <f t="shared" si="36"/>
        <v>0</v>
      </c>
      <c r="G331" s="9" t="b">
        <f t="shared" si="37"/>
        <v>0</v>
      </c>
      <c r="H331" s="9" t="b">
        <f t="shared" si="38"/>
        <v>0</v>
      </c>
      <c r="I331" s="9">
        <f t="shared" si="39"/>
        <v>0</v>
      </c>
    </row>
    <row r="332" spans="2:9">
      <c r="F332" s="9" t="b">
        <f t="shared" si="36"/>
        <v>0</v>
      </c>
      <c r="G332" s="9" t="b">
        <f t="shared" si="37"/>
        <v>0</v>
      </c>
      <c r="H332" s="9" t="b">
        <f t="shared" si="38"/>
        <v>0</v>
      </c>
      <c r="I332" s="9">
        <f t="shared" si="39"/>
        <v>0</v>
      </c>
    </row>
    <row r="333" spans="2:9">
      <c r="F333" s="9" t="b">
        <f t="shared" si="36"/>
        <v>0</v>
      </c>
      <c r="G333" s="9" t="b">
        <f t="shared" si="37"/>
        <v>0</v>
      </c>
      <c r="H333" s="9" t="b">
        <f t="shared" si="38"/>
        <v>0</v>
      </c>
      <c r="I333" s="9">
        <f t="shared" si="39"/>
        <v>0</v>
      </c>
    </row>
    <row r="334" spans="2:9">
      <c r="F334" s="9" t="b">
        <f t="shared" si="36"/>
        <v>0</v>
      </c>
      <c r="G334" s="9" t="b">
        <f t="shared" si="37"/>
        <v>0</v>
      </c>
      <c r="H334" s="9" t="b">
        <f t="shared" si="38"/>
        <v>0</v>
      </c>
      <c r="I334" s="9">
        <f t="shared" si="39"/>
        <v>0</v>
      </c>
    </row>
    <row r="335" spans="2:9">
      <c r="F335" s="9" t="b">
        <f t="shared" si="36"/>
        <v>0</v>
      </c>
      <c r="G335" s="9" t="b">
        <f t="shared" si="37"/>
        <v>0</v>
      </c>
      <c r="H335" s="9" t="b">
        <f t="shared" si="38"/>
        <v>0</v>
      </c>
      <c r="I335" s="9">
        <f t="shared" si="39"/>
        <v>0</v>
      </c>
    </row>
    <row r="336" spans="2:9">
      <c r="F336" s="9" t="b">
        <f t="shared" si="36"/>
        <v>0</v>
      </c>
      <c r="G336" s="9" t="b">
        <f t="shared" si="37"/>
        <v>0</v>
      </c>
      <c r="H336" s="9" t="b">
        <f t="shared" si="38"/>
        <v>0</v>
      </c>
      <c r="I336" s="9">
        <f t="shared" si="39"/>
        <v>0</v>
      </c>
    </row>
    <row r="337" spans="6:9">
      <c r="F337" s="9" t="b">
        <f t="shared" si="36"/>
        <v>0</v>
      </c>
      <c r="G337" s="9" t="b">
        <f t="shared" si="37"/>
        <v>0</v>
      </c>
      <c r="H337" s="9" t="b">
        <f t="shared" si="38"/>
        <v>0</v>
      </c>
      <c r="I337" s="9">
        <f t="shared" si="39"/>
        <v>0</v>
      </c>
    </row>
    <row r="338" spans="6:9">
      <c r="F338" s="9" t="b">
        <f t="shared" si="36"/>
        <v>0</v>
      </c>
      <c r="G338" s="9" t="b">
        <f t="shared" si="37"/>
        <v>0</v>
      </c>
      <c r="H338" s="9" t="b">
        <f t="shared" si="38"/>
        <v>0</v>
      </c>
      <c r="I338" s="9">
        <f t="shared" si="39"/>
        <v>0</v>
      </c>
    </row>
    <row r="339" spans="6:9">
      <c r="F339" s="9" t="b">
        <f t="shared" si="36"/>
        <v>0</v>
      </c>
      <c r="G339" s="9" t="b">
        <f t="shared" si="37"/>
        <v>0</v>
      </c>
      <c r="H339" s="9" t="b">
        <f t="shared" si="38"/>
        <v>0</v>
      </c>
      <c r="I339" s="9">
        <f t="shared" si="39"/>
        <v>0</v>
      </c>
    </row>
    <row r="340" spans="6:9">
      <c r="F340" s="9" t="b">
        <f t="shared" si="36"/>
        <v>0</v>
      </c>
      <c r="G340" s="9" t="b">
        <f t="shared" si="37"/>
        <v>0</v>
      </c>
      <c r="H340" s="9" t="b">
        <f t="shared" si="38"/>
        <v>0</v>
      </c>
      <c r="I340" s="9">
        <f t="shared" si="39"/>
        <v>0</v>
      </c>
    </row>
    <row r="341" spans="6:9">
      <c r="F341" s="9" t="b">
        <f t="shared" si="36"/>
        <v>0</v>
      </c>
      <c r="G341" s="9" t="b">
        <f t="shared" si="37"/>
        <v>0</v>
      </c>
      <c r="H341" s="9" t="b">
        <f t="shared" si="38"/>
        <v>0</v>
      </c>
      <c r="I341" s="9">
        <f t="shared" si="39"/>
        <v>0</v>
      </c>
    </row>
    <row r="342" spans="6:9">
      <c r="F342" s="9" t="b">
        <f t="shared" si="36"/>
        <v>0</v>
      </c>
      <c r="G342" s="9" t="b">
        <f t="shared" si="37"/>
        <v>0</v>
      </c>
      <c r="H342" s="9" t="b">
        <f t="shared" si="38"/>
        <v>0</v>
      </c>
      <c r="I342" s="9">
        <f t="shared" si="39"/>
        <v>0</v>
      </c>
    </row>
    <row r="343" spans="6:9">
      <c r="F343" s="9" t="b">
        <f t="shared" si="36"/>
        <v>0</v>
      </c>
      <c r="G343" s="9" t="b">
        <f t="shared" si="37"/>
        <v>0</v>
      </c>
      <c r="H343" s="9" t="b">
        <f t="shared" si="38"/>
        <v>0</v>
      </c>
      <c r="I343" s="9">
        <f t="shared" si="39"/>
        <v>0</v>
      </c>
    </row>
    <row r="344" spans="6:9">
      <c r="F344" s="9" t="b">
        <f t="shared" si="36"/>
        <v>0</v>
      </c>
      <c r="G344" s="9" t="b">
        <f t="shared" si="37"/>
        <v>0</v>
      </c>
      <c r="H344" s="9" t="b">
        <f t="shared" si="38"/>
        <v>0</v>
      </c>
      <c r="I344" s="9">
        <f t="shared" si="39"/>
        <v>0</v>
      </c>
    </row>
    <row r="345" spans="6:9">
      <c r="F345" s="9" t="b">
        <f t="shared" si="36"/>
        <v>0</v>
      </c>
      <c r="G345" s="9" t="b">
        <f t="shared" si="37"/>
        <v>0</v>
      </c>
      <c r="H345" s="9" t="b">
        <f t="shared" si="38"/>
        <v>0</v>
      </c>
      <c r="I345" s="9">
        <f t="shared" si="39"/>
        <v>0</v>
      </c>
    </row>
    <row r="346" spans="6:9">
      <c r="F346" s="9" t="b">
        <f t="shared" si="36"/>
        <v>0</v>
      </c>
      <c r="G346" s="9" t="b">
        <f t="shared" si="37"/>
        <v>0</v>
      </c>
      <c r="H346" s="9" t="b">
        <f t="shared" si="38"/>
        <v>0</v>
      </c>
      <c r="I346" s="9">
        <f t="shared" si="39"/>
        <v>0</v>
      </c>
    </row>
    <row r="347" spans="6:9">
      <c r="F347" s="9" t="b">
        <f t="shared" si="36"/>
        <v>0</v>
      </c>
      <c r="G347" s="9" t="b">
        <f t="shared" si="37"/>
        <v>0</v>
      </c>
      <c r="H347" s="9" t="b">
        <f t="shared" si="38"/>
        <v>0</v>
      </c>
      <c r="I347" s="9">
        <f t="shared" si="39"/>
        <v>0</v>
      </c>
    </row>
    <row r="348" spans="6:9">
      <c r="F348" s="9" t="b">
        <f t="shared" si="36"/>
        <v>0</v>
      </c>
      <c r="G348" s="9" t="b">
        <f t="shared" si="37"/>
        <v>0</v>
      </c>
      <c r="H348" s="9" t="b">
        <f t="shared" si="38"/>
        <v>0</v>
      </c>
      <c r="I348" s="9">
        <f t="shared" si="39"/>
        <v>0</v>
      </c>
    </row>
    <row r="349" spans="6:9">
      <c r="F349" s="9" t="b">
        <f t="shared" si="36"/>
        <v>0</v>
      </c>
      <c r="G349" s="9" t="b">
        <f t="shared" si="37"/>
        <v>0</v>
      </c>
      <c r="H349" s="9" t="b">
        <f t="shared" si="38"/>
        <v>0</v>
      </c>
      <c r="I349" s="9">
        <f t="shared" si="39"/>
        <v>0</v>
      </c>
    </row>
    <row r="350" spans="6:9">
      <c r="F350" s="9" t="b">
        <f t="shared" si="36"/>
        <v>0</v>
      </c>
      <c r="G350" s="9" t="b">
        <f t="shared" si="37"/>
        <v>0</v>
      </c>
      <c r="H350" s="9" t="b">
        <f t="shared" si="38"/>
        <v>0</v>
      </c>
      <c r="I350" s="9">
        <f t="shared" si="39"/>
        <v>0</v>
      </c>
    </row>
    <row r="351" spans="6:9">
      <c r="F351" s="9" t="b">
        <f t="shared" si="36"/>
        <v>0</v>
      </c>
      <c r="G351" s="9" t="b">
        <f t="shared" si="37"/>
        <v>0</v>
      </c>
      <c r="H351" s="9" t="b">
        <f t="shared" si="38"/>
        <v>0</v>
      </c>
      <c r="I351" s="9">
        <f t="shared" si="39"/>
        <v>0</v>
      </c>
    </row>
    <row r="352" spans="6:9">
      <c r="F352" s="9" t="b">
        <f t="shared" si="36"/>
        <v>0</v>
      </c>
      <c r="G352" s="9" t="b">
        <f t="shared" si="37"/>
        <v>0</v>
      </c>
      <c r="H352" s="9" t="b">
        <f t="shared" si="38"/>
        <v>0</v>
      </c>
      <c r="I352" s="9">
        <f t="shared" si="39"/>
        <v>0</v>
      </c>
    </row>
    <row r="353" spans="6:9">
      <c r="F353" s="9" t="b">
        <f t="shared" si="36"/>
        <v>0</v>
      </c>
      <c r="G353" s="9" t="b">
        <f t="shared" si="37"/>
        <v>0</v>
      </c>
      <c r="H353" s="9" t="b">
        <f t="shared" si="38"/>
        <v>0</v>
      </c>
      <c r="I353" s="9">
        <f t="shared" si="39"/>
        <v>0</v>
      </c>
    </row>
    <row r="354" spans="6:9">
      <c r="F354" s="9" t="b">
        <f t="shared" si="36"/>
        <v>0</v>
      </c>
      <c r="G354" s="9" t="b">
        <f t="shared" si="37"/>
        <v>0</v>
      </c>
      <c r="H354" s="9" t="b">
        <f t="shared" si="38"/>
        <v>0</v>
      </c>
      <c r="I354" s="9">
        <f t="shared" si="39"/>
        <v>0</v>
      </c>
    </row>
    <row r="355" spans="6:9">
      <c r="F355" s="9" t="b">
        <f t="shared" si="36"/>
        <v>0</v>
      </c>
      <c r="G355" s="9" t="b">
        <f t="shared" si="37"/>
        <v>0</v>
      </c>
      <c r="H355" s="9" t="b">
        <f t="shared" si="38"/>
        <v>0</v>
      </c>
      <c r="I355" s="9">
        <f t="shared" si="39"/>
        <v>0</v>
      </c>
    </row>
    <row r="356" spans="6:9">
      <c r="F356" s="9" t="b">
        <f t="shared" si="36"/>
        <v>0</v>
      </c>
      <c r="G356" s="9" t="b">
        <f t="shared" si="37"/>
        <v>0</v>
      </c>
      <c r="H356" s="9" t="b">
        <f t="shared" si="38"/>
        <v>0</v>
      </c>
      <c r="I356" s="9">
        <f t="shared" si="39"/>
        <v>0</v>
      </c>
    </row>
    <row r="357" spans="6:9">
      <c r="F357" s="9" t="b">
        <f t="shared" si="36"/>
        <v>0</v>
      </c>
      <c r="G357" s="9" t="b">
        <f t="shared" si="37"/>
        <v>0</v>
      </c>
      <c r="H357" s="9" t="b">
        <f t="shared" si="38"/>
        <v>0</v>
      </c>
      <c r="I357" s="9">
        <f t="shared" si="39"/>
        <v>0</v>
      </c>
    </row>
    <row r="358" spans="6:9">
      <c r="F358" s="9" t="b">
        <f t="shared" si="36"/>
        <v>0</v>
      </c>
      <c r="G358" s="9" t="b">
        <f t="shared" si="37"/>
        <v>0</v>
      </c>
      <c r="H358" s="9" t="b">
        <f t="shared" si="38"/>
        <v>0</v>
      </c>
      <c r="I358" s="9">
        <f t="shared" si="39"/>
        <v>0</v>
      </c>
    </row>
    <row r="359" spans="6:9">
      <c r="F359" s="9" t="b">
        <f t="shared" si="36"/>
        <v>0</v>
      </c>
      <c r="G359" s="9" t="b">
        <f t="shared" si="37"/>
        <v>0</v>
      </c>
      <c r="H359" s="9" t="b">
        <f t="shared" si="38"/>
        <v>0</v>
      </c>
      <c r="I359" s="9">
        <f t="shared" si="39"/>
        <v>0</v>
      </c>
    </row>
    <row r="360" spans="6:9">
      <c r="F360" s="9" t="b">
        <f t="shared" si="36"/>
        <v>0</v>
      </c>
      <c r="G360" s="9" t="b">
        <f t="shared" si="37"/>
        <v>0</v>
      </c>
      <c r="H360" s="9" t="b">
        <f t="shared" si="38"/>
        <v>0</v>
      </c>
      <c r="I360" s="9">
        <f t="shared" si="39"/>
        <v>0</v>
      </c>
    </row>
    <row r="361" spans="6:9">
      <c r="F361" s="9" t="b">
        <f t="shared" si="36"/>
        <v>0</v>
      </c>
      <c r="G361" s="9" t="b">
        <f t="shared" si="37"/>
        <v>0</v>
      </c>
      <c r="H361" s="9" t="b">
        <f t="shared" si="38"/>
        <v>0</v>
      </c>
      <c r="I361" s="9">
        <f t="shared" si="39"/>
        <v>0</v>
      </c>
    </row>
    <row r="362" spans="6:9">
      <c r="F362" s="9" t="b">
        <f t="shared" si="36"/>
        <v>0</v>
      </c>
      <c r="G362" s="9" t="b">
        <f t="shared" si="37"/>
        <v>0</v>
      </c>
      <c r="H362" s="9" t="b">
        <f t="shared" si="38"/>
        <v>0</v>
      </c>
      <c r="I362" s="9">
        <f t="shared" si="39"/>
        <v>0</v>
      </c>
    </row>
    <row r="363" spans="6:9">
      <c r="F363" s="9" t="b">
        <f t="shared" si="36"/>
        <v>0</v>
      </c>
      <c r="G363" s="9" t="b">
        <f t="shared" si="37"/>
        <v>0</v>
      </c>
      <c r="H363" s="9" t="b">
        <f t="shared" si="38"/>
        <v>0</v>
      </c>
      <c r="I363" s="9">
        <f t="shared" si="39"/>
        <v>0</v>
      </c>
    </row>
  </sheetData>
  <autoFilter ref="A1:D50" xr:uid="{E3945C55-FA6B-4516-8B2D-7045B41DD931}"/>
  <pageMargins left="0.7" right="0.7" top="0.75" bottom="0.75" header="0.3" footer="0.3"/>
  <tableParts count="1">
    <tablePart r:id="rId1"/>
  </tablePart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657D9AE-2896-4EF9-B8DB-44196B40FE73}">
  <sheetPr codeName="Planilha12"/>
  <dimension ref="A1:F43"/>
  <sheetViews>
    <sheetView topLeftCell="A19" workbookViewId="0">
      <selection activeCell="D35" sqref="D35"/>
    </sheetView>
  </sheetViews>
  <sheetFormatPr defaultColWidth="8.7109375" defaultRowHeight="15"/>
  <cols>
    <col min="1" max="1" width="23.7109375" customWidth="1"/>
    <col min="5" max="5" width="87.7109375" customWidth="1"/>
  </cols>
  <sheetData>
    <row r="1" spans="1:6">
      <c r="A1" s="2" t="s">
        <v>107</v>
      </c>
      <c r="B1" s="2" t="s">
        <v>88</v>
      </c>
      <c r="E1" s="2" t="s">
        <v>108</v>
      </c>
      <c r="F1" s="2" t="s">
        <v>88</v>
      </c>
    </row>
    <row r="2" spans="1:6">
      <c r="A2" s="2" t="s">
        <v>79</v>
      </c>
      <c r="B2" s="2">
        <v>0</v>
      </c>
      <c r="E2" s="2" t="s">
        <v>89</v>
      </c>
      <c r="F2" s="2">
        <v>3</v>
      </c>
    </row>
    <row r="3" spans="1:6">
      <c r="A3" s="2" t="s">
        <v>80</v>
      </c>
      <c r="B3" s="2">
        <v>0.5</v>
      </c>
      <c r="E3" s="2" t="s">
        <v>96</v>
      </c>
      <c r="F3" s="2">
        <v>1</v>
      </c>
    </row>
    <row r="4" spans="1:6">
      <c r="A4" s="2" t="s">
        <v>76</v>
      </c>
      <c r="B4" s="2">
        <v>1</v>
      </c>
      <c r="E4" s="2" t="s">
        <v>93</v>
      </c>
      <c r="F4" s="2">
        <v>1</v>
      </c>
    </row>
    <row r="5" spans="1:6">
      <c r="A5" s="2" t="s">
        <v>74</v>
      </c>
      <c r="B5" s="2">
        <v>2</v>
      </c>
      <c r="E5" s="2" t="s">
        <v>90</v>
      </c>
      <c r="F5" s="2">
        <v>3</v>
      </c>
    </row>
    <row r="6" spans="1:6">
      <c r="A6" s="2" t="s">
        <v>78</v>
      </c>
      <c r="B6" s="2">
        <v>2.5</v>
      </c>
      <c r="E6" s="2" t="s">
        <v>109</v>
      </c>
      <c r="F6" s="2">
        <v>1</v>
      </c>
    </row>
    <row r="7" spans="1:6">
      <c r="A7" s="2" t="s">
        <v>75</v>
      </c>
      <c r="B7" s="2">
        <v>3</v>
      </c>
      <c r="E7" s="2" t="s">
        <v>94</v>
      </c>
      <c r="F7" s="2">
        <v>1</v>
      </c>
    </row>
    <row r="8" spans="1:6">
      <c r="A8" s="2" t="s">
        <v>18</v>
      </c>
      <c r="B8" s="2">
        <v>3</v>
      </c>
      <c r="E8" s="2" t="s">
        <v>77</v>
      </c>
      <c r="F8" s="2">
        <v>3</v>
      </c>
    </row>
    <row r="9" spans="1:6">
      <c r="A9" s="2" t="s">
        <v>62</v>
      </c>
      <c r="B9" s="2">
        <v>0</v>
      </c>
      <c r="E9" s="2" t="s">
        <v>73</v>
      </c>
      <c r="F9" s="2">
        <v>2</v>
      </c>
    </row>
    <row r="10" spans="1:6">
      <c r="A10" s="2" t="s">
        <v>110</v>
      </c>
      <c r="B10" s="2">
        <v>1</v>
      </c>
      <c r="E10" s="2" t="s">
        <v>110</v>
      </c>
      <c r="F10" s="2">
        <v>1</v>
      </c>
    </row>
    <row r="11" spans="1:6">
      <c r="A11" s="2" t="s">
        <v>73</v>
      </c>
      <c r="B11" s="2">
        <v>2</v>
      </c>
      <c r="E11" s="2" t="s">
        <v>95</v>
      </c>
      <c r="F11" s="2">
        <v>1</v>
      </c>
    </row>
    <row r="12" spans="1:6">
      <c r="A12" s="2" t="s">
        <v>77</v>
      </c>
      <c r="B12" s="2">
        <v>3</v>
      </c>
      <c r="E12" s="2" t="s">
        <v>91</v>
      </c>
      <c r="F12" s="2">
        <v>3</v>
      </c>
    </row>
    <row r="13" spans="1:6">
      <c r="A13" s="2" t="s">
        <v>79</v>
      </c>
      <c r="B13" s="2">
        <v>0</v>
      </c>
      <c r="E13" s="2" t="s">
        <v>92</v>
      </c>
      <c r="F13" s="2">
        <v>2</v>
      </c>
    </row>
    <row r="14" spans="1:6">
      <c r="E14" s="2" t="s">
        <v>111</v>
      </c>
      <c r="F14" s="2">
        <v>3</v>
      </c>
    </row>
    <row r="15" spans="1:6">
      <c r="E15" s="2" t="s">
        <v>78</v>
      </c>
      <c r="F15" s="2">
        <v>3</v>
      </c>
    </row>
    <row r="16" spans="1:6">
      <c r="E16" s="2" t="s">
        <v>74</v>
      </c>
      <c r="F16" s="2">
        <v>2</v>
      </c>
    </row>
    <row r="17" spans="1:6">
      <c r="E17" s="2" t="s">
        <v>76</v>
      </c>
      <c r="F17" s="2">
        <v>1</v>
      </c>
    </row>
    <row r="18" spans="1:6">
      <c r="A18" t="s">
        <v>112</v>
      </c>
      <c r="E18" s="32" t="s">
        <v>113</v>
      </c>
      <c r="F18" s="33">
        <v>2</v>
      </c>
    </row>
    <row r="19" spans="1:6">
      <c r="A19" t="s">
        <v>24</v>
      </c>
    </row>
    <row r="20" spans="1:6">
      <c r="A20" t="s">
        <v>27</v>
      </c>
    </row>
    <row r="21" spans="1:6">
      <c r="A21" t="s">
        <v>114</v>
      </c>
    </row>
    <row r="22" spans="1:6">
      <c r="A22" t="s">
        <v>29</v>
      </c>
    </row>
    <row r="23" spans="1:6">
      <c r="A23" t="s">
        <v>115</v>
      </c>
    </row>
    <row r="24" spans="1:6">
      <c r="A24" t="s">
        <v>31</v>
      </c>
    </row>
    <row r="25" spans="1:6">
      <c r="A25" t="s">
        <v>116</v>
      </c>
    </row>
    <row r="26" spans="1:6">
      <c r="A26" t="s">
        <v>117</v>
      </c>
    </row>
    <row r="27" spans="1:6">
      <c r="A27" t="s">
        <v>118</v>
      </c>
    </row>
    <row r="28" spans="1:6">
      <c r="A28" t="s">
        <v>119</v>
      </c>
    </row>
    <row r="29" spans="1:6">
      <c r="A29" t="s">
        <v>120</v>
      </c>
    </row>
    <row r="30" spans="1:6">
      <c r="A30" t="s">
        <v>121</v>
      </c>
    </row>
    <row r="31" spans="1:6">
      <c r="A31" t="s">
        <v>122</v>
      </c>
    </row>
    <row r="32" spans="1:6">
      <c r="A32" t="s">
        <v>14</v>
      </c>
    </row>
    <row r="33" spans="1:1">
      <c r="A33" t="s">
        <v>123</v>
      </c>
    </row>
    <row r="34" spans="1:1">
      <c r="A34" t="s">
        <v>38</v>
      </c>
    </row>
    <row r="37" spans="1:1">
      <c r="A37" t="s">
        <v>124</v>
      </c>
    </row>
    <row r="38" spans="1:1">
      <c r="A38" t="s">
        <v>125</v>
      </c>
    </row>
    <row r="39" spans="1:1">
      <c r="A39" t="s">
        <v>126</v>
      </c>
    </row>
    <row r="40" spans="1:1">
      <c r="A40" t="s">
        <v>127</v>
      </c>
    </row>
    <row r="41" spans="1:1">
      <c r="A41" t="s">
        <v>128</v>
      </c>
    </row>
    <row r="42" spans="1:1">
      <c r="A42" t="s">
        <v>129</v>
      </c>
    </row>
    <row r="43" spans="1:1">
      <c r="A43" t="s">
        <v>130</v>
      </c>
    </row>
  </sheetData>
  <pageMargins left="0.511811024" right="0.511811024" top="0.78740157499999996" bottom="0.78740157499999996" header="0.31496062000000002" footer="0.3149606200000000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B014751-A029-4F5A-86B5-719FC3BD3732}">
  <sheetPr codeName="Planilha2"/>
  <dimension ref="A1:G100"/>
  <sheetViews>
    <sheetView showGridLines="0" zoomScale="80" zoomScaleNormal="80" workbookViewId="0">
      <selection activeCell="E100" sqref="E100"/>
    </sheetView>
  </sheetViews>
  <sheetFormatPr defaultColWidth="9.140625" defaultRowHeight="15"/>
  <cols>
    <col min="1" max="1" width="16.140625" style="5" customWidth="1"/>
    <col min="2" max="2" width="15.28515625" style="8" customWidth="1"/>
    <col min="3" max="3" width="55.28515625" style="8" customWidth="1"/>
    <col min="4" max="4" width="16.140625" style="5" customWidth="1"/>
    <col min="5" max="6" width="23.28515625" style="3" customWidth="1"/>
    <col min="7" max="7" width="12.140625" style="8" customWidth="1"/>
    <col min="8" max="16384" width="9.140625" style="8"/>
  </cols>
  <sheetData>
    <row r="1" spans="1:7" ht="45" customHeight="1">
      <c r="A1" s="192" t="s">
        <v>0</v>
      </c>
      <c r="B1" s="193"/>
      <c r="C1" s="193"/>
      <c r="D1" s="193"/>
      <c r="E1" s="193"/>
      <c r="F1" s="193"/>
      <c r="G1" s="193"/>
    </row>
    <row r="2" spans="1:7" ht="39.6" customHeight="1" thickBot="1">
      <c r="A2" s="194" t="s">
        <v>1</v>
      </c>
      <c r="B2" s="195"/>
      <c r="C2" s="195"/>
      <c r="D2" s="195"/>
      <c r="E2" s="195"/>
      <c r="F2" s="195"/>
      <c r="G2" s="195"/>
    </row>
    <row r="3" spans="1:7" s="5" customFormat="1" ht="45.75" thickBot="1">
      <c r="A3" s="40" t="s">
        <v>7</v>
      </c>
      <c r="B3" s="40" t="s">
        <v>8</v>
      </c>
      <c r="C3" s="40" t="s">
        <v>9</v>
      </c>
      <c r="D3" s="40" t="s">
        <v>10</v>
      </c>
      <c r="E3" s="39" t="s">
        <v>11</v>
      </c>
      <c r="F3" s="49" t="s">
        <v>12</v>
      </c>
      <c r="G3" s="50" t="s">
        <v>13</v>
      </c>
    </row>
    <row r="4" spans="1:7" ht="75" customHeight="1">
      <c r="A4" s="41" t="s">
        <v>14</v>
      </c>
      <c r="B4" s="45" t="s">
        <v>15</v>
      </c>
      <c r="C4" s="126" t="s">
        <v>16</v>
      </c>
      <c r="D4" s="128" t="s">
        <v>17</v>
      </c>
      <c r="E4" s="129" t="s">
        <v>18</v>
      </c>
      <c r="F4" s="129" t="s">
        <v>18</v>
      </c>
      <c r="G4" s="114" t="str">
        <f>IF(AND(E4="Sim",F4="Sim"),"Atende","Não atende")</f>
        <v>Atende</v>
      </c>
    </row>
    <row r="5" spans="1:7" ht="75" customHeight="1">
      <c r="A5" s="42" t="s">
        <v>14</v>
      </c>
      <c r="B5" s="45" t="s">
        <v>15</v>
      </c>
      <c r="C5" s="124" t="s">
        <v>19</v>
      </c>
      <c r="D5" s="42" t="s">
        <v>17</v>
      </c>
      <c r="E5" s="130" t="s">
        <v>18</v>
      </c>
      <c r="F5" s="130" t="s">
        <v>18</v>
      </c>
      <c r="G5" s="115" t="str">
        <f t="shared" ref="G5:G68" si="0">IF(AND(E5="Sim",F5="Sim"),"Atende","Não atende")</f>
        <v>Atende</v>
      </c>
    </row>
    <row r="6" spans="1:7" ht="75" customHeight="1">
      <c r="A6" s="43" t="s">
        <v>14</v>
      </c>
      <c r="B6" s="45" t="s">
        <v>15</v>
      </c>
      <c r="C6" s="124" t="s">
        <v>20</v>
      </c>
      <c r="D6" s="42" t="s">
        <v>17</v>
      </c>
      <c r="E6" s="130" t="s">
        <v>18</v>
      </c>
      <c r="F6" s="130" t="s">
        <v>18</v>
      </c>
      <c r="G6" s="116" t="str">
        <f t="shared" si="0"/>
        <v>Atende</v>
      </c>
    </row>
    <row r="7" spans="1:7" ht="75" customHeight="1">
      <c r="A7" s="43" t="s">
        <v>14</v>
      </c>
      <c r="B7" s="45" t="s">
        <v>15</v>
      </c>
      <c r="C7" s="125" t="s">
        <v>21</v>
      </c>
      <c r="D7" s="42" t="s">
        <v>17</v>
      </c>
      <c r="E7" s="130" t="s">
        <v>18</v>
      </c>
      <c r="F7" s="130" t="s">
        <v>18</v>
      </c>
      <c r="G7" s="51" t="str">
        <f t="shared" si="0"/>
        <v>Atende</v>
      </c>
    </row>
    <row r="8" spans="1:7" ht="75" customHeight="1">
      <c r="A8" s="43" t="s">
        <v>14</v>
      </c>
      <c r="B8" s="45" t="s">
        <v>15</v>
      </c>
      <c r="C8" s="124" t="s">
        <v>22</v>
      </c>
      <c r="D8" s="42" t="s">
        <v>17</v>
      </c>
      <c r="E8" s="130" t="s">
        <v>18</v>
      </c>
      <c r="F8" s="130" t="s">
        <v>18</v>
      </c>
      <c r="G8" s="51" t="str">
        <f t="shared" si="0"/>
        <v>Atende</v>
      </c>
    </row>
    <row r="9" spans="1:7" ht="89.45" customHeight="1">
      <c r="A9" s="43" t="s">
        <v>14</v>
      </c>
      <c r="B9" s="45" t="s">
        <v>15</v>
      </c>
      <c r="C9" s="124" t="s">
        <v>23</v>
      </c>
      <c r="D9" s="42" t="s">
        <v>17</v>
      </c>
      <c r="E9" s="130" t="s">
        <v>18</v>
      </c>
      <c r="F9" s="130" t="s">
        <v>18</v>
      </c>
      <c r="G9" s="51" t="str">
        <f t="shared" si="0"/>
        <v>Atende</v>
      </c>
    </row>
    <row r="10" spans="1:7" ht="75" customHeight="1">
      <c r="A10" s="43" t="s">
        <v>24</v>
      </c>
      <c r="B10" s="45" t="s">
        <v>15</v>
      </c>
      <c r="C10" s="124" t="s">
        <v>25</v>
      </c>
      <c r="D10" s="42" t="s">
        <v>17</v>
      </c>
      <c r="E10" s="130" t="s">
        <v>18</v>
      </c>
      <c r="F10" s="130" t="s">
        <v>18</v>
      </c>
      <c r="G10" s="51" t="str">
        <f t="shared" si="0"/>
        <v>Atende</v>
      </c>
    </row>
    <row r="11" spans="1:7" ht="75" customHeight="1">
      <c r="A11" s="43" t="s">
        <v>24</v>
      </c>
      <c r="B11" s="45" t="s">
        <v>15</v>
      </c>
      <c r="C11" s="124" t="s">
        <v>26</v>
      </c>
      <c r="D11" s="42" t="s">
        <v>17</v>
      </c>
      <c r="E11" s="130" t="s">
        <v>18</v>
      </c>
      <c r="F11" s="130" t="s">
        <v>18</v>
      </c>
      <c r="G11" s="51" t="str">
        <f t="shared" si="0"/>
        <v>Atende</v>
      </c>
    </row>
    <row r="12" spans="1:7" ht="75" customHeight="1">
      <c r="A12" s="43" t="s">
        <v>27</v>
      </c>
      <c r="B12" s="45" t="s">
        <v>15</v>
      </c>
      <c r="C12" s="124" t="s">
        <v>28</v>
      </c>
      <c r="D12" s="42" t="s">
        <v>17</v>
      </c>
      <c r="E12" s="130" t="s">
        <v>18</v>
      </c>
      <c r="F12" s="130" t="s">
        <v>18</v>
      </c>
      <c r="G12" s="51" t="str">
        <f t="shared" si="0"/>
        <v>Atende</v>
      </c>
    </row>
    <row r="13" spans="1:7" ht="75" customHeight="1">
      <c r="A13" s="43" t="s">
        <v>29</v>
      </c>
      <c r="B13" s="45" t="s">
        <v>15</v>
      </c>
      <c r="C13" s="124" t="s">
        <v>30</v>
      </c>
      <c r="D13" s="42" t="s">
        <v>17</v>
      </c>
      <c r="E13" s="130" t="s">
        <v>18</v>
      </c>
      <c r="F13" s="130" t="s">
        <v>18</v>
      </c>
      <c r="G13" s="51" t="str">
        <f t="shared" si="0"/>
        <v>Atende</v>
      </c>
    </row>
    <row r="14" spans="1:7" ht="75" customHeight="1">
      <c r="A14" s="43" t="s">
        <v>31</v>
      </c>
      <c r="B14" s="45" t="s">
        <v>15</v>
      </c>
      <c r="C14" s="124" t="s">
        <v>32</v>
      </c>
      <c r="D14" s="42" t="s">
        <v>17</v>
      </c>
      <c r="E14" s="130" t="s">
        <v>18</v>
      </c>
      <c r="F14" s="130" t="s">
        <v>18</v>
      </c>
      <c r="G14" s="51" t="str">
        <f t="shared" si="0"/>
        <v>Atende</v>
      </c>
    </row>
    <row r="15" spans="1:7" ht="75" customHeight="1">
      <c r="A15" s="43" t="s">
        <v>31</v>
      </c>
      <c r="B15" s="45" t="s">
        <v>15</v>
      </c>
      <c r="C15" s="124" t="s">
        <v>33</v>
      </c>
      <c r="D15" s="42" t="s">
        <v>17</v>
      </c>
      <c r="E15" s="130" t="s">
        <v>18</v>
      </c>
      <c r="F15" s="130" t="s">
        <v>18</v>
      </c>
      <c r="G15" s="51" t="str">
        <f t="shared" si="0"/>
        <v>Atende</v>
      </c>
    </row>
    <row r="16" spans="1:7" ht="75" customHeight="1">
      <c r="A16" s="43" t="s">
        <v>31</v>
      </c>
      <c r="B16" s="45" t="s">
        <v>15</v>
      </c>
      <c r="C16" s="124" t="s">
        <v>34</v>
      </c>
      <c r="D16" s="42" t="s">
        <v>17</v>
      </c>
      <c r="E16" s="130" t="s">
        <v>18</v>
      </c>
      <c r="F16" s="130" t="s">
        <v>18</v>
      </c>
      <c r="G16" s="51" t="str">
        <f t="shared" si="0"/>
        <v>Atende</v>
      </c>
    </row>
    <row r="17" spans="1:7" ht="75" customHeight="1">
      <c r="A17" s="43" t="s">
        <v>31</v>
      </c>
      <c r="B17" s="45" t="s">
        <v>15</v>
      </c>
      <c r="C17" s="124" t="s">
        <v>35</v>
      </c>
      <c r="D17" s="42" t="s">
        <v>17</v>
      </c>
      <c r="E17" s="130" t="s">
        <v>18</v>
      </c>
      <c r="F17" s="130" t="s">
        <v>18</v>
      </c>
      <c r="G17" s="51" t="str">
        <f t="shared" si="0"/>
        <v>Atende</v>
      </c>
    </row>
    <row r="18" spans="1:7" ht="75" customHeight="1">
      <c r="A18" s="43" t="s">
        <v>31</v>
      </c>
      <c r="B18" s="45" t="s">
        <v>15</v>
      </c>
      <c r="C18" s="124" t="s">
        <v>36</v>
      </c>
      <c r="D18" s="42" t="s">
        <v>17</v>
      </c>
      <c r="E18" s="130" t="s">
        <v>18</v>
      </c>
      <c r="F18" s="130" t="s">
        <v>18</v>
      </c>
      <c r="G18" s="51" t="str">
        <f t="shared" si="0"/>
        <v>Atende</v>
      </c>
    </row>
    <row r="19" spans="1:7" ht="75" customHeight="1">
      <c r="A19" s="43" t="s">
        <v>31</v>
      </c>
      <c r="B19" s="45" t="s">
        <v>15</v>
      </c>
      <c r="C19" s="124" t="s">
        <v>37</v>
      </c>
      <c r="D19" s="42" t="s">
        <v>17</v>
      </c>
      <c r="E19" s="130" t="s">
        <v>18</v>
      </c>
      <c r="F19" s="130" t="s">
        <v>18</v>
      </c>
      <c r="G19" s="51" t="str">
        <f t="shared" si="0"/>
        <v>Atende</v>
      </c>
    </row>
    <row r="20" spans="1:7" ht="75" customHeight="1">
      <c r="A20" s="43" t="s">
        <v>38</v>
      </c>
      <c r="B20" s="45" t="s">
        <v>15</v>
      </c>
      <c r="C20" s="124" t="s">
        <v>39</v>
      </c>
      <c r="D20" s="42" t="s">
        <v>17</v>
      </c>
      <c r="E20" s="130" t="s">
        <v>18</v>
      </c>
      <c r="F20" s="130" t="s">
        <v>18</v>
      </c>
      <c r="G20" s="51" t="str">
        <f t="shared" si="0"/>
        <v>Atende</v>
      </c>
    </row>
    <row r="21" spans="1:7" ht="75" customHeight="1">
      <c r="A21" s="43"/>
      <c r="B21" s="46"/>
      <c r="C21" s="124"/>
      <c r="D21" s="43"/>
      <c r="E21" s="131"/>
      <c r="F21" s="131"/>
      <c r="G21" s="51" t="str">
        <f t="shared" si="0"/>
        <v>Não atende</v>
      </c>
    </row>
    <row r="22" spans="1:7" ht="75" customHeight="1">
      <c r="A22" s="43"/>
      <c r="B22" s="46"/>
      <c r="C22" s="124"/>
      <c r="D22" s="43"/>
      <c r="E22" s="131"/>
      <c r="F22" s="131"/>
      <c r="G22" s="51" t="str">
        <f t="shared" si="0"/>
        <v>Não atende</v>
      </c>
    </row>
    <row r="23" spans="1:7" ht="75" customHeight="1">
      <c r="A23" s="43"/>
      <c r="B23" s="46"/>
      <c r="C23" s="124"/>
      <c r="D23" s="43"/>
      <c r="E23" s="131"/>
      <c r="F23" s="131"/>
      <c r="G23" s="51" t="str">
        <f t="shared" si="0"/>
        <v>Não atende</v>
      </c>
    </row>
    <row r="24" spans="1:7" ht="75" customHeight="1">
      <c r="A24" s="43"/>
      <c r="B24" s="46"/>
      <c r="C24" s="124"/>
      <c r="D24" s="43"/>
      <c r="E24" s="131"/>
      <c r="F24" s="131"/>
      <c r="G24" s="51" t="str">
        <f t="shared" si="0"/>
        <v>Não atende</v>
      </c>
    </row>
    <row r="25" spans="1:7" ht="75" customHeight="1">
      <c r="A25" s="43"/>
      <c r="B25" s="46"/>
      <c r="C25" s="124"/>
      <c r="D25" s="43"/>
      <c r="E25" s="131"/>
      <c r="F25" s="131"/>
      <c r="G25" s="51" t="str">
        <f t="shared" si="0"/>
        <v>Não atende</v>
      </c>
    </row>
    <row r="26" spans="1:7" ht="75" customHeight="1">
      <c r="A26" s="43"/>
      <c r="B26" s="46"/>
      <c r="C26" s="124"/>
      <c r="D26" s="43"/>
      <c r="E26" s="131"/>
      <c r="F26" s="131"/>
      <c r="G26" s="51" t="str">
        <f t="shared" si="0"/>
        <v>Não atende</v>
      </c>
    </row>
    <row r="27" spans="1:7" ht="75" customHeight="1">
      <c r="A27" s="43"/>
      <c r="B27" s="46"/>
      <c r="C27" s="124"/>
      <c r="D27" s="43"/>
      <c r="E27" s="132"/>
      <c r="F27" s="132"/>
      <c r="G27" s="51" t="str">
        <f t="shared" si="0"/>
        <v>Não atende</v>
      </c>
    </row>
    <row r="28" spans="1:7" ht="75" customHeight="1">
      <c r="A28" s="43"/>
      <c r="B28" s="46"/>
      <c r="C28" s="124"/>
      <c r="D28" s="43"/>
      <c r="E28" s="132"/>
      <c r="F28" s="132"/>
      <c r="G28" s="51" t="str">
        <f t="shared" si="0"/>
        <v>Não atende</v>
      </c>
    </row>
    <row r="29" spans="1:7" ht="75" customHeight="1">
      <c r="A29" s="43"/>
      <c r="B29" s="46"/>
      <c r="C29" s="124"/>
      <c r="D29" s="43"/>
      <c r="E29" s="132"/>
      <c r="F29" s="132"/>
      <c r="G29" s="51" t="str">
        <f t="shared" si="0"/>
        <v>Não atende</v>
      </c>
    </row>
    <row r="30" spans="1:7" ht="75" customHeight="1">
      <c r="A30" s="43"/>
      <c r="B30" s="46"/>
      <c r="C30" s="124"/>
      <c r="D30" s="43"/>
      <c r="E30" s="132"/>
      <c r="F30" s="132"/>
      <c r="G30" s="51" t="str">
        <f t="shared" si="0"/>
        <v>Não atende</v>
      </c>
    </row>
    <row r="31" spans="1:7" ht="75" customHeight="1">
      <c r="A31" s="43"/>
      <c r="B31" s="46"/>
      <c r="C31" s="124"/>
      <c r="D31" s="43"/>
      <c r="E31" s="132"/>
      <c r="F31" s="132"/>
      <c r="G31" s="51" t="str">
        <f t="shared" si="0"/>
        <v>Não atende</v>
      </c>
    </row>
    <row r="32" spans="1:7" ht="75" customHeight="1">
      <c r="A32" s="43"/>
      <c r="B32" s="46"/>
      <c r="C32" s="124"/>
      <c r="D32" s="43"/>
      <c r="E32" s="132"/>
      <c r="F32" s="132"/>
      <c r="G32" s="51" t="str">
        <f t="shared" si="0"/>
        <v>Não atende</v>
      </c>
    </row>
    <row r="33" spans="1:7" ht="75" customHeight="1">
      <c r="A33" s="43"/>
      <c r="B33" s="46"/>
      <c r="C33" s="124"/>
      <c r="D33" s="43"/>
      <c r="E33" s="132"/>
      <c r="F33" s="132"/>
      <c r="G33" s="51" t="str">
        <f t="shared" si="0"/>
        <v>Não atende</v>
      </c>
    </row>
    <row r="34" spans="1:7" ht="75" customHeight="1">
      <c r="A34" s="43"/>
      <c r="B34" s="46"/>
      <c r="C34" s="124"/>
      <c r="D34" s="43"/>
      <c r="E34" s="132"/>
      <c r="F34" s="132"/>
      <c r="G34" s="51" t="str">
        <f t="shared" si="0"/>
        <v>Não atende</v>
      </c>
    </row>
    <row r="35" spans="1:7" ht="75" customHeight="1">
      <c r="A35" s="43"/>
      <c r="B35" s="46"/>
      <c r="C35" s="124"/>
      <c r="D35" s="43"/>
      <c r="E35" s="132"/>
      <c r="F35" s="132"/>
      <c r="G35" s="51" t="str">
        <f t="shared" si="0"/>
        <v>Não atende</v>
      </c>
    </row>
    <row r="36" spans="1:7" ht="75" customHeight="1">
      <c r="A36" s="43"/>
      <c r="B36" s="46"/>
      <c r="C36" s="124"/>
      <c r="D36" s="43"/>
      <c r="E36" s="132"/>
      <c r="F36" s="132"/>
      <c r="G36" s="51" t="str">
        <f t="shared" si="0"/>
        <v>Não atende</v>
      </c>
    </row>
    <row r="37" spans="1:7" ht="75" customHeight="1">
      <c r="A37" s="43"/>
      <c r="B37" s="46"/>
      <c r="C37" s="124"/>
      <c r="D37" s="43"/>
      <c r="E37" s="132"/>
      <c r="F37" s="132"/>
      <c r="G37" s="51" t="str">
        <f t="shared" si="0"/>
        <v>Não atende</v>
      </c>
    </row>
    <row r="38" spans="1:7" ht="75" customHeight="1">
      <c r="A38" s="43"/>
      <c r="B38" s="46"/>
      <c r="C38" s="124"/>
      <c r="D38" s="43"/>
      <c r="E38" s="132"/>
      <c r="F38" s="132"/>
      <c r="G38" s="51" t="str">
        <f t="shared" si="0"/>
        <v>Não atende</v>
      </c>
    </row>
    <row r="39" spans="1:7" ht="75" customHeight="1">
      <c r="A39" s="43"/>
      <c r="B39" s="46"/>
      <c r="C39" s="124"/>
      <c r="D39" s="43"/>
      <c r="E39" s="132"/>
      <c r="F39" s="132"/>
      <c r="G39" s="51" t="str">
        <f t="shared" si="0"/>
        <v>Não atende</v>
      </c>
    </row>
    <row r="40" spans="1:7" ht="75" customHeight="1">
      <c r="A40" s="43"/>
      <c r="B40" s="46"/>
      <c r="C40" s="124"/>
      <c r="D40" s="43"/>
      <c r="E40" s="132"/>
      <c r="F40" s="132"/>
      <c r="G40" s="51" t="str">
        <f t="shared" si="0"/>
        <v>Não atende</v>
      </c>
    </row>
    <row r="41" spans="1:7" ht="75" customHeight="1">
      <c r="A41" s="43"/>
      <c r="B41" s="46"/>
      <c r="C41" s="124"/>
      <c r="D41" s="43"/>
      <c r="E41" s="132"/>
      <c r="F41" s="132"/>
      <c r="G41" s="51" t="str">
        <f t="shared" si="0"/>
        <v>Não atende</v>
      </c>
    </row>
    <row r="42" spans="1:7" ht="75" customHeight="1">
      <c r="A42" s="43"/>
      <c r="B42" s="46"/>
      <c r="C42" s="124"/>
      <c r="D42" s="43"/>
      <c r="E42" s="132"/>
      <c r="F42" s="132"/>
      <c r="G42" s="51" t="str">
        <f t="shared" si="0"/>
        <v>Não atende</v>
      </c>
    </row>
    <row r="43" spans="1:7" ht="75" customHeight="1">
      <c r="A43" s="43"/>
      <c r="B43" s="46"/>
      <c r="C43" s="124"/>
      <c r="D43" s="43"/>
      <c r="E43" s="132"/>
      <c r="F43" s="132"/>
      <c r="G43" s="51" t="str">
        <f t="shared" si="0"/>
        <v>Não atende</v>
      </c>
    </row>
    <row r="44" spans="1:7" ht="75" customHeight="1">
      <c r="A44" s="43"/>
      <c r="B44" s="46"/>
      <c r="C44" s="124"/>
      <c r="D44" s="43"/>
      <c r="E44" s="132"/>
      <c r="F44" s="132"/>
      <c r="G44" s="51" t="str">
        <f t="shared" si="0"/>
        <v>Não atende</v>
      </c>
    </row>
    <row r="45" spans="1:7" ht="75" customHeight="1">
      <c r="A45" s="43"/>
      <c r="B45" s="46"/>
      <c r="C45" s="124"/>
      <c r="D45" s="43"/>
      <c r="E45" s="132"/>
      <c r="F45" s="132"/>
      <c r="G45" s="51" t="str">
        <f t="shared" si="0"/>
        <v>Não atende</v>
      </c>
    </row>
    <row r="46" spans="1:7" ht="75" customHeight="1">
      <c r="A46" s="43"/>
      <c r="B46" s="46"/>
      <c r="C46" s="124"/>
      <c r="D46" s="43"/>
      <c r="E46" s="132"/>
      <c r="F46" s="132"/>
      <c r="G46" s="51" t="str">
        <f t="shared" si="0"/>
        <v>Não atende</v>
      </c>
    </row>
    <row r="47" spans="1:7" ht="75" customHeight="1">
      <c r="A47" s="43"/>
      <c r="B47" s="46"/>
      <c r="C47" s="124"/>
      <c r="D47" s="43"/>
      <c r="E47" s="132"/>
      <c r="F47" s="132"/>
      <c r="G47" s="51" t="str">
        <f t="shared" si="0"/>
        <v>Não atende</v>
      </c>
    </row>
    <row r="48" spans="1:7" ht="75" customHeight="1">
      <c r="A48" s="43"/>
      <c r="B48" s="46"/>
      <c r="C48" s="124"/>
      <c r="D48" s="43"/>
      <c r="E48" s="132"/>
      <c r="F48" s="132"/>
      <c r="G48" s="51" t="str">
        <f t="shared" si="0"/>
        <v>Não atende</v>
      </c>
    </row>
    <row r="49" spans="1:7" ht="75" customHeight="1">
      <c r="A49" s="43"/>
      <c r="B49" s="46"/>
      <c r="C49" s="124"/>
      <c r="D49" s="43"/>
      <c r="E49" s="132"/>
      <c r="F49" s="132"/>
      <c r="G49" s="51" t="str">
        <f t="shared" si="0"/>
        <v>Não atende</v>
      </c>
    </row>
    <row r="50" spans="1:7" ht="75" customHeight="1">
      <c r="A50" s="43"/>
      <c r="B50" s="46"/>
      <c r="C50" s="124"/>
      <c r="D50" s="43"/>
      <c r="E50" s="132"/>
      <c r="F50" s="132"/>
      <c r="G50" s="51" t="str">
        <f t="shared" si="0"/>
        <v>Não atende</v>
      </c>
    </row>
    <row r="51" spans="1:7" ht="75" customHeight="1">
      <c r="A51" s="43"/>
      <c r="B51" s="46"/>
      <c r="C51" s="124"/>
      <c r="D51" s="43"/>
      <c r="E51" s="132"/>
      <c r="F51" s="132"/>
      <c r="G51" s="51" t="str">
        <f t="shared" si="0"/>
        <v>Não atende</v>
      </c>
    </row>
    <row r="52" spans="1:7" ht="75" customHeight="1">
      <c r="A52" s="43"/>
      <c r="B52" s="46"/>
      <c r="C52" s="124"/>
      <c r="D52" s="43"/>
      <c r="E52" s="132"/>
      <c r="F52" s="132"/>
      <c r="G52" s="51" t="str">
        <f t="shared" si="0"/>
        <v>Não atende</v>
      </c>
    </row>
    <row r="53" spans="1:7" ht="75" customHeight="1">
      <c r="A53" s="43"/>
      <c r="B53" s="46"/>
      <c r="C53" s="124"/>
      <c r="D53" s="43"/>
      <c r="E53" s="132"/>
      <c r="F53" s="132"/>
      <c r="G53" s="51" t="str">
        <f t="shared" si="0"/>
        <v>Não atende</v>
      </c>
    </row>
    <row r="54" spans="1:7" ht="75" customHeight="1">
      <c r="A54" s="43"/>
      <c r="B54" s="46"/>
      <c r="C54" s="124"/>
      <c r="D54" s="43"/>
      <c r="E54" s="132"/>
      <c r="F54" s="132"/>
      <c r="G54" s="51" t="str">
        <f t="shared" si="0"/>
        <v>Não atende</v>
      </c>
    </row>
    <row r="55" spans="1:7" ht="75" customHeight="1">
      <c r="A55" s="43"/>
      <c r="B55" s="46"/>
      <c r="C55" s="124"/>
      <c r="D55" s="43"/>
      <c r="E55" s="132"/>
      <c r="F55" s="132"/>
      <c r="G55" s="51" t="str">
        <f t="shared" si="0"/>
        <v>Não atende</v>
      </c>
    </row>
    <row r="56" spans="1:7" ht="75" customHeight="1">
      <c r="A56" s="43"/>
      <c r="B56" s="46"/>
      <c r="C56" s="124"/>
      <c r="D56" s="43"/>
      <c r="E56" s="132"/>
      <c r="F56" s="132"/>
      <c r="G56" s="51" t="str">
        <f t="shared" si="0"/>
        <v>Não atende</v>
      </c>
    </row>
    <row r="57" spans="1:7" ht="75" customHeight="1">
      <c r="A57" s="43"/>
      <c r="B57" s="46"/>
      <c r="C57" s="124"/>
      <c r="D57" s="43"/>
      <c r="E57" s="132"/>
      <c r="F57" s="132"/>
      <c r="G57" s="51" t="str">
        <f t="shared" si="0"/>
        <v>Não atende</v>
      </c>
    </row>
    <row r="58" spans="1:7" ht="75" customHeight="1">
      <c r="A58" s="43"/>
      <c r="B58" s="46"/>
      <c r="C58" s="124"/>
      <c r="D58" s="43"/>
      <c r="E58" s="132"/>
      <c r="F58" s="132"/>
      <c r="G58" s="51" t="str">
        <f t="shared" si="0"/>
        <v>Não atende</v>
      </c>
    </row>
    <row r="59" spans="1:7" ht="75" customHeight="1">
      <c r="A59" s="43"/>
      <c r="B59" s="46"/>
      <c r="C59" s="124"/>
      <c r="D59" s="43"/>
      <c r="E59" s="132"/>
      <c r="F59" s="132"/>
      <c r="G59" s="51" t="str">
        <f t="shared" si="0"/>
        <v>Não atende</v>
      </c>
    </row>
    <row r="60" spans="1:7" ht="75" customHeight="1">
      <c r="A60" s="43"/>
      <c r="B60" s="46"/>
      <c r="C60" s="124"/>
      <c r="D60" s="43"/>
      <c r="E60" s="132"/>
      <c r="F60" s="132"/>
      <c r="G60" s="51" t="str">
        <f t="shared" si="0"/>
        <v>Não atende</v>
      </c>
    </row>
    <row r="61" spans="1:7" ht="75" customHeight="1">
      <c r="A61" s="43"/>
      <c r="B61" s="46"/>
      <c r="C61" s="124"/>
      <c r="D61" s="43"/>
      <c r="E61" s="132"/>
      <c r="F61" s="132"/>
      <c r="G61" s="51" t="str">
        <f t="shared" si="0"/>
        <v>Não atende</v>
      </c>
    </row>
    <row r="62" spans="1:7" ht="75" customHeight="1">
      <c r="A62" s="43"/>
      <c r="B62" s="46"/>
      <c r="C62" s="124"/>
      <c r="D62" s="43"/>
      <c r="E62" s="132"/>
      <c r="F62" s="132"/>
      <c r="G62" s="51" t="str">
        <f t="shared" si="0"/>
        <v>Não atende</v>
      </c>
    </row>
    <row r="63" spans="1:7" ht="75" customHeight="1">
      <c r="A63" s="43"/>
      <c r="B63" s="46"/>
      <c r="C63" s="124"/>
      <c r="D63" s="43"/>
      <c r="E63" s="132"/>
      <c r="F63" s="132"/>
      <c r="G63" s="51" t="str">
        <f t="shared" si="0"/>
        <v>Não atende</v>
      </c>
    </row>
    <row r="64" spans="1:7" ht="75" customHeight="1">
      <c r="A64" s="43"/>
      <c r="B64" s="46"/>
      <c r="C64" s="124"/>
      <c r="D64" s="43"/>
      <c r="E64" s="132"/>
      <c r="F64" s="132"/>
      <c r="G64" s="51" t="str">
        <f t="shared" si="0"/>
        <v>Não atende</v>
      </c>
    </row>
    <row r="65" spans="1:7" ht="75" customHeight="1">
      <c r="A65" s="43"/>
      <c r="B65" s="46"/>
      <c r="C65" s="124"/>
      <c r="D65" s="43"/>
      <c r="E65" s="132"/>
      <c r="F65" s="132"/>
      <c r="G65" s="51" t="str">
        <f t="shared" si="0"/>
        <v>Não atende</v>
      </c>
    </row>
    <row r="66" spans="1:7" ht="75" customHeight="1">
      <c r="A66" s="43"/>
      <c r="B66" s="46"/>
      <c r="C66" s="124"/>
      <c r="D66" s="43"/>
      <c r="E66" s="132"/>
      <c r="F66" s="132"/>
      <c r="G66" s="51" t="str">
        <f t="shared" si="0"/>
        <v>Não atende</v>
      </c>
    </row>
    <row r="67" spans="1:7" ht="75" customHeight="1">
      <c r="A67" s="43"/>
      <c r="B67" s="46"/>
      <c r="C67" s="124"/>
      <c r="D67" s="43"/>
      <c r="E67" s="132"/>
      <c r="F67" s="132"/>
      <c r="G67" s="51" t="str">
        <f t="shared" si="0"/>
        <v>Não atende</v>
      </c>
    </row>
    <row r="68" spans="1:7" ht="75" customHeight="1">
      <c r="A68" s="43"/>
      <c r="B68" s="46"/>
      <c r="C68" s="124"/>
      <c r="D68" s="43"/>
      <c r="E68" s="132"/>
      <c r="F68" s="132"/>
      <c r="G68" s="51" t="str">
        <f t="shared" si="0"/>
        <v>Não atende</v>
      </c>
    </row>
    <row r="69" spans="1:7" ht="75" customHeight="1">
      <c r="A69" s="43"/>
      <c r="B69" s="46"/>
      <c r="C69" s="124"/>
      <c r="D69" s="43"/>
      <c r="E69" s="132"/>
      <c r="F69" s="132"/>
      <c r="G69" s="51" t="str">
        <f t="shared" ref="G69:G100" si="1">IF(AND(E69="Sim",F69="Sim"),"Atende","Não atende")</f>
        <v>Não atende</v>
      </c>
    </row>
    <row r="70" spans="1:7" ht="75" customHeight="1">
      <c r="A70" s="43"/>
      <c r="B70" s="46"/>
      <c r="C70" s="124"/>
      <c r="D70" s="43"/>
      <c r="E70" s="132"/>
      <c r="F70" s="132"/>
      <c r="G70" s="51" t="str">
        <f t="shared" si="1"/>
        <v>Não atende</v>
      </c>
    </row>
    <row r="71" spans="1:7" ht="75" customHeight="1">
      <c r="A71" s="43"/>
      <c r="B71" s="46"/>
      <c r="C71" s="124"/>
      <c r="D71" s="43"/>
      <c r="E71" s="132"/>
      <c r="F71" s="132"/>
      <c r="G71" s="51" t="str">
        <f t="shared" si="1"/>
        <v>Não atende</v>
      </c>
    </row>
    <row r="72" spans="1:7" ht="75" customHeight="1">
      <c r="A72" s="43"/>
      <c r="B72" s="46"/>
      <c r="C72" s="124"/>
      <c r="D72" s="43"/>
      <c r="E72" s="132"/>
      <c r="F72" s="132"/>
      <c r="G72" s="51" t="str">
        <f t="shared" si="1"/>
        <v>Não atende</v>
      </c>
    </row>
    <row r="73" spans="1:7" ht="75" customHeight="1">
      <c r="A73" s="43"/>
      <c r="B73" s="46"/>
      <c r="C73" s="124"/>
      <c r="D73" s="43"/>
      <c r="E73" s="132"/>
      <c r="F73" s="132"/>
      <c r="G73" s="51" t="str">
        <f t="shared" si="1"/>
        <v>Não atende</v>
      </c>
    </row>
    <row r="74" spans="1:7" ht="75" customHeight="1">
      <c r="A74" s="43"/>
      <c r="B74" s="46"/>
      <c r="C74" s="124"/>
      <c r="D74" s="43"/>
      <c r="E74" s="132"/>
      <c r="F74" s="132"/>
      <c r="G74" s="51" t="str">
        <f t="shared" si="1"/>
        <v>Não atende</v>
      </c>
    </row>
    <row r="75" spans="1:7" ht="75" customHeight="1">
      <c r="A75" s="43"/>
      <c r="B75" s="46"/>
      <c r="C75" s="124"/>
      <c r="D75" s="43"/>
      <c r="E75" s="132"/>
      <c r="F75" s="132"/>
      <c r="G75" s="51" t="str">
        <f t="shared" si="1"/>
        <v>Não atende</v>
      </c>
    </row>
    <row r="76" spans="1:7" ht="75" customHeight="1">
      <c r="A76" s="43"/>
      <c r="B76" s="46"/>
      <c r="C76" s="124"/>
      <c r="D76" s="43"/>
      <c r="E76" s="132"/>
      <c r="F76" s="132"/>
      <c r="G76" s="51" t="str">
        <f t="shared" si="1"/>
        <v>Não atende</v>
      </c>
    </row>
    <row r="77" spans="1:7" ht="75" customHeight="1">
      <c r="A77" s="43"/>
      <c r="B77" s="46"/>
      <c r="C77" s="124"/>
      <c r="D77" s="43"/>
      <c r="E77" s="132"/>
      <c r="F77" s="132"/>
      <c r="G77" s="51" t="str">
        <f t="shared" si="1"/>
        <v>Não atende</v>
      </c>
    </row>
    <row r="78" spans="1:7" ht="75" customHeight="1">
      <c r="A78" s="43"/>
      <c r="B78" s="46"/>
      <c r="C78" s="124"/>
      <c r="D78" s="43"/>
      <c r="E78" s="132"/>
      <c r="F78" s="132"/>
      <c r="G78" s="51" t="str">
        <f t="shared" si="1"/>
        <v>Não atende</v>
      </c>
    </row>
    <row r="79" spans="1:7" ht="75" customHeight="1">
      <c r="A79" s="43"/>
      <c r="B79" s="46"/>
      <c r="C79" s="124"/>
      <c r="D79" s="43"/>
      <c r="E79" s="132"/>
      <c r="F79" s="132"/>
      <c r="G79" s="51" t="str">
        <f t="shared" si="1"/>
        <v>Não atende</v>
      </c>
    </row>
    <row r="80" spans="1:7" ht="75" customHeight="1">
      <c r="A80" s="43"/>
      <c r="B80" s="46"/>
      <c r="C80" s="124"/>
      <c r="D80" s="43"/>
      <c r="E80" s="132"/>
      <c r="F80" s="132"/>
      <c r="G80" s="51" t="str">
        <f t="shared" si="1"/>
        <v>Não atende</v>
      </c>
    </row>
    <row r="81" spans="1:7" ht="75" customHeight="1">
      <c r="A81" s="43"/>
      <c r="B81" s="46"/>
      <c r="C81" s="124"/>
      <c r="D81" s="43"/>
      <c r="E81" s="132"/>
      <c r="F81" s="132"/>
      <c r="G81" s="51" t="str">
        <f t="shared" si="1"/>
        <v>Não atende</v>
      </c>
    </row>
    <row r="82" spans="1:7" ht="75" customHeight="1">
      <c r="A82" s="43"/>
      <c r="B82" s="46"/>
      <c r="C82" s="124"/>
      <c r="D82" s="43"/>
      <c r="E82" s="132"/>
      <c r="F82" s="132"/>
      <c r="G82" s="51" t="str">
        <f t="shared" si="1"/>
        <v>Não atende</v>
      </c>
    </row>
    <row r="83" spans="1:7" ht="75" customHeight="1">
      <c r="A83" s="43"/>
      <c r="B83" s="46"/>
      <c r="C83" s="124"/>
      <c r="D83" s="43"/>
      <c r="E83" s="132"/>
      <c r="F83" s="132"/>
      <c r="G83" s="51" t="str">
        <f t="shared" si="1"/>
        <v>Não atende</v>
      </c>
    </row>
    <row r="84" spans="1:7" ht="75" customHeight="1">
      <c r="A84" s="43"/>
      <c r="B84" s="46"/>
      <c r="C84" s="124"/>
      <c r="D84" s="43"/>
      <c r="E84" s="132"/>
      <c r="F84" s="132"/>
      <c r="G84" s="51" t="str">
        <f t="shared" si="1"/>
        <v>Não atende</v>
      </c>
    </row>
    <row r="85" spans="1:7" ht="75" customHeight="1">
      <c r="A85" s="43"/>
      <c r="B85" s="46"/>
      <c r="C85" s="124"/>
      <c r="D85" s="43"/>
      <c r="E85" s="132"/>
      <c r="F85" s="132"/>
      <c r="G85" s="51" t="str">
        <f t="shared" si="1"/>
        <v>Não atende</v>
      </c>
    </row>
    <row r="86" spans="1:7" ht="75" customHeight="1">
      <c r="A86" s="43"/>
      <c r="B86" s="46"/>
      <c r="C86" s="124"/>
      <c r="D86" s="43"/>
      <c r="E86" s="132"/>
      <c r="F86" s="132"/>
      <c r="G86" s="51" t="str">
        <f t="shared" si="1"/>
        <v>Não atende</v>
      </c>
    </row>
    <row r="87" spans="1:7" ht="75" customHeight="1">
      <c r="A87" s="43"/>
      <c r="B87" s="46"/>
      <c r="C87" s="124"/>
      <c r="D87" s="43"/>
      <c r="E87" s="132"/>
      <c r="F87" s="132"/>
      <c r="G87" s="51" t="str">
        <f t="shared" si="1"/>
        <v>Não atende</v>
      </c>
    </row>
    <row r="88" spans="1:7" ht="75" customHeight="1">
      <c r="A88" s="43"/>
      <c r="B88" s="46"/>
      <c r="C88" s="124"/>
      <c r="D88" s="43"/>
      <c r="E88" s="132"/>
      <c r="F88" s="132"/>
      <c r="G88" s="51" t="str">
        <f t="shared" si="1"/>
        <v>Não atende</v>
      </c>
    </row>
    <row r="89" spans="1:7" ht="75" customHeight="1">
      <c r="A89" s="43"/>
      <c r="B89" s="46"/>
      <c r="C89" s="124"/>
      <c r="D89" s="43"/>
      <c r="E89" s="132"/>
      <c r="F89" s="132"/>
      <c r="G89" s="51" t="str">
        <f t="shared" si="1"/>
        <v>Não atende</v>
      </c>
    </row>
    <row r="90" spans="1:7" ht="75" customHeight="1">
      <c r="A90" s="43"/>
      <c r="B90" s="46"/>
      <c r="C90" s="124"/>
      <c r="D90" s="43"/>
      <c r="E90" s="132"/>
      <c r="F90" s="132"/>
      <c r="G90" s="51" t="str">
        <f t="shared" si="1"/>
        <v>Não atende</v>
      </c>
    </row>
    <row r="91" spans="1:7" ht="75" customHeight="1">
      <c r="A91" s="43"/>
      <c r="B91" s="46"/>
      <c r="C91" s="124"/>
      <c r="D91" s="43"/>
      <c r="E91" s="132"/>
      <c r="F91" s="132"/>
      <c r="G91" s="51" t="str">
        <f t="shared" si="1"/>
        <v>Não atende</v>
      </c>
    </row>
    <row r="92" spans="1:7" ht="75" customHeight="1">
      <c r="A92" s="43"/>
      <c r="B92" s="46"/>
      <c r="C92" s="124"/>
      <c r="D92" s="43"/>
      <c r="E92" s="132"/>
      <c r="F92" s="132"/>
      <c r="G92" s="51" t="str">
        <f t="shared" si="1"/>
        <v>Não atende</v>
      </c>
    </row>
    <row r="93" spans="1:7" ht="75" customHeight="1">
      <c r="A93" s="43"/>
      <c r="B93" s="46"/>
      <c r="C93" s="124"/>
      <c r="D93" s="43"/>
      <c r="E93" s="132"/>
      <c r="F93" s="132"/>
      <c r="G93" s="51" t="str">
        <f t="shared" si="1"/>
        <v>Não atende</v>
      </c>
    </row>
    <row r="94" spans="1:7" ht="75" customHeight="1">
      <c r="A94" s="43"/>
      <c r="B94" s="46"/>
      <c r="C94" s="124"/>
      <c r="D94" s="43"/>
      <c r="E94" s="132"/>
      <c r="F94" s="132"/>
      <c r="G94" s="51" t="str">
        <f t="shared" si="1"/>
        <v>Não atende</v>
      </c>
    </row>
    <row r="95" spans="1:7" ht="75" customHeight="1">
      <c r="A95" s="43"/>
      <c r="B95" s="46"/>
      <c r="C95" s="124"/>
      <c r="D95" s="43"/>
      <c r="E95" s="132"/>
      <c r="F95" s="132"/>
      <c r="G95" s="51" t="str">
        <f t="shared" si="1"/>
        <v>Não atende</v>
      </c>
    </row>
    <row r="96" spans="1:7" ht="75" customHeight="1">
      <c r="A96" s="43"/>
      <c r="B96" s="46"/>
      <c r="C96" s="124"/>
      <c r="D96" s="43"/>
      <c r="E96" s="132"/>
      <c r="F96" s="132"/>
      <c r="G96" s="51" t="str">
        <f t="shared" si="1"/>
        <v>Não atende</v>
      </c>
    </row>
    <row r="97" spans="1:7" ht="75" customHeight="1">
      <c r="A97" s="43"/>
      <c r="B97" s="46"/>
      <c r="C97" s="124"/>
      <c r="D97" s="43"/>
      <c r="E97" s="132"/>
      <c r="F97" s="132"/>
      <c r="G97" s="51" t="str">
        <f t="shared" si="1"/>
        <v>Não atende</v>
      </c>
    </row>
    <row r="98" spans="1:7" ht="75" customHeight="1">
      <c r="A98" s="43"/>
      <c r="B98" s="46"/>
      <c r="C98" s="124"/>
      <c r="D98" s="43"/>
      <c r="E98" s="132"/>
      <c r="F98" s="132"/>
      <c r="G98" s="51" t="str">
        <f t="shared" si="1"/>
        <v>Não atende</v>
      </c>
    </row>
    <row r="99" spans="1:7" ht="75" customHeight="1">
      <c r="A99" s="43"/>
      <c r="B99" s="47"/>
      <c r="C99" s="124"/>
      <c r="D99" s="43"/>
      <c r="E99" s="132"/>
      <c r="F99" s="132"/>
      <c r="G99" s="51" t="str">
        <f t="shared" si="1"/>
        <v>Não atende</v>
      </c>
    </row>
    <row r="100" spans="1:7" ht="75" customHeight="1" thickBot="1">
      <c r="A100" s="44"/>
      <c r="B100" s="48"/>
      <c r="C100" s="127"/>
      <c r="D100" s="44"/>
      <c r="E100" s="48"/>
      <c r="F100" s="48"/>
      <c r="G100" s="52" t="str">
        <f t="shared" si="1"/>
        <v>Não atende</v>
      </c>
    </row>
  </sheetData>
  <sheetProtection sheet="1" objects="1" scenarios="1"/>
  <mergeCells count="2">
    <mergeCell ref="A1:G1"/>
    <mergeCell ref="A2:G2"/>
  </mergeCells>
  <phoneticPr fontId="4" type="noConversion"/>
  <dataValidations count="2">
    <dataValidation type="list" allowBlank="1" showInputMessage="1" showErrorMessage="1" sqref="D3:D1048576" xr:uid="{C48CF858-0729-4FD2-A412-EBA1969AF7DD}">
      <formula1>"Lista AR 2024-2025"</formula1>
    </dataValidation>
    <dataValidation type="list" allowBlank="1" showInputMessage="1" showErrorMessage="1" sqref="E1:E2 E4:E1048576 F1:F2 F4:F1048576" xr:uid="{661BA9C6-1FC4-410D-9630-92070BDAAFA4}">
      <formula1>"Sim"</formula1>
    </dataValidation>
  </dataValidations>
  <pageMargins left="0.511811024" right="0.511811024" top="0.78740157499999996" bottom="0.78740157499999996" header="0.31496062000000002" footer="0.31496062000000002"/>
  <pageSetup paperSize="9" orientation="portrait" r:id="rId1"/>
  <drawing r:id="rId2"/>
  <legacyDrawing r:id="rId3"/>
  <extLst>
    <ext xmlns:x14="http://schemas.microsoft.com/office/spreadsheetml/2009/9/main" uri="{CCE6A557-97BC-4b89-ADB6-D9C93CAAB3DF}">
      <x14:dataValidations xmlns:xm="http://schemas.microsoft.com/office/excel/2006/main" count="1">
        <x14:dataValidation type="list" allowBlank="1" showInputMessage="1" showErrorMessage="1" xr:uid="{F1019333-88B1-4D7E-8BD1-FB02419D2533}">
          <x14:formula1>
            <xm:f>DICIONÁRIO!$A$18:$A$34</xm:f>
          </x14:formula1>
          <xm:sqref>A4:A100</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0D165AF-4220-42BB-8A3D-217AFC5A4A0D}">
  <sheetPr codeName="Planilha4"/>
  <dimension ref="A1:K100"/>
  <sheetViews>
    <sheetView showGridLines="0" workbookViewId="0">
      <pane xSplit="3" ySplit="3" topLeftCell="D4" activePane="bottomRight" state="frozen"/>
      <selection pane="bottomRight" activeCell="F6" sqref="F6"/>
      <selection pane="bottomLeft" activeCell="C5" sqref="C5"/>
      <selection pane="topRight" activeCell="C5" sqref="C5"/>
    </sheetView>
  </sheetViews>
  <sheetFormatPr defaultColWidth="9.140625" defaultRowHeight="15"/>
  <cols>
    <col min="1" max="1" width="16.42578125" style="8" customWidth="1"/>
    <col min="2" max="2" width="12.28515625" style="8" customWidth="1"/>
    <col min="3" max="3" width="84.5703125" style="8" customWidth="1"/>
    <col min="4" max="4" width="15.5703125" style="5" customWidth="1"/>
    <col min="5" max="5" width="18.42578125" style="8" customWidth="1"/>
    <col min="6" max="6" width="18.85546875" style="8" customWidth="1"/>
    <col min="7" max="7" width="20.140625" style="8" customWidth="1"/>
    <col min="8" max="8" width="44.28515625" style="8" customWidth="1"/>
    <col min="9" max="9" width="15.42578125" style="8" customWidth="1"/>
    <col min="10" max="10" width="23.28515625" style="8" customWidth="1"/>
    <col min="11" max="11" width="15.42578125" style="8" customWidth="1"/>
    <col min="12" max="16384" width="9.140625" style="8"/>
  </cols>
  <sheetData>
    <row r="1" spans="1:11" ht="40.15" customHeight="1">
      <c r="A1" s="196" t="s">
        <v>0</v>
      </c>
      <c r="B1" s="197"/>
      <c r="C1" s="197"/>
      <c r="D1" s="197"/>
      <c r="E1" s="197"/>
      <c r="F1" s="197"/>
      <c r="G1" s="197"/>
      <c r="H1" s="197"/>
      <c r="I1" s="197"/>
      <c r="J1" s="197"/>
      <c r="K1" s="198"/>
    </row>
    <row r="2" spans="1:11" ht="40.15" customHeight="1" thickBot="1">
      <c r="A2" s="199" t="s">
        <v>1</v>
      </c>
      <c r="B2" s="200"/>
      <c r="C2" s="200"/>
      <c r="D2" s="200"/>
      <c r="E2" s="200"/>
      <c r="F2" s="200"/>
      <c r="G2" s="200"/>
      <c r="H2" s="200"/>
      <c r="I2" s="200"/>
      <c r="J2" s="200"/>
      <c r="K2" s="201"/>
    </row>
    <row r="3" spans="1:11" ht="45.75" thickBot="1">
      <c r="A3" s="56" t="s">
        <v>7</v>
      </c>
      <c r="B3" s="40" t="s">
        <v>40</v>
      </c>
      <c r="C3" s="40" t="s">
        <v>41</v>
      </c>
      <c r="D3" s="56" t="s">
        <v>10</v>
      </c>
      <c r="E3" s="39" t="s">
        <v>42</v>
      </c>
      <c r="F3" s="38" t="s">
        <v>43</v>
      </c>
      <c r="G3" s="38" t="s">
        <v>44</v>
      </c>
      <c r="H3" s="38" t="s">
        <v>45</v>
      </c>
      <c r="I3" s="38" t="s">
        <v>46</v>
      </c>
      <c r="J3" s="49" t="s">
        <v>47</v>
      </c>
      <c r="K3" s="65" t="s">
        <v>13</v>
      </c>
    </row>
    <row r="4" spans="1:11" ht="75" customHeight="1">
      <c r="A4" s="57"/>
      <c r="B4" s="57"/>
      <c r="C4" s="60"/>
      <c r="D4" s="57"/>
      <c r="E4" s="63"/>
      <c r="F4" s="24"/>
      <c r="G4" s="55"/>
      <c r="H4" s="55"/>
      <c r="I4" s="35"/>
      <c r="J4" s="25"/>
      <c r="K4" s="117" t="str">
        <f>IF(AND(I4="Sim",J4="Sim",F4="Avaliar prioridade (RICE)",E4="Sim"),"Atende","Não atende")</f>
        <v>Não atende</v>
      </c>
    </row>
    <row r="5" spans="1:11" ht="75" customHeight="1">
      <c r="A5" s="58"/>
      <c r="B5" s="58"/>
      <c r="C5" s="61"/>
      <c r="D5" s="58"/>
      <c r="E5" s="64"/>
      <c r="F5" s="9"/>
      <c r="G5" s="54"/>
      <c r="H5" s="54" t="str">
        <f t="shared" ref="H5:H100" si="0">IF(F5="Avaliar prioridade (RICE)",C5,"")</f>
        <v/>
      </c>
      <c r="I5" s="28"/>
      <c r="J5" s="15"/>
      <c r="K5" s="118" t="str">
        <f t="shared" ref="K5:K68" si="1">IF(AND(I5="Sim",J5="Sim",F5="Avaliar prioridade (RICE)",E5="Sim"),"Atende","Não atende")</f>
        <v>Não atende</v>
      </c>
    </row>
    <row r="6" spans="1:11" ht="75" customHeight="1">
      <c r="A6" s="58"/>
      <c r="B6" s="58"/>
      <c r="C6" s="61"/>
      <c r="D6" s="58"/>
      <c r="E6" s="64"/>
      <c r="F6" s="9"/>
      <c r="G6" s="54"/>
      <c r="H6" s="54"/>
      <c r="I6" s="28"/>
      <c r="J6" s="15"/>
      <c r="K6" s="118" t="str">
        <f t="shared" si="1"/>
        <v>Não atende</v>
      </c>
    </row>
    <row r="7" spans="1:11" ht="75" customHeight="1">
      <c r="A7" s="58"/>
      <c r="B7" s="58"/>
      <c r="C7" s="61"/>
      <c r="D7" s="58"/>
      <c r="E7" s="64"/>
      <c r="F7" s="9"/>
      <c r="G7" s="54"/>
      <c r="H7" s="54"/>
      <c r="I7" s="28"/>
      <c r="J7" s="15"/>
      <c r="K7" s="118" t="str">
        <f t="shared" si="1"/>
        <v>Não atende</v>
      </c>
    </row>
    <row r="8" spans="1:11" ht="75" customHeight="1">
      <c r="A8" s="58"/>
      <c r="B8" s="58"/>
      <c r="C8" s="61"/>
      <c r="D8" s="58"/>
      <c r="E8" s="64"/>
      <c r="F8" s="9"/>
      <c r="G8" s="54"/>
      <c r="H8" s="54"/>
      <c r="I8" s="28"/>
      <c r="J8" s="15"/>
      <c r="K8" s="118" t="str">
        <f t="shared" si="1"/>
        <v>Não atende</v>
      </c>
    </row>
    <row r="9" spans="1:11" ht="75" customHeight="1">
      <c r="A9" s="58"/>
      <c r="B9" s="58"/>
      <c r="C9" s="61"/>
      <c r="D9" s="58"/>
      <c r="E9" s="64"/>
      <c r="F9" s="9"/>
      <c r="G9" s="54"/>
      <c r="H9" s="54"/>
      <c r="I9" s="28"/>
      <c r="J9" s="15"/>
      <c r="K9" s="118" t="str">
        <f t="shared" si="1"/>
        <v>Não atende</v>
      </c>
    </row>
    <row r="10" spans="1:11" ht="75" customHeight="1">
      <c r="A10" s="58"/>
      <c r="B10" s="58"/>
      <c r="C10" s="61"/>
      <c r="D10" s="58"/>
      <c r="E10" s="64"/>
      <c r="F10" s="9"/>
      <c r="G10" s="54"/>
      <c r="H10" s="54"/>
      <c r="I10" s="28"/>
      <c r="J10" s="15"/>
      <c r="K10" s="118" t="str">
        <f t="shared" si="1"/>
        <v>Não atende</v>
      </c>
    </row>
    <row r="11" spans="1:11" ht="75" customHeight="1">
      <c r="A11" s="58"/>
      <c r="B11" s="58"/>
      <c r="C11" s="61"/>
      <c r="D11" s="58"/>
      <c r="E11" s="64"/>
      <c r="F11" s="9"/>
      <c r="G11" s="54"/>
      <c r="H11" s="54"/>
      <c r="I11" s="28"/>
      <c r="J11" s="15"/>
      <c r="K11" s="118" t="str">
        <f t="shared" si="1"/>
        <v>Não atende</v>
      </c>
    </row>
    <row r="12" spans="1:11" ht="75" customHeight="1">
      <c r="A12" s="58"/>
      <c r="B12" s="58"/>
      <c r="C12" s="61"/>
      <c r="D12" s="58"/>
      <c r="E12" s="64"/>
      <c r="F12" s="9"/>
      <c r="G12" s="54"/>
      <c r="H12" s="54"/>
      <c r="I12" s="28"/>
      <c r="J12" s="15"/>
      <c r="K12" s="118" t="str">
        <f t="shared" si="1"/>
        <v>Não atende</v>
      </c>
    </row>
    <row r="13" spans="1:11" ht="75" customHeight="1">
      <c r="A13" s="58"/>
      <c r="B13" s="58"/>
      <c r="C13" s="61"/>
      <c r="D13" s="58"/>
      <c r="E13" s="64"/>
      <c r="F13" s="9"/>
      <c r="G13" s="54"/>
      <c r="H13" s="54"/>
      <c r="I13" s="28"/>
      <c r="J13" s="15"/>
      <c r="K13" s="118" t="str">
        <f t="shared" si="1"/>
        <v>Não atende</v>
      </c>
    </row>
    <row r="14" spans="1:11" ht="75" customHeight="1">
      <c r="A14" s="58"/>
      <c r="B14" s="58"/>
      <c r="C14" s="61"/>
      <c r="D14" s="58"/>
      <c r="E14" s="64"/>
      <c r="F14" s="9"/>
      <c r="G14" s="54"/>
      <c r="H14" s="54"/>
      <c r="I14" s="28"/>
      <c r="J14" s="15"/>
      <c r="K14" s="118" t="str">
        <f t="shared" si="1"/>
        <v>Não atende</v>
      </c>
    </row>
    <row r="15" spans="1:11" ht="75" customHeight="1">
      <c r="A15" s="58"/>
      <c r="B15" s="58"/>
      <c r="C15" s="61"/>
      <c r="D15" s="58"/>
      <c r="E15" s="64"/>
      <c r="F15" s="9"/>
      <c r="G15" s="54"/>
      <c r="H15" s="54"/>
      <c r="I15" s="28"/>
      <c r="J15" s="15"/>
      <c r="K15" s="118" t="str">
        <f t="shared" si="1"/>
        <v>Não atende</v>
      </c>
    </row>
    <row r="16" spans="1:11" ht="75" customHeight="1">
      <c r="A16" s="58"/>
      <c r="B16" s="58"/>
      <c r="C16" s="61"/>
      <c r="D16" s="58"/>
      <c r="E16" s="64"/>
      <c r="F16" s="9"/>
      <c r="G16" s="54"/>
      <c r="H16" s="54"/>
      <c r="I16" s="28"/>
      <c r="J16" s="15"/>
      <c r="K16" s="118" t="str">
        <f t="shared" si="1"/>
        <v>Não atende</v>
      </c>
    </row>
    <row r="17" spans="1:11" ht="75" customHeight="1">
      <c r="A17" s="58"/>
      <c r="B17" s="58"/>
      <c r="C17" s="61"/>
      <c r="D17" s="58"/>
      <c r="E17" s="64"/>
      <c r="F17" s="9"/>
      <c r="G17" s="54"/>
      <c r="H17" s="54"/>
      <c r="I17" s="28"/>
      <c r="J17" s="15"/>
      <c r="K17" s="118" t="str">
        <f t="shared" si="1"/>
        <v>Não atende</v>
      </c>
    </row>
    <row r="18" spans="1:11" ht="75" customHeight="1">
      <c r="A18" s="58"/>
      <c r="B18" s="58"/>
      <c r="C18" s="61"/>
      <c r="D18" s="58"/>
      <c r="E18" s="64"/>
      <c r="F18" s="9"/>
      <c r="G18" s="54"/>
      <c r="H18" s="54"/>
      <c r="I18" s="28"/>
      <c r="J18" s="15"/>
      <c r="K18" s="118" t="str">
        <f t="shared" si="1"/>
        <v>Não atende</v>
      </c>
    </row>
    <row r="19" spans="1:11" ht="75" customHeight="1">
      <c r="A19" s="58"/>
      <c r="B19" s="58"/>
      <c r="C19" s="61"/>
      <c r="D19" s="58"/>
      <c r="E19" s="64"/>
      <c r="F19" s="9"/>
      <c r="G19" s="54"/>
      <c r="H19" s="54"/>
      <c r="I19" s="28"/>
      <c r="J19" s="15"/>
      <c r="K19" s="118" t="str">
        <f t="shared" si="1"/>
        <v>Não atende</v>
      </c>
    </row>
    <row r="20" spans="1:11" ht="75" customHeight="1">
      <c r="A20" s="58"/>
      <c r="B20" s="58"/>
      <c r="C20" s="61"/>
      <c r="D20" s="58"/>
      <c r="E20" s="64"/>
      <c r="F20" s="9"/>
      <c r="G20" s="54"/>
      <c r="H20" s="54"/>
      <c r="I20" s="28"/>
      <c r="J20" s="15"/>
      <c r="K20" s="118" t="str">
        <f t="shared" si="1"/>
        <v>Não atende</v>
      </c>
    </row>
    <row r="21" spans="1:11" ht="75" customHeight="1">
      <c r="A21" s="58"/>
      <c r="B21" s="58"/>
      <c r="C21" s="61"/>
      <c r="D21" s="58"/>
      <c r="E21" s="64"/>
      <c r="F21" s="9"/>
      <c r="G21" s="54"/>
      <c r="H21" s="54"/>
      <c r="I21" s="28"/>
      <c r="J21" s="15"/>
      <c r="K21" s="118" t="str">
        <f t="shared" si="1"/>
        <v>Não atende</v>
      </c>
    </row>
    <row r="22" spans="1:11" ht="75" customHeight="1">
      <c r="A22" s="58"/>
      <c r="B22" s="58"/>
      <c r="C22" s="61"/>
      <c r="D22" s="58"/>
      <c r="E22" s="64"/>
      <c r="F22" s="9"/>
      <c r="G22" s="54"/>
      <c r="H22" s="54"/>
      <c r="I22" s="28"/>
      <c r="J22" s="15"/>
      <c r="K22" s="118" t="str">
        <f t="shared" si="1"/>
        <v>Não atende</v>
      </c>
    </row>
    <row r="23" spans="1:11" ht="75" customHeight="1">
      <c r="A23" s="58"/>
      <c r="B23" s="58"/>
      <c r="C23" s="61"/>
      <c r="D23" s="58"/>
      <c r="E23" s="64"/>
      <c r="F23" s="9"/>
      <c r="G23" s="54"/>
      <c r="H23" s="54"/>
      <c r="I23" s="28"/>
      <c r="J23" s="15"/>
      <c r="K23" s="118" t="str">
        <f t="shared" si="1"/>
        <v>Não atende</v>
      </c>
    </row>
    <row r="24" spans="1:11" ht="75" customHeight="1">
      <c r="A24" s="58"/>
      <c r="B24" s="58"/>
      <c r="C24" s="61"/>
      <c r="D24" s="58"/>
      <c r="E24" s="64"/>
      <c r="F24" s="9"/>
      <c r="G24" s="54"/>
      <c r="H24" s="54"/>
      <c r="I24" s="28"/>
      <c r="J24" s="15"/>
      <c r="K24" s="118" t="str">
        <f t="shared" si="1"/>
        <v>Não atende</v>
      </c>
    </row>
    <row r="25" spans="1:11" ht="75" customHeight="1">
      <c r="A25" s="58"/>
      <c r="B25" s="58"/>
      <c r="C25" s="61"/>
      <c r="D25" s="58"/>
      <c r="E25" s="64"/>
      <c r="F25" s="9"/>
      <c r="G25" s="54"/>
      <c r="H25" s="54"/>
      <c r="I25" s="28"/>
      <c r="J25" s="15"/>
      <c r="K25" s="118" t="str">
        <f t="shared" si="1"/>
        <v>Não atende</v>
      </c>
    </row>
    <row r="26" spans="1:11" ht="75" customHeight="1">
      <c r="A26" s="58"/>
      <c r="B26" s="58"/>
      <c r="C26" s="61"/>
      <c r="D26" s="58"/>
      <c r="E26" s="64"/>
      <c r="F26" s="9"/>
      <c r="G26" s="54"/>
      <c r="H26" s="54"/>
      <c r="I26" s="28"/>
      <c r="J26" s="15"/>
      <c r="K26" s="118" t="str">
        <f t="shared" si="1"/>
        <v>Não atende</v>
      </c>
    </row>
    <row r="27" spans="1:11" ht="75" customHeight="1">
      <c r="A27" s="58"/>
      <c r="B27" s="58"/>
      <c r="C27" s="61"/>
      <c r="D27" s="58"/>
      <c r="E27" s="64"/>
      <c r="F27" s="9"/>
      <c r="G27" s="54"/>
      <c r="H27" s="54"/>
      <c r="I27" s="28"/>
      <c r="J27" s="15"/>
      <c r="K27" s="118" t="str">
        <f t="shared" si="1"/>
        <v>Não atende</v>
      </c>
    </row>
    <row r="28" spans="1:11" ht="75" customHeight="1">
      <c r="A28" s="58"/>
      <c r="B28" s="58"/>
      <c r="C28" s="61"/>
      <c r="D28" s="58"/>
      <c r="E28" s="64"/>
      <c r="F28" s="9"/>
      <c r="G28" s="54"/>
      <c r="H28" s="54"/>
      <c r="I28" s="28"/>
      <c r="J28" s="15"/>
      <c r="K28" s="118" t="str">
        <f t="shared" si="1"/>
        <v>Não atende</v>
      </c>
    </row>
    <row r="29" spans="1:11" ht="75" customHeight="1">
      <c r="A29" s="58"/>
      <c r="B29" s="58"/>
      <c r="C29" s="61"/>
      <c r="D29" s="58"/>
      <c r="E29" s="64"/>
      <c r="F29" s="9"/>
      <c r="G29" s="54"/>
      <c r="H29" s="54"/>
      <c r="I29" s="28"/>
      <c r="J29" s="15"/>
      <c r="K29" s="118" t="str">
        <f t="shared" si="1"/>
        <v>Não atende</v>
      </c>
    </row>
    <row r="30" spans="1:11" ht="75" customHeight="1">
      <c r="A30" s="58"/>
      <c r="B30" s="58"/>
      <c r="C30" s="61"/>
      <c r="D30" s="58"/>
      <c r="E30" s="64"/>
      <c r="F30" s="9"/>
      <c r="G30" s="54"/>
      <c r="H30" s="54"/>
      <c r="I30" s="28"/>
      <c r="J30" s="15"/>
      <c r="K30" s="118" t="str">
        <f t="shared" si="1"/>
        <v>Não atende</v>
      </c>
    </row>
    <row r="31" spans="1:11" ht="75" customHeight="1">
      <c r="A31" s="58"/>
      <c r="B31" s="58"/>
      <c r="C31" s="61"/>
      <c r="D31" s="58"/>
      <c r="E31" s="64"/>
      <c r="F31" s="9"/>
      <c r="G31" s="54"/>
      <c r="H31" s="54"/>
      <c r="I31" s="28"/>
      <c r="J31" s="15"/>
      <c r="K31" s="118" t="str">
        <f t="shared" si="1"/>
        <v>Não atende</v>
      </c>
    </row>
    <row r="32" spans="1:11" ht="75" customHeight="1">
      <c r="A32" s="58"/>
      <c r="B32" s="58"/>
      <c r="C32" s="61"/>
      <c r="D32" s="58"/>
      <c r="E32" s="64"/>
      <c r="F32" s="9"/>
      <c r="G32" s="54"/>
      <c r="H32" s="54"/>
      <c r="I32" s="28"/>
      <c r="J32" s="15"/>
      <c r="K32" s="118" t="str">
        <f t="shared" si="1"/>
        <v>Não atende</v>
      </c>
    </row>
    <row r="33" spans="1:11" ht="75" customHeight="1">
      <c r="A33" s="58"/>
      <c r="B33" s="58"/>
      <c r="C33" s="61"/>
      <c r="D33" s="58"/>
      <c r="E33" s="64"/>
      <c r="F33" s="9"/>
      <c r="G33" s="54"/>
      <c r="H33" s="54"/>
      <c r="I33" s="28"/>
      <c r="J33" s="15"/>
      <c r="K33" s="118" t="str">
        <f t="shared" si="1"/>
        <v>Não atende</v>
      </c>
    </row>
    <row r="34" spans="1:11" ht="75" customHeight="1">
      <c r="A34" s="58"/>
      <c r="B34" s="58"/>
      <c r="C34" s="61"/>
      <c r="D34" s="58"/>
      <c r="E34" s="64"/>
      <c r="F34" s="9"/>
      <c r="G34" s="54"/>
      <c r="H34" s="54"/>
      <c r="I34" s="28"/>
      <c r="J34" s="15"/>
      <c r="K34" s="118" t="str">
        <f t="shared" si="1"/>
        <v>Não atende</v>
      </c>
    </row>
    <row r="35" spans="1:11" ht="75" customHeight="1">
      <c r="A35" s="58"/>
      <c r="B35" s="58"/>
      <c r="C35" s="61"/>
      <c r="D35" s="58"/>
      <c r="E35" s="64"/>
      <c r="F35" s="9"/>
      <c r="G35" s="54"/>
      <c r="H35" s="54"/>
      <c r="I35" s="28"/>
      <c r="J35" s="15"/>
      <c r="K35" s="118" t="str">
        <f t="shared" si="1"/>
        <v>Não atende</v>
      </c>
    </row>
    <row r="36" spans="1:11" ht="75" customHeight="1">
      <c r="A36" s="58"/>
      <c r="B36" s="58"/>
      <c r="C36" s="61"/>
      <c r="D36" s="58"/>
      <c r="E36" s="64"/>
      <c r="F36" s="9"/>
      <c r="G36" s="54"/>
      <c r="H36" s="54"/>
      <c r="I36" s="28"/>
      <c r="J36" s="15"/>
      <c r="K36" s="118" t="str">
        <f t="shared" si="1"/>
        <v>Não atende</v>
      </c>
    </row>
    <row r="37" spans="1:11" ht="75" customHeight="1">
      <c r="A37" s="58"/>
      <c r="B37" s="58"/>
      <c r="C37" s="61"/>
      <c r="D37" s="58"/>
      <c r="E37" s="64"/>
      <c r="F37" s="9"/>
      <c r="G37" s="54"/>
      <c r="H37" s="54"/>
      <c r="I37" s="28"/>
      <c r="J37" s="15"/>
      <c r="K37" s="118" t="str">
        <f t="shared" si="1"/>
        <v>Não atende</v>
      </c>
    </row>
    <row r="38" spans="1:11" ht="75" customHeight="1">
      <c r="A38" s="58"/>
      <c r="B38" s="58"/>
      <c r="C38" s="61"/>
      <c r="D38" s="58"/>
      <c r="E38" s="64"/>
      <c r="F38" s="9"/>
      <c r="G38" s="54"/>
      <c r="H38" s="54"/>
      <c r="I38" s="28"/>
      <c r="J38" s="15"/>
      <c r="K38" s="118" t="str">
        <f t="shared" si="1"/>
        <v>Não atende</v>
      </c>
    </row>
    <row r="39" spans="1:11" ht="75" customHeight="1">
      <c r="A39" s="58"/>
      <c r="B39" s="58"/>
      <c r="C39" s="61"/>
      <c r="D39" s="58"/>
      <c r="E39" s="64"/>
      <c r="F39" s="9"/>
      <c r="G39" s="54"/>
      <c r="H39" s="54"/>
      <c r="I39" s="28"/>
      <c r="J39" s="15"/>
      <c r="K39" s="118" t="str">
        <f t="shared" si="1"/>
        <v>Não atende</v>
      </c>
    </row>
    <row r="40" spans="1:11" ht="75" customHeight="1">
      <c r="A40" s="58"/>
      <c r="B40" s="58"/>
      <c r="C40" s="61"/>
      <c r="D40" s="58"/>
      <c r="E40" s="64"/>
      <c r="F40" s="9"/>
      <c r="G40" s="54"/>
      <c r="H40" s="54"/>
      <c r="I40" s="28"/>
      <c r="J40" s="15"/>
      <c r="K40" s="118" t="str">
        <f t="shared" si="1"/>
        <v>Não atende</v>
      </c>
    </row>
    <row r="41" spans="1:11" ht="75" customHeight="1">
      <c r="A41" s="58"/>
      <c r="B41" s="58"/>
      <c r="C41" s="61"/>
      <c r="D41" s="58"/>
      <c r="E41" s="64"/>
      <c r="F41" s="9"/>
      <c r="G41" s="54"/>
      <c r="H41" s="54"/>
      <c r="I41" s="28"/>
      <c r="J41" s="15"/>
      <c r="K41" s="118" t="str">
        <f t="shared" si="1"/>
        <v>Não atende</v>
      </c>
    </row>
    <row r="42" spans="1:11" ht="75" customHeight="1">
      <c r="A42" s="58"/>
      <c r="B42" s="58"/>
      <c r="C42" s="61"/>
      <c r="D42" s="58"/>
      <c r="E42" s="64"/>
      <c r="F42" s="9"/>
      <c r="G42" s="54"/>
      <c r="H42" s="54"/>
      <c r="I42" s="28"/>
      <c r="J42" s="15"/>
      <c r="K42" s="118" t="str">
        <f t="shared" si="1"/>
        <v>Não atende</v>
      </c>
    </row>
    <row r="43" spans="1:11" ht="75" customHeight="1">
      <c r="A43" s="58"/>
      <c r="B43" s="58"/>
      <c r="C43" s="61"/>
      <c r="D43" s="58"/>
      <c r="E43" s="64"/>
      <c r="F43" s="9"/>
      <c r="G43" s="54"/>
      <c r="H43" s="54"/>
      <c r="I43" s="28"/>
      <c r="J43" s="15"/>
      <c r="K43" s="118" t="str">
        <f t="shared" si="1"/>
        <v>Não atende</v>
      </c>
    </row>
    <row r="44" spans="1:11" ht="75" customHeight="1">
      <c r="A44" s="58"/>
      <c r="B44" s="58"/>
      <c r="C44" s="61"/>
      <c r="D44" s="58"/>
      <c r="E44" s="64"/>
      <c r="F44" s="9"/>
      <c r="G44" s="54"/>
      <c r="H44" s="54"/>
      <c r="I44" s="28"/>
      <c r="J44" s="15"/>
      <c r="K44" s="118" t="str">
        <f t="shared" si="1"/>
        <v>Não atende</v>
      </c>
    </row>
    <row r="45" spans="1:11" ht="75" customHeight="1">
      <c r="A45" s="58"/>
      <c r="B45" s="58"/>
      <c r="C45" s="61"/>
      <c r="D45" s="58"/>
      <c r="E45" s="64"/>
      <c r="F45" s="9"/>
      <c r="G45" s="54"/>
      <c r="H45" s="54"/>
      <c r="I45" s="28"/>
      <c r="J45" s="15"/>
      <c r="K45" s="118" t="str">
        <f t="shared" si="1"/>
        <v>Não atende</v>
      </c>
    </row>
    <row r="46" spans="1:11" ht="75" customHeight="1">
      <c r="A46" s="58"/>
      <c r="B46" s="58"/>
      <c r="C46" s="61"/>
      <c r="D46" s="58"/>
      <c r="E46" s="64"/>
      <c r="F46" s="9"/>
      <c r="G46" s="54"/>
      <c r="H46" s="54"/>
      <c r="I46" s="28"/>
      <c r="J46" s="15"/>
      <c r="K46" s="118" t="str">
        <f t="shared" si="1"/>
        <v>Não atende</v>
      </c>
    </row>
    <row r="47" spans="1:11" ht="75" customHeight="1">
      <c r="A47" s="58"/>
      <c r="B47" s="58"/>
      <c r="C47" s="61"/>
      <c r="D47" s="58"/>
      <c r="E47" s="64"/>
      <c r="F47" s="9"/>
      <c r="G47" s="54"/>
      <c r="H47" s="54"/>
      <c r="I47" s="28"/>
      <c r="J47" s="15"/>
      <c r="K47" s="118" t="str">
        <f t="shared" si="1"/>
        <v>Não atende</v>
      </c>
    </row>
    <row r="48" spans="1:11" ht="75" customHeight="1">
      <c r="A48" s="58"/>
      <c r="B48" s="58"/>
      <c r="C48" s="61"/>
      <c r="D48" s="58"/>
      <c r="E48" s="64"/>
      <c r="F48" s="9"/>
      <c r="G48" s="54"/>
      <c r="H48" s="54"/>
      <c r="I48" s="28"/>
      <c r="J48" s="15"/>
      <c r="K48" s="118" t="str">
        <f t="shared" si="1"/>
        <v>Não atende</v>
      </c>
    </row>
    <row r="49" spans="1:11" ht="75" customHeight="1">
      <c r="A49" s="58"/>
      <c r="B49" s="58"/>
      <c r="C49" s="61"/>
      <c r="D49" s="58"/>
      <c r="E49" s="64"/>
      <c r="F49" s="9"/>
      <c r="G49" s="54"/>
      <c r="H49" s="54"/>
      <c r="I49" s="28"/>
      <c r="J49" s="15"/>
      <c r="K49" s="118" t="str">
        <f t="shared" si="1"/>
        <v>Não atende</v>
      </c>
    </row>
    <row r="50" spans="1:11" ht="75" customHeight="1">
      <c r="A50" s="58"/>
      <c r="B50" s="58"/>
      <c r="C50" s="61"/>
      <c r="D50" s="58"/>
      <c r="E50" s="64"/>
      <c r="F50" s="9"/>
      <c r="G50" s="54"/>
      <c r="H50" s="54"/>
      <c r="I50" s="28"/>
      <c r="J50" s="15"/>
      <c r="K50" s="118" t="str">
        <f t="shared" si="1"/>
        <v>Não atende</v>
      </c>
    </row>
    <row r="51" spans="1:11" ht="75" customHeight="1">
      <c r="A51" s="58"/>
      <c r="B51" s="58"/>
      <c r="C51" s="61"/>
      <c r="D51" s="58"/>
      <c r="E51" s="64"/>
      <c r="F51" s="9"/>
      <c r="G51" s="54"/>
      <c r="H51" s="54"/>
      <c r="I51" s="28"/>
      <c r="J51" s="15"/>
      <c r="K51" s="118" t="str">
        <f t="shared" si="1"/>
        <v>Não atende</v>
      </c>
    </row>
    <row r="52" spans="1:11" ht="75" customHeight="1">
      <c r="A52" s="58"/>
      <c r="B52" s="58"/>
      <c r="C52" s="61"/>
      <c r="D52" s="58"/>
      <c r="E52" s="64"/>
      <c r="F52" s="9"/>
      <c r="G52" s="54"/>
      <c r="H52" s="54"/>
      <c r="I52" s="28"/>
      <c r="J52" s="15"/>
      <c r="K52" s="118" t="str">
        <f t="shared" si="1"/>
        <v>Não atende</v>
      </c>
    </row>
    <row r="53" spans="1:11" ht="75" customHeight="1">
      <c r="A53" s="58"/>
      <c r="B53" s="58"/>
      <c r="C53" s="61"/>
      <c r="D53" s="58"/>
      <c r="E53" s="64"/>
      <c r="F53" s="9"/>
      <c r="G53" s="54"/>
      <c r="H53" s="54"/>
      <c r="I53" s="28"/>
      <c r="J53" s="15"/>
      <c r="K53" s="118" t="str">
        <f t="shared" si="1"/>
        <v>Não atende</v>
      </c>
    </row>
    <row r="54" spans="1:11" ht="75" customHeight="1">
      <c r="A54" s="58"/>
      <c r="B54" s="58"/>
      <c r="C54" s="61"/>
      <c r="D54" s="58"/>
      <c r="E54" s="64"/>
      <c r="F54" s="9"/>
      <c r="G54" s="54"/>
      <c r="H54" s="54"/>
      <c r="I54" s="28"/>
      <c r="J54" s="15"/>
      <c r="K54" s="118" t="str">
        <f t="shared" si="1"/>
        <v>Não atende</v>
      </c>
    </row>
    <row r="55" spans="1:11" ht="75" customHeight="1">
      <c r="A55" s="58"/>
      <c r="B55" s="58"/>
      <c r="C55" s="61"/>
      <c r="D55" s="58"/>
      <c r="E55" s="64"/>
      <c r="F55" s="9"/>
      <c r="G55" s="54"/>
      <c r="H55" s="54"/>
      <c r="I55" s="28"/>
      <c r="J55" s="15"/>
      <c r="K55" s="118" t="str">
        <f t="shared" si="1"/>
        <v>Não atende</v>
      </c>
    </row>
    <row r="56" spans="1:11" ht="75" customHeight="1">
      <c r="A56" s="58"/>
      <c r="B56" s="58"/>
      <c r="C56" s="61"/>
      <c r="D56" s="58"/>
      <c r="E56" s="64"/>
      <c r="F56" s="9"/>
      <c r="G56" s="54"/>
      <c r="H56" s="54"/>
      <c r="I56" s="28"/>
      <c r="J56" s="15"/>
      <c r="K56" s="118" t="str">
        <f t="shared" si="1"/>
        <v>Não atende</v>
      </c>
    </row>
    <row r="57" spans="1:11" ht="75" customHeight="1">
      <c r="A57" s="58"/>
      <c r="B57" s="58"/>
      <c r="C57" s="61"/>
      <c r="D57" s="58"/>
      <c r="E57" s="64"/>
      <c r="F57" s="9"/>
      <c r="G57" s="54"/>
      <c r="H57" s="54"/>
      <c r="I57" s="28"/>
      <c r="J57" s="15"/>
      <c r="K57" s="118" t="str">
        <f t="shared" si="1"/>
        <v>Não atende</v>
      </c>
    </row>
    <row r="58" spans="1:11" ht="75" customHeight="1">
      <c r="A58" s="58"/>
      <c r="B58" s="58"/>
      <c r="C58" s="61"/>
      <c r="D58" s="58"/>
      <c r="E58" s="64"/>
      <c r="F58" s="9"/>
      <c r="G58" s="54"/>
      <c r="H58" s="54"/>
      <c r="I58" s="28"/>
      <c r="J58" s="15"/>
      <c r="K58" s="118" t="str">
        <f t="shared" si="1"/>
        <v>Não atende</v>
      </c>
    </row>
    <row r="59" spans="1:11" ht="75" customHeight="1">
      <c r="A59" s="58"/>
      <c r="B59" s="58"/>
      <c r="C59" s="61"/>
      <c r="D59" s="58"/>
      <c r="E59" s="64"/>
      <c r="F59" s="9"/>
      <c r="G59" s="54"/>
      <c r="H59" s="54"/>
      <c r="I59" s="28"/>
      <c r="J59" s="15"/>
      <c r="K59" s="118" t="str">
        <f t="shared" si="1"/>
        <v>Não atende</v>
      </c>
    </row>
    <row r="60" spans="1:11" ht="75" customHeight="1">
      <c r="A60" s="58"/>
      <c r="B60" s="58"/>
      <c r="C60" s="61"/>
      <c r="D60" s="58"/>
      <c r="E60" s="64"/>
      <c r="F60" s="9"/>
      <c r="G60" s="54"/>
      <c r="H60" s="54"/>
      <c r="I60" s="28"/>
      <c r="J60" s="15"/>
      <c r="K60" s="118" t="str">
        <f t="shared" si="1"/>
        <v>Não atende</v>
      </c>
    </row>
    <row r="61" spans="1:11" ht="75" customHeight="1">
      <c r="A61" s="58"/>
      <c r="B61" s="58"/>
      <c r="C61" s="61"/>
      <c r="D61" s="58"/>
      <c r="E61" s="64"/>
      <c r="F61" s="9"/>
      <c r="G61" s="54"/>
      <c r="H61" s="54"/>
      <c r="I61" s="28"/>
      <c r="J61" s="15"/>
      <c r="K61" s="118" t="str">
        <f t="shared" si="1"/>
        <v>Não atende</v>
      </c>
    </row>
    <row r="62" spans="1:11" ht="75" customHeight="1">
      <c r="A62" s="58"/>
      <c r="B62" s="58"/>
      <c r="C62" s="61"/>
      <c r="D62" s="58"/>
      <c r="E62" s="64"/>
      <c r="F62" s="9"/>
      <c r="G62" s="54"/>
      <c r="H62" s="54"/>
      <c r="I62" s="28"/>
      <c r="J62" s="15"/>
      <c r="K62" s="118" t="str">
        <f t="shared" si="1"/>
        <v>Não atende</v>
      </c>
    </row>
    <row r="63" spans="1:11" ht="75" customHeight="1">
      <c r="A63" s="58"/>
      <c r="B63" s="58"/>
      <c r="C63" s="61"/>
      <c r="D63" s="58"/>
      <c r="E63" s="64"/>
      <c r="F63" s="9"/>
      <c r="G63" s="54"/>
      <c r="H63" s="54"/>
      <c r="I63" s="28"/>
      <c r="J63" s="15"/>
      <c r="K63" s="118" t="str">
        <f t="shared" si="1"/>
        <v>Não atende</v>
      </c>
    </row>
    <row r="64" spans="1:11" ht="75" customHeight="1">
      <c r="A64" s="58"/>
      <c r="B64" s="58"/>
      <c r="C64" s="61"/>
      <c r="D64" s="58"/>
      <c r="E64" s="64"/>
      <c r="F64" s="9"/>
      <c r="G64" s="54"/>
      <c r="H64" s="54"/>
      <c r="I64" s="28"/>
      <c r="J64" s="15"/>
      <c r="K64" s="118" t="str">
        <f t="shared" si="1"/>
        <v>Não atende</v>
      </c>
    </row>
    <row r="65" spans="1:11" ht="75" customHeight="1">
      <c r="A65" s="58"/>
      <c r="B65" s="58"/>
      <c r="C65" s="61"/>
      <c r="D65" s="58"/>
      <c r="E65" s="64"/>
      <c r="F65" s="9"/>
      <c r="G65" s="54"/>
      <c r="H65" s="54"/>
      <c r="I65" s="28"/>
      <c r="J65" s="15"/>
      <c r="K65" s="118" t="str">
        <f t="shared" si="1"/>
        <v>Não atende</v>
      </c>
    </row>
    <row r="66" spans="1:11" ht="75" customHeight="1">
      <c r="A66" s="58"/>
      <c r="B66" s="58"/>
      <c r="C66" s="61"/>
      <c r="D66" s="58"/>
      <c r="E66" s="64"/>
      <c r="F66" s="9"/>
      <c r="G66" s="54"/>
      <c r="H66" s="54"/>
      <c r="I66" s="28"/>
      <c r="J66" s="15"/>
      <c r="K66" s="118" t="str">
        <f t="shared" si="1"/>
        <v>Não atende</v>
      </c>
    </row>
    <row r="67" spans="1:11" ht="75" customHeight="1">
      <c r="A67" s="58"/>
      <c r="B67" s="58"/>
      <c r="C67" s="61"/>
      <c r="D67" s="58"/>
      <c r="E67" s="64"/>
      <c r="F67" s="9"/>
      <c r="G67" s="54"/>
      <c r="H67" s="54"/>
      <c r="I67" s="28"/>
      <c r="J67" s="15"/>
      <c r="K67" s="118" t="str">
        <f t="shared" si="1"/>
        <v>Não atende</v>
      </c>
    </row>
    <row r="68" spans="1:11" ht="75" customHeight="1">
      <c r="A68" s="58"/>
      <c r="B68" s="58"/>
      <c r="C68" s="61"/>
      <c r="D68" s="58"/>
      <c r="E68" s="64"/>
      <c r="F68" s="9"/>
      <c r="G68" s="54"/>
      <c r="H68" s="54"/>
      <c r="I68" s="28"/>
      <c r="J68" s="15"/>
      <c r="K68" s="118" t="str">
        <f t="shared" si="1"/>
        <v>Não atende</v>
      </c>
    </row>
    <row r="69" spans="1:11" ht="75" customHeight="1">
      <c r="A69" s="58"/>
      <c r="B69" s="58"/>
      <c r="C69" s="61"/>
      <c r="D69" s="58"/>
      <c r="E69" s="64"/>
      <c r="F69" s="9"/>
      <c r="G69" s="54"/>
      <c r="H69" s="54"/>
      <c r="I69" s="28"/>
      <c r="J69" s="15"/>
      <c r="K69" s="118" t="str">
        <f t="shared" ref="K69:K100" si="2">IF(AND(I69="Sim",J69="Sim",F69="Avaliar prioridade (RICE)",E69="Sim"),"Atende","Não atende")</f>
        <v>Não atende</v>
      </c>
    </row>
    <row r="70" spans="1:11" ht="75" customHeight="1">
      <c r="A70" s="58"/>
      <c r="B70" s="58"/>
      <c r="C70" s="61"/>
      <c r="D70" s="58"/>
      <c r="E70" s="64"/>
      <c r="F70" s="9"/>
      <c r="G70" s="54"/>
      <c r="H70" s="54"/>
      <c r="I70" s="28"/>
      <c r="J70" s="15"/>
      <c r="K70" s="118" t="str">
        <f t="shared" si="2"/>
        <v>Não atende</v>
      </c>
    </row>
    <row r="71" spans="1:11" ht="75" customHeight="1">
      <c r="A71" s="58"/>
      <c r="B71" s="58"/>
      <c r="C71" s="61"/>
      <c r="D71" s="58"/>
      <c r="E71" s="64"/>
      <c r="F71" s="9"/>
      <c r="G71" s="54"/>
      <c r="H71" s="54"/>
      <c r="I71" s="28"/>
      <c r="J71" s="15"/>
      <c r="K71" s="118" t="str">
        <f t="shared" si="2"/>
        <v>Não atende</v>
      </c>
    </row>
    <row r="72" spans="1:11" ht="75" customHeight="1">
      <c r="A72" s="58"/>
      <c r="B72" s="58"/>
      <c r="C72" s="61"/>
      <c r="D72" s="58"/>
      <c r="E72" s="64"/>
      <c r="F72" s="9"/>
      <c r="G72" s="54"/>
      <c r="H72" s="54"/>
      <c r="I72" s="28"/>
      <c r="J72" s="15"/>
      <c r="K72" s="118" t="str">
        <f t="shared" si="2"/>
        <v>Não atende</v>
      </c>
    </row>
    <row r="73" spans="1:11" ht="75" customHeight="1">
      <c r="A73" s="58"/>
      <c r="B73" s="58"/>
      <c r="C73" s="61"/>
      <c r="D73" s="58"/>
      <c r="E73" s="64"/>
      <c r="F73" s="9"/>
      <c r="G73" s="54"/>
      <c r="H73" s="54"/>
      <c r="I73" s="28"/>
      <c r="J73" s="15"/>
      <c r="K73" s="118" t="str">
        <f t="shared" si="2"/>
        <v>Não atende</v>
      </c>
    </row>
    <row r="74" spans="1:11" ht="75" customHeight="1">
      <c r="A74" s="58"/>
      <c r="B74" s="58"/>
      <c r="C74" s="61"/>
      <c r="D74" s="58"/>
      <c r="E74" s="64"/>
      <c r="F74" s="9"/>
      <c r="G74" s="54"/>
      <c r="H74" s="54"/>
      <c r="I74" s="28"/>
      <c r="J74" s="15"/>
      <c r="K74" s="118" t="str">
        <f t="shared" si="2"/>
        <v>Não atende</v>
      </c>
    </row>
    <row r="75" spans="1:11" ht="75" customHeight="1">
      <c r="A75" s="58"/>
      <c r="B75" s="58"/>
      <c r="C75" s="61"/>
      <c r="D75" s="58"/>
      <c r="E75" s="64"/>
      <c r="F75" s="9"/>
      <c r="G75" s="54"/>
      <c r="H75" s="54"/>
      <c r="I75" s="28"/>
      <c r="J75" s="15"/>
      <c r="K75" s="118" t="str">
        <f t="shared" si="2"/>
        <v>Não atende</v>
      </c>
    </row>
    <row r="76" spans="1:11" ht="75" customHeight="1">
      <c r="A76" s="58"/>
      <c r="B76" s="58"/>
      <c r="C76" s="61"/>
      <c r="D76" s="58"/>
      <c r="E76" s="64"/>
      <c r="F76" s="9"/>
      <c r="G76" s="54"/>
      <c r="H76" s="54"/>
      <c r="I76" s="28"/>
      <c r="J76" s="15"/>
      <c r="K76" s="118" t="str">
        <f t="shared" si="2"/>
        <v>Não atende</v>
      </c>
    </row>
    <row r="77" spans="1:11" ht="75" customHeight="1">
      <c r="A77" s="58"/>
      <c r="B77" s="58"/>
      <c r="C77" s="61"/>
      <c r="D77" s="58"/>
      <c r="E77" s="64"/>
      <c r="F77" s="9"/>
      <c r="G77" s="54"/>
      <c r="H77" s="54"/>
      <c r="I77" s="28"/>
      <c r="J77" s="15"/>
      <c r="K77" s="118" t="str">
        <f t="shared" si="2"/>
        <v>Não atende</v>
      </c>
    </row>
    <row r="78" spans="1:11" ht="75" customHeight="1">
      <c r="A78" s="58"/>
      <c r="B78" s="58"/>
      <c r="C78" s="61"/>
      <c r="D78" s="58"/>
      <c r="E78" s="64"/>
      <c r="F78" s="9"/>
      <c r="G78" s="54"/>
      <c r="H78" s="54"/>
      <c r="I78" s="28"/>
      <c r="J78" s="15"/>
      <c r="K78" s="118" t="str">
        <f t="shared" si="2"/>
        <v>Não atende</v>
      </c>
    </row>
    <row r="79" spans="1:11" ht="75" customHeight="1">
      <c r="A79" s="58"/>
      <c r="B79" s="58"/>
      <c r="C79" s="61"/>
      <c r="D79" s="58"/>
      <c r="E79" s="64"/>
      <c r="F79" s="9"/>
      <c r="G79" s="54"/>
      <c r="H79" s="54"/>
      <c r="I79" s="28"/>
      <c r="J79" s="15"/>
      <c r="K79" s="118" t="str">
        <f t="shared" si="2"/>
        <v>Não atende</v>
      </c>
    </row>
    <row r="80" spans="1:11" ht="75" customHeight="1">
      <c r="A80" s="58"/>
      <c r="B80" s="58"/>
      <c r="C80" s="61"/>
      <c r="D80" s="58"/>
      <c r="E80" s="64"/>
      <c r="F80" s="9"/>
      <c r="G80" s="54"/>
      <c r="H80" s="54"/>
      <c r="I80" s="28"/>
      <c r="J80" s="15"/>
      <c r="K80" s="118" t="str">
        <f t="shared" si="2"/>
        <v>Não atende</v>
      </c>
    </row>
    <row r="81" spans="1:11" ht="75" customHeight="1">
      <c r="A81" s="58"/>
      <c r="B81" s="58"/>
      <c r="C81" s="61"/>
      <c r="D81" s="58"/>
      <c r="E81" s="64"/>
      <c r="F81" s="9"/>
      <c r="G81" s="54"/>
      <c r="H81" s="54"/>
      <c r="I81" s="28"/>
      <c r="J81" s="15"/>
      <c r="K81" s="118" t="str">
        <f t="shared" si="2"/>
        <v>Não atende</v>
      </c>
    </row>
    <row r="82" spans="1:11" ht="75" customHeight="1">
      <c r="A82" s="58"/>
      <c r="B82" s="58"/>
      <c r="C82" s="61"/>
      <c r="D82" s="58"/>
      <c r="E82" s="64"/>
      <c r="F82" s="9"/>
      <c r="G82" s="54"/>
      <c r="H82" s="54"/>
      <c r="I82" s="28"/>
      <c r="J82" s="15"/>
      <c r="K82" s="118" t="str">
        <f t="shared" si="2"/>
        <v>Não atende</v>
      </c>
    </row>
    <row r="83" spans="1:11" ht="75" customHeight="1">
      <c r="A83" s="58"/>
      <c r="B83" s="58"/>
      <c r="C83" s="61"/>
      <c r="D83" s="58"/>
      <c r="E83" s="64"/>
      <c r="F83" s="9"/>
      <c r="G83" s="54"/>
      <c r="H83" s="54"/>
      <c r="I83" s="28"/>
      <c r="J83" s="15"/>
      <c r="K83" s="118" t="str">
        <f t="shared" si="2"/>
        <v>Não atende</v>
      </c>
    </row>
    <row r="84" spans="1:11" ht="75" customHeight="1">
      <c r="A84" s="58"/>
      <c r="B84" s="58"/>
      <c r="C84" s="61"/>
      <c r="D84" s="58"/>
      <c r="E84" s="64"/>
      <c r="F84" s="9"/>
      <c r="G84" s="54"/>
      <c r="H84" s="54" t="str">
        <f t="shared" si="0"/>
        <v/>
      </c>
      <c r="I84" s="28"/>
      <c r="J84" s="15"/>
      <c r="K84" s="118" t="str">
        <f t="shared" si="2"/>
        <v>Não atende</v>
      </c>
    </row>
    <row r="85" spans="1:11" ht="75" customHeight="1">
      <c r="A85" s="58"/>
      <c r="B85" s="58"/>
      <c r="C85" s="61"/>
      <c r="D85" s="58"/>
      <c r="E85" s="64"/>
      <c r="F85" s="9"/>
      <c r="G85" s="54"/>
      <c r="H85" s="54" t="str">
        <f t="shared" si="0"/>
        <v/>
      </c>
      <c r="I85" s="28"/>
      <c r="J85" s="15"/>
      <c r="K85" s="118" t="str">
        <f t="shared" si="2"/>
        <v>Não atende</v>
      </c>
    </row>
    <row r="86" spans="1:11" ht="75" customHeight="1">
      <c r="A86" s="58"/>
      <c r="B86" s="58"/>
      <c r="C86" s="61"/>
      <c r="D86" s="58"/>
      <c r="E86" s="64"/>
      <c r="F86" s="9"/>
      <c r="G86" s="34"/>
      <c r="H86" s="54" t="str">
        <f t="shared" si="0"/>
        <v/>
      </c>
      <c r="I86" s="28"/>
      <c r="J86" s="15"/>
      <c r="K86" s="118" t="str">
        <f t="shared" si="2"/>
        <v>Não atende</v>
      </c>
    </row>
    <row r="87" spans="1:11" ht="75" customHeight="1">
      <c r="A87" s="58"/>
      <c r="B87" s="58"/>
      <c r="C87" s="61"/>
      <c r="D87" s="58"/>
      <c r="E87" s="64"/>
      <c r="F87" s="9"/>
      <c r="G87" s="34"/>
      <c r="H87" s="54"/>
      <c r="I87" s="28"/>
      <c r="J87" s="15"/>
      <c r="K87" s="118" t="str">
        <f t="shared" si="2"/>
        <v>Não atende</v>
      </c>
    </row>
    <row r="88" spans="1:11" ht="75" customHeight="1">
      <c r="A88" s="58"/>
      <c r="B88" s="58"/>
      <c r="C88" s="61"/>
      <c r="D88" s="58"/>
      <c r="E88" s="64"/>
      <c r="F88" s="9"/>
      <c r="G88" s="34"/>
      <c r="H88" s="54"/>
      <c r="I88" s="28"/>
      <c r="J88" s="15"/>
      <c r="K88" s="118" t="str">
        <f t="shared" si="2"/>
        <v>Não atende</v>
      </c>
    </row>
    <row r="89" spans="1:11" ht="75" customHeight="1">
      <c r="A89" s="58"/>
      <c r="B89" s="58"/>
      <c r="C89" s="61"/>
      <c r="D89" s="58"/>
      <c r="E89" s="64"/>
      <c r="F89" s="9"/>
      <c r="G89" s="34"/>
      <c r="H89" s="54"/>
      <c r="I89" s="28"/>
      <c r="J89" s="15"/>
      <c r="K89" s="118" t="str">
        <f t="shared" si="2"/>
        <v>Não atende</v>
      </c>
    </row>
    <row r="90" spans="1:11" ht="75" customHeight="1">
      <c r="A90" s="58"/>
      <c r="B90" s="58"/>
      <c r="C90" s="61"/>
      <c r="D90" s="58"/>
      <c r="E90" s="64"/>
      <c r="F90" s="9"/>
      <c r="G90" s="34"/>
      <c r="H90" s="54"/>
      <c r="I90" s="28"/>
      <c r="J90" s="15"/>
      <c r="K90" s="118" t="str">
        <f t="shared" si="2"/>
        <v>Não atende</v>
      </c>
    </row>
    <row r="91" spans="1:11" ht="75" customHeight="1">
      <c r="A91" s="58"/>
      <c r="B91" s="58"/>
      <c r="C91" s="61"/>
      <c r="D91" s="58"/>
      <c r="E91" s="64"/>
      <c r="F91" s="9"/>
      <c r="G91" s="34"/>
      <c r="H91" s="54"/>
      <c r="I91" s="28"/>
      <c r="J91" s="15"/>
      <c r="K91" s="118" t="str">
        <f t="shared" si="2"/>
        <v>Não atende</v>
      </c>
    </row>
    <row r="92" spans="1:11" ht="75" customHeight="1">
      <c r="A92" s="58"/>
      <c r="B92" s="58"/>
      <c r="C92" s="61"/>
      <c r="D92" s="58"/>
      <c r="E92" s="64"/>
      <c r="F92" s="9"/>
      <c r="G92" s="34"/>
      <c r="H92" s="54"/>
      <c r="I92" s="28"/>
      <c r="J92" s="15"/>
      <c r="K92" s="118" t="str">
        <f t="shared" si="2"/>
        <v>Não atende</v>
      </c>
    </row>
    <row r="93" spans="1:11" ht="75" customHeight="1">
      <c r="A93" s="58"/>
      <c r="B93" s="58"/>
      <c r="C93" s="61"/>
      <c r="D93" s="58"/>
      <c r="E93" s="64"/>
      <c r="F93" s="9"/>
      <c r="G93" s="34"/>
      <c r="H93" s="54"/>
      <c r="I93" s="28"/>
      <c r="J93" s="15"/>
      <c r="K93" s="118" t="str">
        <f t="shared" si="2"/>
        <v>Não atende</v>
      </c>
    </row>
    <row r="94" spans="1:11" ht="75" customHeight="1">
      <c r="A94" s="58"/>
      <c r="B94" s="58"/>
      <c r="C94" s="61"/>
      <c r="D94" s="58"/>
      <c r="E94" s="64"/>
      <c r="F94" s="9"/>
      <c r="G94" s="34"/>
      <c r="H94" s="54"/>
      <c r="I94" s="28"/>
      <c r="J94" s="15"/>
      <c r="K94" s="118" t="str">
        <f t="shared" si="2"/>
        <v>Não atende</v>
      </c>
    </row>
    <row r="95" spans="1:11" ht="75" customHeight="1">
      <c r="A95" s="58"/>
      <c r="B95" s="58"/>
      <c r="C95" s="61"/>
      <c r="D95" s="58"/>
      <c r="E95" s="64"/>
      <c r="F95" s="9"/>
      <c r="G95" s="34"/>
      <c r="H95" s="54"/>
      <c r="I95" s="28"/>
      <c r="J95" s="15"/>
      <c r="K95" s="118" t="str">
        <f t="shared" si="2"/>
        <v>Não atende</v>
      </c>
    </row>
    <row r="96" spans="1:11" ht="75" customHeight="1">
      <c r="A96" s="58"/>
      <c r="B96" s="58"/>
      <c r="C96" s="61"/>
      <c r="D96" s="58"/>
      <c r="E96" s="64"/>
      <c r="F96" s="9"/>
      <c r="G96" s="34"/>
      <c r="H96" s="54"/>
      <c r="I96" s="28"/>
      <c r="J96" s="15"/>
      <c r="K96" s="118" t="str">
        <f t="shared" si="2"/>
        <v>Não atende</v>
      </c>
    </row>
    <row r="97" spans="1:11" ht="75" customHeight="1">
      <c r="A97" s="58"/>
      <c r="B97" s="58"/>
      <c r="C97" s="61"/>
      <c r="D97" s="58"/>
      <c r="E97" s="64"/>
      <c r="F97" s="9"/>
      <c r="G97" s="34"/>
      <c r="H97" s="54"/>
      <c r="I97" s="28"/>
      <c r="J97" s="15"/>
      <c r="K97" s="118" t="str">
        <f t="shared" si="2"/>
        <v>Não atende</v>
      </c>
    </row>
    <row r="98" spans="1:11" ht="75" customHeight="1">
      <c r="A98" s="58"/>
      <c r="B98" s="58"/>
      <c r="C98" s="61"/>
      <c r="D98" s="58"/>
      <c r="E98" s="64"/>
      <c r="F98" s="9"/>
      <c r="G98" s="34"/>
      <c r="H98" s="54"/>
      <c r="I98" s="28"/>
      <c r="J98" s="15"/>
      <c r="K98" s="118" t="str">
        <f t="shared" si="2"/>
        <v>Não atende</v>
      </c>
    </row>
    <row r="99" spans="1:11" ht="75" customHeight="1">
      <c r="A99" s="58"/>
      <c r="B99" s="58"/>
      <c r="C99" s="61"/>
      <c r="D99" s="58"/>
      <c r="E99" s="64"/>
      <c r="F99" s="9"/>
      <c r="G99" s="34"/>
      <c r="H99" s="54"/>
      <c r="I99" s="28"/>
      <c r="J99" s="15"/>
      <c r="K99" s="118" t="str">
        <f t="shared" si="2"/>
        <v>Não atende</v>
      </c>
    </row>
    <row r="100" spans="1:11" ht="75" customHeight="1" thickBot="1">
      <c r="A100" s="59"/>
      <c r="B100" s="59"/>
      <c r="C100" s="62"/>
      <c r="D100" s="59"/>
      <c r="E100" s="64"/>
      <c r="F100" s="9"/>
      <c r="G100" s="34"/>
      <c r="H100" s="54" t="str">
        <f t="shared" si="0"/>
        <v/>
      </c>
      <c r="I100" s="28"/>
      <c r="J100" s="15"/>
      <c r="K100" s="119" t="str">
        <f t="shared" si="2"/>
        <v>Não atende</v>
      </c>
    </row>
  </sheetData>
  <mergeCells count="2">
    <mergeCell ref="A1:K1"/>
    <mergeCell ref="A2:K2"/>
  </mergeCells>
  <phoneticPr fontId="4" type="noConversion"/>
  <dataValidations count="3">
    <dataValidation type="list" allowBlank="1" showInputMessage="1" showErrorMessage="1" sqref="I4:J100 E4:E100" xr:uid="{5A8B98EA-C1B7-4EAC-9F4C-26E5B677D75B}">
      <formula1>"Sim, Não"</formula1>
    </dataValidation>
    <dataValidation type="list" allowBlank="1" showInputMessage="1" showErrorMessage="1" sqref="D4:D100" xr:uid="{B7E2C97E-70F9-4CC0-9D20-7251886FAD81}">
      <formula1>"Em andamento fora da AR, Ferramenta de problemas em normas"</formula1>
    </dataValidation>
    <dataValidation type="list" allowBlank="1" showInputMessage="1" showErrorMessage="1" sqref="F4:F100" xr:uid="{A36829A5-04C2-DA45-94E2-56B8C52C874C}">
      <formula1>"Avaliar prioridade (RICE), Agrupar com outro tema"</formula1>
    </dataValidation>
  </dataValidations>
  <pageMargins left="0.511811024" right="0.511811024" top="0.78740157499999996" bottom="0.78740157499999996" header="0.31496062000000002" footer="0.31496062000000002"/>
  <drawing r:id="rId1"/>
  <legacyDrawing r:id="rId2"/>
  <extLst>
    <ext xmlns:x14="http://schemas.microsoft.com/office/spreadsheetml/2009/9/main" uri="{CCE6A557-97BC-4b89-ADB6-D9C93CAAB3DF}">
      <x14:dataValidations xmlns:xm="http://schemas.microsoft.com/office/excel/2006/main" count="1">
        <x14:dataValidation type="list" allowBlank="1" showInputMessage="1" showErrorMessage="1" xr:uid="{4075521C-D905-48D9-8D68-4BDED3302678}">
          <x14:formula1>
            <xm:f>DICIONÁRIO!$A$18:$A$34</xm:f>
          </x14:formula1>
          <xm:sqref>A4:A100</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6342F50-3E99-45C9-B0A6-4B6068E75F6B}">
  <sheetPr codeName="Planilha3"/>
  <dimension ref="A1:F100"/>
  <sheetViews>
    <sheetView showGridLines="0" workbookViewId="0">
      <selection activeCell="A4" sqref="A4:E20"/>
    </sheetView>
  </sheetViews>
  <sheetFormatPr defaultColWidth="8.7109375" defaultRowHeight="15"/>
  <cols>
    <col min="1" max="1" width="19.5703125" customWidth="1"/>
    <col min="2" max="2" width="16.42578125" customWidth="1"/>
    <col min="3" max="3" width="67.42578125" customWidth="1"/>
    <col min="4" max="4" width="18" customWidth="1"/>
    <col min="5" max="5" width="26.7109375" customWidth="1"/>
    <col min="6" max="6" width="17.42578125" style="3" customWidth="1"/>
  </cols>
  <sheetData>
    <row r="1" spans="1:6" ht="41.45" customHeight="1">
      <c r="A1" s="202" t="s">
        <v>0</v>
      </c>
      <c r="B1" s="202"/>
      <c r="C1" s="202"/>
      <c r="D1" s="202"/>
      <c r="E1" s="202"/>
      <c r="F1" s="203"/>
    </row>
    <row r="2" spans="1:6" ht="39" customHeight="1" thickBot="1">
      <c r="A2" s="200" t="s">
        <v>1</v>
      </c>
      <c r="B2" s="200"/>
      <c r="C2" s="200"/>
      <c r="D2" s="200"/>
      <c r="E2" s="200"/>
      <c r="F2" s="201"/>
    </row>
    <row r="3" spans="1:6" s="1" customFormat="1" ht="45.75" thickBot="1">
      <c r="A3" s="37" t="s">
        <v>48</v>
      </c>
      <c r="B3" s="38" t="s">
        <v>49</v>
      </c>
      <c r="C3" s="38" t="s">
        <v>50</v>
      </c>
      <c r="D3" s="38" t="s">
        <v>51</v>
      </c>
      <c r="E3" s="49" t="s">
        <v>52</v>
      </c>
      <c r="F3" s="50" t="s">
        <v>13</v>
      </c>
    </row>
    <row r="4" spans="1:6" ht="75" customHeight="1">
      <c r="A4" s="133"/>
      <c r="B4" s="133"/>
      <c r="C4" s="134"/>
      <c r="D4" s="133"/>
      <c r="E4" s="135"/>
      <c r="F4" s="67" t="str">
        <f>IF(AND(D4="Sim",E4="Sim"),"Atende","Não atende")</f>
        <v>Não atende</v>
      </c>
    </row>
    <row r="5" spans="1:6" ht="75" customHeight="1">
      <c r="A5" s="136"/>
      <c r="B5" s="136"/>
      <c r="C5" s="137"/>
      <c r="D5" s="136"/>
      <c r="E5" s="138"/>
      <c r="F5" s="51" t="str">
        <f t="shared" ref="F5:F68" si="0">IF(AND(D5="Sim",E5="Sim"),"Atende","Não atende")</f>
        <v>Não atende</v>
      </c>
    </row>
    <row r="6" spans="1:6" ht="75" customHeight="1">
      <c r="A6" s="136"/>
      <c r="B6" s="136"/>
      <c r="C6" s="137"/>
      <c r="D6" s="136"/>
      <c r="E6" s="138"/>
      <c r="F6" s="51" t="str">
        <f t="shared" si="0"/>
        <v>Não atende</v>
      </c>
    </row>
    <row r="7" spans="1:6" ht="75" customHeight="1">
      <c r="A7" s="136"/>
      <c r="B7" s="136"/>
      <c r="C7" s="137"/>
      <c r="D7" s="136"/>
      <c r="E7" s="138"/>
      <c r="F7" s="51" t="str">
        <f t="shared" si="0"/>
        <v>Não atende</v>
      </c>
    </row>
    <row r="8" spans="1:6" ht="75" customHeight="1">
      <c r="A8" s="136"/>
      <c r="B8" s="136"/>
      <c r="C8" s="137"/>
      <c r="D8" s="136"/>
      <c r="E8" s="138"/>
      <c r="F8" s="51" t="str">
        <f t="shared" si="0"/>
        <v>Não atende</v>
      </c>
    </row>
    <row r="9" spans="1:6" ht="75" customHeight="1">
      <c r="A9" s="136"/>
      <c r="B9" s="136"/>
      <c r="C9" s="137"/>
      <c r="D9" s="136"/>
      <c r="E9" s="138"/>
      <c r="F9" s="51" t="str">
        <f t="shared" si="0"/>
        <v>Não atende</v>
      </c>
    </row>
    <row r="10" spans="1:6" ht="75" customHeight="1">
      <c r="A10" s="136"/>
      <c r="B10" s="136"/>
      <c r="C10" s="137"/>
      <c r="D10" s="136"/>
      <c r="E10" s="138"/>
      <c r="F10" s="51" t="str">
        <f t="shared" si="0"/>
        <v>Não atende</v>
      </c>
    </row>
    <row r="11" spans="1:6" ht="75" customHeight="1">
      <c r="A11" s="136"/>
      <c r="B11" s="136"/>
      <c r="C11" s="137"/>
      <c r="D11" s="136"/>
      <c r="E11" s="138"/>
      <c r="F11" s="51" t="str">
        <f t="shared" si="0"/>
        <v>Não atende</v>
      </c>
    </row>
    <row r="12" spans="1:6" ht="75" customHeight="1">
      <c r="A12" s="136"/>
      <c r="B12" s="136"/>
      <c r="C12" s="137"/>
      <c r="D12" s="136"/>
      <c r="E12" s="138"/>
      <c r="F12" s="51" t="str">
        <f t="shared" si="0"/>
        <v>Não atende</v>
      </c>
    </row>
    <row r="13" spans="1:6" ht="75" customHeight="1">
      <c r="A13" s="136"/>
      <c r="B13" s="136"/>
      <c r="C13" s="137"/>
      <c r="D13" s="136"/>
      <c r="E13" s="138"/>
      <c r="F13" s="51" t="str">
        <f t="shared" si="0"/>
        <v>Não atende</v>
      </c>
    </row>
    <row r="14" spans="1:6" ht="75" customHeight="1">
      <c r="A14" s="136"/>
      <c r="B14" s="136"/>
      <c r="C14" s="137"/>
      <c r="D14" s="136"/>
      <c r="E14" s="138"/>
      <c r="F14" s="51" t="str">
        <f t="shared" si="0"/>
        <v>Não atende</v>
      </c>
    </row>
    <row r="15" spans="1:6" ht="75" customHeight="1">
      <c r="A15" s="136"/>
      <c r="B15" s="136"/>
      <c r="C15" s="137"/>
      <c r="D15" s="136"/>
      <c r="E15" s="138"/>
      <c r="F15" s="51" t="str">
        <f t="shared" si="0"/>
        <v>Não atende</v>
      </c>
    </row>
    <row r="16" spans="1:6" ht="75" customHeight="1">
      <c r="A16" s="136"/>
      <c r="B16" s="136"/>
      <c r="C16" s="137"/>
      <c r="D16" s="136"/>
      <c r="E16" s="138"/>
      <c r="F16" s="51" t="str">
        <f t="shared" si="0"/>
        <v>Não atende</v>
      </c>
    </row>
    <row r="17" spans="1:6" ht="75" customHeight="1">
      <c r="A17" s="136"/>
      <c r="B17" s="136"/>
      <c r="C17" s="137"/>
      <c r="D17" s="136"/>
      <c r="E17" s="138"/>
      <c r="F17" s="51" t="str">
        <f t="shared" si="0"/>
        <v>Não atende</v>
      </c>
    </row>
    <row r="18" spans="1:6" ht="75" customHeight="1">
      <c r="A18" s="136"/>
      <c r="B18" s="136"/>
      <c r="C18" s="137"/>
      <c r="D18" s="136"/>
      <c r="E18" s="138"/>
      <c r="F18" s="51" t="str">
        <f t="shared" si="0"/>
        <v>Não atende</v>
      </c>
    </row>
    <row r="19" spans="1:6" ht="75" customHeight="1">
      <c r="A19" s="136"/>
      <c r="B19" s="136"/>
      <c r="C19" s="137"/>
      <c r="D19" s="136"/>
      <c r="E19" s="138"/>
      <c r="F19" s="51" t="str">
        <f t="shared" si="0"/>
        <v>Não atende</v>
      </c>
    </row>
    <row r="20" spans="1:6" ht="75" customHeight="1">
      <c r="A20" s="136"/>
      <c r="B20" s="136"/>
      <c r="C20" s="137"/>
      <c r="D20" s="136"/>
      <c r="E20" s="138"/>
      <c r="F20" s="51" t="str">
        <f t="shared" si="0"/>
        <v>Não atende</v>
      </c>
    </row>
    <row r="21" spans="1:6" ht="75" customHeight="1">
      <c r="A21" s="28"/>
      <c r="B21" s="28"/>
      <c r="C21" s="66"/>
      <c r="D21" s="28"/>
      <c r="E21" s="15"/>
      <c r="F21" s="51" t="str">
        <f t="shared" si="0"/>
        <v>Não atende</v>
      </c>
    </row>
    <row r="22" spans="1:6" ht="75" customHeight="1">
      <c r="A22" s="28"/>
      <c r="B22" s="28"/>
      <c r="C22" s="66"/>
      <c r="D22" s="28"/>
      <c r="E22" s="15"/>
      <c r="F22" s="51" t="str">
        <f t="shared" si="0"/>
        <v>Não atende</v>
      </c>
    </row>
    <row r="23" spans="1:6" ht="75" customHeight="1">
      <c r="A23" s="28"/>
      <c r="B23" s="28"/>
      <c r="C23" s="66"/>
      <c r="D23" s="28"/>
      <c r="E23" s="15"/>
      <c r="F23" s="51" t="str">
        <f t="shared" si="0"/>
        <v>Não atende</v>
      </c>
    </row>
    <row r="24" spans="1:6" ht="75" customHeight="1">
      <c r="A24" s="28"/>
      <c r="B24" s="28"/>
      <c r="C24" s="66"/>
      <c r="D24" s="28"/>
      <c r="E24" s="15"/>
      <c r="F24" s="51" t="str">
        <f t="shared" si="0"/>
        <v>Não atende</v>
      </c>
    </row>
    <row r="25" spans="1:6" ht="75" customHeight="1">
      <c r="A25" s="28"/>
      <c r="B25" s="28"/>
      <c r="C25" s="66"/>
      <c r="D25" s="28"/>
      <c r="E25" s="15"/>
      <c r="F25" s="51" t="str">
        <f t="shared" si="0"/>
        <v>Não atende</v>
      </c>
    </row>
    <row r="26" spans="1:6" ht="75" customHeight="1">
      <c r="A26" s="28"/>
      <c r="B26" s="28"/>
      <c r="C26" s="66"/>
      <c r="D26" s="28"/>
      <c r="E26" s="15"/>
      <c r="F26" s="51" t="str">
        <f t="shared" si="0"/>
        <v>Não atende</v>
      </c>
    </row>
    <row r="27" spans="1:6" ht="75" customHeight="1">
      <c r="A27" s="28"/>
      <c r="B27" s="28"/>
      <c r="C27" s="66"/>
      <c r="D27" s="28"/>
      <c r="E27" s="15"/>
      <c r="F27" s="51" t="str">
        <f t="shared" si="0"/>
        <v>Não atende</v>
      </c>
    </row>
    <row r="28" spans="1:6" ht="75" customHeight="1">
      <c r="A28" s="28"/>
      <c r="B28" s="28"/>
      <c r="C28" s="66"/>
      <c r="D28" s="28"/>
      <c r="E28" s="15"/>
      <c r="F28" s="51" t="str">
        <f t="shared" si="0"/>
        <v>Não atende</v>
      </c>
    </row>
    <row r="29" spans="1:6" ht="75" customHeight="1">
      <c r="A29" s="28"/>
      <c r="B29" s="28"/>
      <c r="C29" s="66"/>
      <c r="D29" s="28"/>
      <c r="E29" s="15"/>
      <c r="F29" s="51" t="str">
        <f t="shared" si="0"/>
        <v>Não atende</v>
      </c>
    </row>
    <row r="30" spans="1:6" ht="75" customHeight="1">
      <c r="A30" s="28"/>
      <c r="B30" s="28"/>
      <c r="C30" s="66"/>
      <c r="D30" s="28"/>
      <c r="E30" s="15"/>
      <c r="F30" s="51" t="str">
        <f t="shared" si="0"/>
        <v>Não atende</v>
      </c>
    </row>
    <row r="31" spans="1:6" ht="75" customHeight="1">
      <c r="A31" s="28"/>
      <c r="B31" s="28"/>
      <c r="C31" s="66"/>
      <c r="D31" s="28"/>
      <c r="E31" s="15"/>
      <c r="F31" s="51" t="str">
        <f t="shared" si="0"/>
        <v>Não atende</v>
      </c>
    </row>
    <row r="32" spans="1:6" ht="75" customHeight="1">
      <c r="A32" s="28"/>
      <c r="B32" s="28"/>
      <c r="C32" s="66"/>
      <c r="D32" s="28"/>
      <c r="E32" s="15"/>
      <c r="F32" s="51" t="str">
        <f t="shared" si="0"/>
        <v>Não atende</v>
      </c>
    </row>
    <row r="33" spans="1:6" ht="75" customHeight="1">
      <c r="A33" s="28"/>
      <c r="B33" s="28"/>
      <c r="C33" s="66"/>
      <c r="D33" s="28"/>
      <c r="E33" s="15"/>
      <c r="F33" s="51" t="str">
        <f t="shared" si="0"/>
        <v>Não atende</v>
      </c>
    </row>
    <row r="34" spans="1:6" ht="75" customHeight="1">
      <c r="A34" s="28"/>
      <c r="B34" s="28"/>
      <c r="C34" s="66"/>
      <c r="D34" s="28"/>
      <c r="E34" s="15"/>
      <c r="F34" s="51" t="str">
        <f t="shared" si="0"/>
        <v>Não atende</v>
      </c>
    </row>
    <row r="35" spans="1:6" ht="75" customHeight="1">
      <c r="A35" s="28"/>
      <c r="B35" s="28"/>
      <c r="C35" s="66"/>
      <c r="D35" s="28"/>
      <c r="E35" s="15"/>
      <c r="F35" s="51" t="str">
        <f t="shared" si="0"/>
        <v>Não atende</v>
      </c>
    </row>
    <row r="36" spans="1:6" ht="75" customHeight="1">
      <c r="A36" s="28"/>
      <c r="B36" s="28"/>
      <c r="C36" s="66"/>
      <c r="D36" s="28"/>
      <c r="E36" s="15"/>
      <c r="F36" s="51" t="str">
        <f t="shared" si="0"/>
        <v>Não atende</v>
      </c>
    </row>
    <row r="37" spans="1:6" ht="75" customHeight="1">
      <c r="A37" s="28"/>
      <c r="B37" s="28"/>
      <c r="C37" s="66"/>
      <c r="D37" s="28"/>
      <c r="E37" s="15"/>
      <c r="F37" s="51" t="str">
        <f t="shared" si="0"/>
        <v>Não atende</v>
      </c>
    </row>
    <row r="38" spans="1:6" ht="75" customHeight="1">
      <c r="A38" s="28"/>
      <c r="B38" s="28"/>
      <c r="C38" s="66"/>
      <c r="D38" s="28"/>
      <c r="E38" s="15"/>
      <c r="F38" s="51" t="str">
        <f t="shared" si="0"/>
        <v>Não atende</v>
      </c>
    </row>
    <row r="39" spans="1:6" ht="75" customHeight="1">
      <c r="A39" s="28"/>
      <c r="B39" s="28"/>
      <c r="C39" s="66"/>
      <c r="D39" s="28"/>
      <c r="E39" s="15"/>
      <c r="F39" s="51" t="str">
        <f t="shared" si="0"/>
        <v>Não atende</v>
      </c>
    </row>
    <row r="40" spans="1:6" ht="75" customHeight="1">
      <c r="A40" s="28"/>
      <c r="B40" s="28"/>
      <c r="C40" s="66"/>
      <c r="D40" s="28"/>
      <c r="E40" s="15"/>
      <c r="F40" s="51" t="str">
        <f t="shared" si="0"/>
        <v>Não atende</v>
      </c>
    </row>
    <row r="41" spans="1:6" ht="75" customHeight="1">
      <c r="A41" s="28"/>
      <c r="B41" s="28"/>
      <c r="C41" s="66"/>
      <c r="D41" s="28"/>
      <c r="E41" s="15"/>
      <c r="F41" s="51" t="str">
        <f t="shared" si="0"/>
        <v>Não atende</v>
      </c>
    </row>
    <row r="42" spans="1:6" ht="75" customHeight="1">
      <c r="A42" s="28"/>
      <c r="B42" s="28"/>
      <c r="C42" s="66"/>
      <c r="D42" s="28"/>
      <c r="E42" s="15"/>
      <c r="F42" s="51" t="str">
        <f t="shared" si="0"/>
        <v>Não atende</v>
      </c>
    </row>
    <row r="43" spans="1:6" ht="75" customHeight="1">
      <c r="A43" s="28"/>
      <c r="B43" s="28"/>
      <c r="C43" s="66"/>
      <c r="D43" s="28"/>
      <c r="E43" s="15"/>
      <c r="F43" s="51" t="str">
        <f t="shared" si="0"/>
        <v>Não atende</v>
      </c>
    </row>
    <row r="44" spans="1:6" ht="75" customHeight="1">
      <c r="A44" s="28"/>
      <c r="B44" s="28"/>
      <c r="C44" s="66"/>
      <c r="D44" s="28"/>
      <c r="E44" s="15"/>
      <c r="F44" s="51" t="str">
        <f t="shared" si="0"/>
        <v>Não atende</v>
      </c>
    </row>
    <row r="45" spans="1:6" ht="75" customHeight="1">
      <c r="A45" s="28"/>
      <c r="B45" s="28"/>
      <c r="C45" s="66"/>
      <c r="D45" s="28"/>
      <c r="E45" s="15"/>
      <c r="F45" s="51" t="str">
        <f t="shared" si="0"/>
        <v>Não atende</v>
      </c>
    </row>
    <row r="46" spans="1:6" ht="75" customHeight="1">
      <c r="A46" s="28"/>
      <c r="B46" s="28"/>
      <c r="C46" s="66"/>
      <c r="D46" s="28"/>
      <c r="E46" s="15"/>
      <c r="F46" s="51" t="str">
        <f t="shared" si="0"/>
        <v>Não atende</v>
      </c>
    </row>
    <row r="47" spans="1:6" ht="75" customHeight="1">
      <c r="A47" s="28"/>
      <c r="B47" s="28"/>
      <c r="C47" s="66"/>
      <c r="D47" s="28"/>
      <c r="E47" s="15"/>
      <c r="F47" s="51" t="str">
        <f t="shared" si="0"/>
        <v>Não atende</v>
      </c>
    </row>
    <row r="48" spans="1:6" ht="75" customHeight="1">
      <c r="A48" s="28"/>
      <c r="B48" s="28"/>
      <c r="C48" s="66"/>
      <c r="D48" s="28"/>
      <c r="E48" s="15"/>
      <c r="F48" s="51" t="str">
        <f t="shared" si="0"/>
        <v>Não atende</v>
      </c>
    </row>
    <row r="49" spans="1:6" ht="75" customHeight="1">
      <c r="A49" s="28"/>
      <c r="B49" s="28"/>
      <c r="C49" s="66"/>
      <c r="D49" s="28"/>
      <c r="E49" s="15"/>
      <c r="F49" s="51" t="str">
        <f t="shared" si="0"/>
        <v>Não atende</v>
      </c>
    </row>
    <row r="50" spans="1:6" ht="75" customHeight="1">
      <c r="A50" s="28"/>
      <c r="B50" s="28"/>
      <c r="C50" s="66"/>
      <c r="D50" s="28"/>
      <c r="E50" s="15"/>
      <c r="F50" s="51" t="str">
        <f t="shared" si="0"/>
        <v>Não atende</v>
      </c>
    </row>
    <row r="51" spans="1:6" ht="75" customHeight="1">
      <c r="A51" s="28"/>
      <c r="B51" s="28"/>
      <c r="C51" s="66"/>
      <c r="D51" s="28"/>
      <c r="E51" s="15"/>
      <c r="F51" s="51" t="str">
        <f t="shared" si="0"/>
        <v>Não atende</v>
      </c>
    </row>
    <row r="52" spans="1:6" ht="75" customHeight="1">
      <c r="A52" s="28"/>
      <c r="B52" s="28"/>
      <c r="C52" s="66"/>
      <c r="D52" s="28"/>
      <c r="E52" s="15"/>
      <c r="F52" s="51" t="str">
        <f t="shared" si="0"/>
        <v>Não atende</v>
      </c>
    </row>
    <row r="53" spans="1:6" ht="75" customHeight="1">
      <c r="A53" s="28"/>
      <c r="B53" s="28"/>
      <c r="C53" s="66"/>
      <c r="D53" s="28"/>
      <c r="E53" s="15"/>
      <c r="F53" s="51" t="str">
        <f t="shared" si="0"/>
        <v>Não atende</v>
      </c>
    </row>
    <row r="54" spans="1:6" ht="75" customHeight="1">
      <c r="A54" s="28"/>
      <c r="B54" s="28"/>
      <c r="C54" s="66"/>
      <c r="D54" s="28"/>
      <c r="E54" s="15"/>
      <c r="F54" s="51" t="str">
        <f t="shared" si="0"/>
        <v>Não atende</v>
      </c>
    </row>
    <row r="55" spans="1:6" ht="75" customHeight="1">
      <c r="A55" s="28"/>
      <c r="B55" s="28"/>
      <c r="C55" s="66"/>
      <c r="D55" s="28"/>
      <c r="E55" s="15"/>
      <c r="F55" s="51" t="str">
        <f t="shared" si="0"/>
        <v>Não atende</v>
      </c>
    </row>
    <row r="56" spans="1:6" ht="75" customHeight="1">
      <c r="A56" s="28"/>
      <c r="B56" s="28"/>
      <c r="C56" s="66"/>
      <c r="D56" s="28"/>
      <c r="E56" s="15"/>
      <c r="F56" s="51" t="str">
        <f t="shared" si="0"/>
        <v>Não atende</v>
      </c>
    </row>
    <row r="57" spans="1:6" ht="75" customHeight="1">
      <c r="A57" s="28"/>
      <c r="B57" s="28"/>
      <c r="C57" s="66"/>
      <c r="D57" s="28"/>
      <c r="E57" s="15"/>
      <c r="F57" s="51" t="str">
        <f t="shared" si="0"/>
        <v>Não atende</v>
      </c>
    </row>
    <row r="58" spans="1:6" ht="75" customHeight="1">
      <c r="A58" s="28"/>
      <c r="B58" s="28"/>
      <c r="C58" s="66"/>
      <c r="D58" s="28"/>
      <c r="E58" s="15"/>
      <c r="F58" s="51" t="str">
        <f t="shared" si="0"/>
        <v>Não atende</v>
      </c>
    </row>
    <row r="59" spans="1:6" ht="75" customHeight="1">
      <c r="A59" s="28"/>
      <c r="B59" s="28"/>
      <c r="C59" s="66"/>
      <c r="D59" s="28"/>
      <c r="E59" s="15"/>
      <c r="F59" s="51" t="str">
        <f t="shared" si="0"/>
        <v>Não atende</v>
      </c>
    </row>
    <row r="60" spans="1:6" ht="75" customHeight="1">
      <c r="A60" s="28"/>
      <c r="B60" s="28"/>
      <c r="C60" s="66"/>
      <c r="D60" s="28"/>
      <c r="E60" s="15"/>
      <c r="F60" s="51" t="str">
        <f t="shared" si="0"/>
        <v>Não atende</v>
      </c>
    </row>
    <row r="61" spans="1:6" ht="75" customHeight="1">
      <c r="A61" s="28"/>
      <c r="B61" s="28"/>
      <c r="C61" s="66"/>
      <c r="D61" s="28"/>
      <c r="E61" s="15"/>
      <c r="F61" s="51" t="str">
        <f t="shared" si="0"/>
        <v>Não atende</v>
      </c>
    </row>
    <row r="62" spans="1:6" ht="75" customHeight="1">
      <c r="A62" s="28"/>
      <c r="B62" s="28"/>
      <c r="C62" s="66"/>
      <c r="D62" s="28"/>
      <c r="E62" s="15"/>
      <c r="F62" s="51" t="str">
        <f t="shared" si="0"/>
        <v>Não atende</v>
      </c>
    </row>
    <row r="63" spans="1:6" ht="75" customHeight="1">
      <c r="A63" s="28"/>
      <c r="B63" s="28"/>
      <c r="C63" s="66"/>
      <c r="D63" s="28"/>
      <c r="E63" s="15"/>
      <c r="F63" s="51" t="str">
        <f t="shared" si="0"/>
        <v>Não atende</v>
      </c>
    </row>
    <row r="64" spans="1:6" ht="75" customHeight="1">
      <c r="A64" s="28"/>
      <c r="B64" s="28"/>
      <c r="C64" s="66"/>
      <c r="D64" s="28"/>
      <c r="E64" s="15"/>
      <c r="F64" s="51" t="str">
        <f t="shared" si="0"/>
        <v>Não atende</v>
      </c>
    </row>
    <row r="65" spans="1:6" ht="75" customHeight="1">
      <c r="A65" s="28"/>
      <c r="B65" s="28"/>
      <c r="C65" s="66"/>
      <c r="D65" s="28"/>
      <c r="E65" s="15"/>
      <c r="F65" s="51" t="str">
        <f t="shared" si="0"/>
        <v>Não atende</v>
      </c>
    </row>
    <row r="66" spans="1:6" ht="75" customHeight="1">
      <c r="A66" s="28"/>
      <c r="B66" s="28"/>
      <c r="C66" s="66"/>
      <c r="D66" s="28"/>
      <c r="E66" s="15"/>
      <c r="F66" s="51" t="str">
        <f t="shared" si="0"/>
        <v>Não atende</v>
      </c>
    </row>
    <row r="67" spans="1:6" ht="75" customHeight="1">
      <c r="A67" s="28"/>
      <c r="B67" s="28"/>
      <c r="C67" s="66"/>
      <c r="D67" s="28"/>
      <c r="E67" s="15"/>
      <c r="F67" s="51" t="str">
        <f t="shared" si="0"/>
        <v>Não atende</v>
      </c>
    </row>
    <row r="68" spans="1:6" ht="75" customHeight="1">
      <c r="A68" s="28"/>
      <c r="B68" s="28"/>
      <c r="C68" s="66"/>
      <c r="D68" s="28"/>
      <c r="E68" s="15"/>
      <c r="F68" s="51" t="str">
        <f t="shared" si="0"/>
        <v>Não atende</v>
      </c>
    </row>
    <row r="69" spans="1:6" ht="75" customHeight="1">
      <c r="A69" s="28"/>
      <c r="B69" s="28"/>
      <c r="C69" s="66"/>
      <c r="D69" s="28"/>
      <c r="E69" s="15"/>
      <c r="F69" s="51" t="str">
        <f t="shared" ref="F69:F100" si="1">IF(AND(D69="Sim",E69="Sim"),"Atende","Não atende")</f>
        <v>Não atende</v>
      </c>
    </row>
    <row r="70" spans="1:6" ht="75" customHeight="1">
      <c r="A70" s="28"/>
      <c r="B70" s="28"/>
      <c r="C70" s="66"/>
      <c r="D70" s="28"/>
      <c r="E70" s="15"/>
      <c r="F70" s="51" t="str">
        <f t="shared" si="1"/>
        <v>Não atende</v>
      </c>
    </row>
    <row r="71" spans="1:6" ht="75" customHeight="1">
      <c r="A71" s="28"/>
      <c r="B71" s="28"/>
      <c r="C71" s="66"/>
      <c r="D71" s="28"/>
      <c r="E71" s="15"/>
      <c r="F71" s="51" t="str">
        <f t="shared" si="1"/>
        <v>Não atende</v>
      </c>
    </row>
    <row r="72" spans="1:6" ht="75" customHeight="1">
      <c r="A72" s="28"/>
      <c r="B72" s="28"/>
      <c r="C72" s="66"/>
      <c r="D72" s="28"/>
      <c r="E72" s="15"/>
      <c r="F72" s="51" t="str">
        <f t="shared" si="1"/>
        <v>Não atende</v>
      </c>
    </row>
    <row r="73" spans="1:6" ht="75" customHeight="1">
      <c r="A73" s="28"/>
      <c r="B73" s="28"/>
      <c r="C73" s="66"/>
      <c r="D73" s="28"/>
      <c r="E73" s="15"/>
      <c r="F73" s="51" t="str">
        <f t="shared" si="1"/>
        <v>Não atende</v>
      </c>
    </row>
    <row r="74" spans="1:6" ht="75" customHeight="1">
      <c r="A74" s="28"/>
      <c r="B74" s="28"/>
      <c r="C74" s="66"/>
      <c r="D74" s="28"/>
      <c r="E74" s="15"/>
      <c r="F74" s="51" t="str">
        <f t="shared" si="1"/>
        <v>Não atende</v>
      </c>
    </row>
    <row r="75" spans="1:6" ht="75" customHeight="1">
      <c r="A75" s="28"/>
      <c r="B75" s="28"/>
      <c r="C75" s="66"/>
      <c r="D75" s="28"/>
      <c r="E75" s="15"/>
      <c r="F75" s="51" t="str">
        <f t="shared" si="1"/>
        <v>Não atende</v>
      </c>
    </row>
    <row r="76" spans="1:6" ht="75" customHeight="1">
      <c r="A76" s="28"/>
      <c r="B76" s="28"/>
      <c r="C76" s="66"/>
      <c r="D76" s="28"/>
      <c r="E76" s="15"/>
      <c r="F76" s="51" t="str">
        <f t="shared" si="1"/>
        <v>Não atende</v>
      </c>
    </row>
    <row r="77" spans="1:6" ht="75" customHeight="1">
      <c r="A77" s="28"/>
      <c r="B77" s="28"/>
      <c r="C77" s="66"/>
      <c r="D77" s="28"/>
      <c r="E77" s="15"/>
      <c r="F77" s="51" t="str">
        <f t="shared" si="1"/>
        <v>Não atende</v>
      </c>
    </row>
    <row r="78" spans="1:6" ht="75" customHeight="1">
      <c r="A78" s="28"/>
      <c r="B78" s="28"/>
      <c r="C78" s="66"/>
      <c r="D78" s="28"/>
      <c r="E78" s="15"/>
      <c r="F78" s="51" t="str">
        <f t="shared" si="1"/>
        <v>Não atende</v>
      </c>
    </row>
    <row r="79" spans="1:6" ht="75" customHeight="1">
      <c r="A79" s="28"/>
      <c r="B79" s="28"/>
      <c r="C79" s="66"/>
      <c r="D79" s="28"/>
      <c r="E79" s="15"/>
      <c r="F79" s="51" t="str">
        <f t="shared" si="1"/>
        <v>Não atende</v>
      </c>
    </row>
    <row r="80" spans="1:6" ht="75" customHeight="1">
      <c r="A80" s="28"/>
      <c r="B80" s="28"/>
      <c r="C80" s="66"/>
      <c r="D80" s="28"/>
      <c r="E80" s="15"/>
      <c r="F80" s="51" t="str">
        <f t="shared" si="1"/>
        <v>Não atende</v>
      </c>
    </row>
    <row r="81" spans="1:6" ht="75" customHeight="1">
      <c r="A81" s="28"/>
      <c r="B81" s="28"/>
      <c r="C81" s="66"/>
      <c r="D81" s="28"/>
      <c r="E81" s="15"/>
      <c r="F81" s="51" t="str">
        <f t="shared" si="1"/>
        <v>Não atende</v>
      </c>
    </row>
    <row r="82" spans="1:6" ht="75" customHeight="1">
      <c r="A82" s="28"/>
      <c r="B82" s="28"/>
      <c r="C82" s="66"/>
      <c r="D82" s="28"/>
      <c r="E82" s="15"/>
      <c r="F82" s="51" t="str">
        <f t="shared" si="1"/>
        <v>Não atende</v>
      </c>
    </row>
    <row r="83" spans="1:6" ht="75" customHeight="1">
      <c r="A83" s="28"/>
      <c r="B83" s="28"/>
      <c r="C83" s="66"/>
      <c r="D83" s="28"/>
      <c r="E83" s="15"/>
      <c r="F83" s="51" t="str">
        <f t="shared" si="1"/>
        <v>Não atende</v>
      </c>
    </row>
    <row r="84" spans="1:6" ht="75" customHeight="1">
      <c r="A84" s="28"/>
      <c r="B84" s="28"/>
      <c r="C84" s="66"/>
      <c r="D84" s="28"/>
      <c r="E84" s="15"/>
      <c r="F84" s="51" t="str">
        <f t="shared" si="1"/>
        <v>Não atende</v>
      </c>
    </row>
    <row r="85" spans="1:6" ht="75" customHeight="1">
      <c r="A85" s="28"/>
      <c r="B85" s="28"/>
      <c r="C85" s="66"/>
      <c r="D85" s="28"/>
      <c r="E85" s="15"/>
      <c r="F85" s="51" t="str">
        <f t="shared" si="1"/>
        <v>Não atende</v>
      </c>
    </row>
    <row r="86" spans="1:6" ht="75" customHeight="1">
      <c r="A86" s="28"/>
      <c r="B86" s="28"/>
      <c r="C86" s="66"/>
      <c r="D86" s="28"/>
      <c r="E86" s="15"/>
      <c r="F86" s="51" t="str">
        <f t="shared" si="1"/>
        <v>Não atende</v>
      </c>
    </row>
    <row r="87" spans="1:6" ht="75" customHeight="1">
      <c r="A87" s="28"/>
      <c r="B87" s="28"/>
      <c r="C87" s="66"/>
      <c r="D87" s="28"/>
      <c r="E87" s="15"/>
      <c r="F87" s="51" t="str">
        <f t="shared" si="1"/>
        <v>Não atende</v>
      </c>
    </row>
    <row r="88" spans="1:6" ht="75" customHeight="1">
      <c r="A88" s="28"/>
      <c r="B88" s="28"/>
      <c r="C88" s="66"/>
      <c r="D88" s="28"/>
      <c r="E88" s="15"/>
      <c r="F88" s="51" t="str">
        <f t="shared" si="1"/>
        <v>Não atende</v>
      </c>
    </row>
    <row r="89" spans="1:6" ht="75" customHeight="1">
      <c r="A89" s="28"/>
      <c r="B89" s="28"/>
      <c r="C89" s="66"/>
      <c r="D89" s="28"/>
      <c r="E89" s="15"/>
      <c r="F89" s="51" t="str">
        <f t="shared" si="1"/>
        <v>Não atende</v>
      </c>
    </row>
    <row r="90" spans="1:6" ht="75" customHeight="1">
      <c r="A90" s="28"/>
      <c r="B90" s="28"/>
      <c r="C90" s="66"/>
      <c r="D90" s="28"/>
      <c r="E90" s="15"/>
      <c r="F90" s="51" t="str">
        <f t="shared" si="1"/>
        <v>Não atende</v>
      </c>
    </row>
    <row r="91" spans="1:6" ht="75" customHeight="1">
      <c r="A91" s="28"/>
      <c r="B91" s="28"/>
      <c r="C91" s="66"/>
      <c r="D91" s="28"/>
      <c r="E91" s="15"/>
      <c r="F91" s="51" t="str">
        <f t="shared" si="1"/>
        <v>Não atende</v>
      </c>
    </row>
    <row r="92" spans="1:6" ht="75" customHeight="1">
      <c r="A92" s="28"/>
      <c r="B92" s="28"/>
      <c r="C92" s="66"/>
      <c r="D92" s="28"/>
      <c r="E92" s="15"/>
      <c r="F92" s="51" t="str">
        <f t="shared" si="1"/>
        <v>Não atende</v>
      </c>
    </row>
    <row r="93" spans="1:6" ht="75" customHeight="1">
      <c r="A93" s="28"/>
      <c r="B93" s="28"/>
      <c r="C93" s="66"/>
      <c r="D93" s="28"/>
      <c r="E93" s="15"/>
      <c r="F93" s="51" t="str">
        <f t="shared" si="1"/>
        <v>Não atende</v>
      </c>
    </row>
    <row r="94" spans="1:6" ht="75" customHeight="1">
      <c r="A94" s="28"/>
      <c r="B94" s="28"/>
      <c r="C94" s="66"/>
      <c r="D94" s="28"/>
      <c r="E94" s="15"/>
      <c r="F94" s="51" t="str">
        <f t="shared" si="1"/>
        <v>Não atende</v>
      </c>
    </row>
    <row r="95" spans="1:6" ht="75" customHeight="1">
      <c r="A95" s="28"/>
      <c r="B95" s="28"/>
      <c r="C95" s="66"/>
      <c r="D95" s="28"/>
      <c r="E95" s="15"/>
      <c r="F95" s="51" t="str">
        <f t="shared" si="1"/>
        <v>Não atende</v>
      </c>
    </row>
    <row r="96" spans="1:6" ht="75" customHeight="1">
      <c r="A96" s="28"/>
      <c r="B96" s="28"/>
      <c r="C96" s="66"/>
      <c r="D96" s="28"/>
      <c r="E96" s="15"/>
      <c r="F96" s="51" t="str">
        <f t="shared" si="1"/>
        <v>Não atende</v>
      </c>
    </row>
    <row r="97" spans="1:6" ht="75" customHeight="1">
      <c r="A97" s="28"/>
      <c r="B97" s="28"/>
      <c r="C97" s="66"/>
      <c r="D97" s="28"/>
      <c r="E97" s="15"/>
      <c r="F97" s="51" t="str">
        <f t="shared" si="1"/>
        <v>Não atende</v>
      </c>
    </row>
    <row r="98" spans="1:6" ht="75" customHeight="1">
      <c r="A98" s="28"/>
      <c r="B98" s="28"/>
      <c r="C98" s="66"/>
      <c r="D98" s="28"/>
      <c r="E98" s="15"/>
      <c r="F98" s="51" t="str">
        <f t="shared" si="1"/>
        <v>Não atende</v>
      </c>
    </row>
    <row r="99" spans="1:6" ht="75" customHeight="1">
      <c r="A99" s="28"/>
      <c r="B99" s="28"/>
      <c r="C99" s="66"/>
      <c r="D99" s="28"/>
      <c r="E99" s="15"/>
      <c r="F99" s="51" t="str">
        <f t="shared" si="1"/>
        <v>Não atende</v>
      </c>
    </row>
    <row r="100" spans="1:6" ht="75" customHeight="1" thickBot="1">
      <c r="A100" s="28"/>
      <c r="B100" s="28"/>
      <c r="C100" s="66"/>
      <c r="D100" s="28"/>
      <c r="E100" s="15"/>
      <c r="F100" s="52" t="str">
        <f t="shared" si="1"/>
        <v>Não atende</v>
      </c>
    </row>
  </sheetData>
  <sheetProtection sheet="1" objects="1" scenarios="1"/>
  <mergeCells count="2">
    <mergeCell ref="A1:F1"/>
    <mergeCell ref="A2:F2"/>
  </mergeCells>
  <phoneticPr fontId="4" type="noConversion"/>
  <dataValidations count="1">
    <dataValidation type="list" allowBlank="1" showInputMessage="1" showErrorMessage="1" sqref="D4:E100" xr:uid="{BA611921-7EE0-4CCC-B7B0-4FB468589B98}">
      <formula1>"Sim, Não"</formula1>
    </dataValidation>
  </dataValidations>
  <pageMargins left="0.511811024" right="0.511811024" top="0.78740157499999996" bottom="0.78740157499999996" header="0.31496062000000002" footer="0.31496062000000002"/>
  <pageSetup paperSize="9" orientation="portrait" r:id="rId1"/>
  <drawing r:id="rId2"/>
  <legacyDrawing r:id="rId3"/>
  <extLst>
    <ext xmlns:x14="http://schemas.microsoft.com/office/spreadsheetml/2009/9/main" uri="{CCE6A557-97BC-4b89-ADB6-D9C93CAAB3DF}">
      <x14:dataValidations xmlns:xm="http://schemas.microsoft.com/office/excel/2006/main" count="1">
        <x14:dataValidation type="list" allowBlank="1" showInputMessage="1" showErrorMessage="1" xr:uid="{318787F9-9366-4C39-827A-D1CD2D067569}">
          <x14:formula1>
            <xm:f>DICIONÁRIO!$A$18:$A$34</xm:f>
          </x14:formula1>
          <xm:sqref>A4:A100</xm:sqref>
        </x14:dataValidation>
      </x14:dataValidations>
    </ext>
  </extLs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202998F-F197-4CBF-B100-E73E8D42A55E}">
  <sheetPr codeName="Planilha6"/>
  <dimension ref="A1:L54"/>
  <sheetViews>
    <sheetView showGridLines="0" zoomScaleNormal="100" workbookViewId="0">
      <pane xSplit="3" ySplit="3" topLeftCell="D4" activePane="bottomRight" state="frozen"/>
      <selection pane="bottomRight" activeCell="L5" sqref="L5"/>
      <selection pane="bottomLeft" activeCell="C5" sqref="C5"/>
      <selection pane="topRight" activeCell="C5" sqref="C5"/>
    </sheetView>
  </sheetViews>
  <sheetFormatPr defaultColWidth="28.28515625" defaultRowHeight="15"/>
  <cols>
    <col min="1" max="1" width="20.42578125" style="4" customWidth="1"/>
    <col min="2" max="2" width="17.140625" customWidth="1"/>
    <col min="3" max="3" width="59.85546875" style="53" customWidth="1"/>
    <col min="4" max="4" width="18" customWidth="1"/>
    <col min="5" max="5" width="20" customWidth="1"/>
    <col min="6" max="6" width="24.42578125" customWidth="1"/>
    <col min="7" max="7" width="18.42578125" customWidth="1"/>
    <col min="8" max="8" width="17.140625" customWidth="1"/>
    <col min="10" max="10" width="15.42578125" customWidth="1"/>
    <col min="11" max="11" width="18.28515625" customWidth="1"/>
    <col min="12" max="12" width="13.7109375" customWidth="1"/>
  </cols>
  <sheetData>
    <row r="1" spans="1:12" ht="34.9" customHeight="1">
      <c r="A1" s="196" t="s">
        <v>0</v>
      </c>
      <c r="B1" s="197"/>
      <c r="C1" s="197"/>
      <c r="D1" s="197"/>
      <c r="E1" s="197"/>
      <c r="F1" s="197"/>
      <c r="G1" s="197"/>
      <c r="H1" s="197"/>
      <c r="I1" s="197"/>
      <c r="J1" s="197"/>
      <c r="K1" s="197"/>
      <c r="L1" s="198"/>
    </row>
    <row r="2" spans="1:12" ht="46.9" customHeight="1" thickBot="1">
      <c r="A2" s="199" t="s">
        <v>1</v>
      </c>
      <c r="B2" s="200"/>
      <c r="C2" s="200"/>
      <c r="D2" s="200"/>
      <c r="E2" s="200"/>
      <c r="F2" s="200"/>
      <c r="G2" s="200"/>
      <c r="H2" s="200"/>
      <c r="I2" s="200"/>
      <c r="J2" s="200"/>
      <c r="K2" s="200"/>
      <c r="L2" s="201"/>
    </row>
    <row r="3" spans="1:12" ht="90.75" thickBot="1">
      <c r="A3" s="71" t="s">
        <v>7</v>
      </c>
      <c r="B3" s="71" t="s">
        <v>8</v>
      </c>
      <c r="C3" s="71" t="s">
        <v>9</v>
      </c>
      <c r="D3" s="70" t="s">
        <v>53</v>
      </c>
      <c r="E3" s="69" t="s">
        <v>54</v>
      </c>
      <c r="F3" s="69" t="s">
        <v>55</v>
      </c>
      <c r="G3" s="69" t="s">
        <v>56</v>
      </c>
      <c r="H3" s="69" t="s">
        <v>57</v>
      </c>
      <c r="I3" s="69" t="s">
        <v>58</v>
      </c>
      <c r="J3" s="69" t="s">
        <v>59</v>
      </c>
      <c r="K3" s="78" t="s">
        <v>60</v>
      </c>
      <c r="L3" s="79" t="s">
        <v>61</v>
      </c>
    </row>
    <row r="4" spans="1:12" ht="75" customHeight="1">
      <c r="A4" s="72" t="str" cm="1">
        <f t="array" ref="A4:C20">_xlfn._xlws.FILTER(Tabela7[[Macrotema]:[Tema Regulatório]],Tabela7[Resultado]= "Atende")</f>
        <v>Assuntos Transversais</v>
      </c>
      <c r="B4" s="72" t="str">
        <v>GGFIS</v>
      </c>
      <c r="C4" s="75" t="str">
        <v>1.1- Autorização para esgotamento de estoque de produtos sujeitos à vigilância sanitária</v>
      </c>
      <c r="D4" s="139" t="s">
        <v>18</v>
      </c>
      <c r="E4" s="140" t="s">
        <v>18</v>
      </c>
      <c r="F4" s="141" t="s">
        <v>18</v>
      </c>
      <c r="G4" s="141" t="s">
        <v>18</v>
      </c>
      <c r="H4" s="141" t="s">
        <v>18</v>
      </c>
      <c r="I4" s="141" t="s">
        <v>18</v>
      </c>
      <c r="J4" s="141" t="s">
        <v>62</v>
      </c>
      <c r="K4" s="141" t="s">
        <v>62</v>
      </c>
      <c r="L4" s="51">
        <f>COUNTIF(D4:K4,"Sim")</f>
        <v>6</v>
      </c>
    </row>
    <row r="5" spans="1:12" ht="75" customHeight="1">
      <c r="A5" s="73" t="str">
        <v>Assuntos Transversais</v>
      </c>
      <c r="B5" s="73" t="str">
        <v>GGFIS</v>
      </c>
      <c r="C5" s="76" t="str">
        <v>1.2 - Boas práticas em farmácias e drogarias</v>
      </c>
      <c r="D5" s="142" t="s">
        <v>18</v>
      </c>
      <c r="E5" s="141" t="s">
        <v>18</v>
      </c>
      <c r="F5" s="141" t="s">
        <v>18</v>
      </c>
      <c r="G5" s="141" t="s">
        <v>18</v>
      </c>
      <c r="H5" s="141" t="s">
        <v>18</v>
      </c>
      <c r="I5" s="141" t="s">
        <v>18</v>
      </c>
      <c r="J5" s="141" t="s">
        <v>62</v>
      </c>
      <c r="K5" s="143" t="s">
        <v>62</v>
      </c>
      <c r="L5" s="51">
        <f t="shared" ref="L5:L54" si="0">COUNTIF(D5:K5,"Sim")</f>
        <v>6</v>
      </c>
    </row>
    <row r="6" spans="1:12" ht="75" customHeight="1">
      <c r="A6" s="73" t="str">
        <v>Assuntos Transversais</v>
      </c>
      <c r="B6" s="73" t="str">
        <v>GGFIS</v>
      </c>
      <c r="C6" s="76" t="str">
        <v>1.11 - Regulação para definição de procedimentos relacionados às ações fiscalizatórias da Anvisa</v>
      </c>
      <c r="D6" s="142" t="s">
        <v>18</v>
      </c>
      <c r="E6" s="141" t="s">
        <v>18</v>
      </c>
      <c r="F6" s="141" t="s">
        <v>18</v>
      </c>
      <c r="G6" s="141" t="s">
        <v>18</v>
      </c>
      <c r="H6" s="141" t="s">
        <v>18</v>
      </c>
      <c r="I6" s="141" t="s">
        <v>18</v>
      </c>
      <c r="J6" s="141" t="s">
        <v>62</v>
      </c>
      <c r="K6" s="143" t="s">
        <v>62</v>
      </c>
      <c r="L6" s="51">
        <f t="shared" si="0"/>
        <v>6</v>
      </c>
    </row>
    <row r="7" spans="1:12" ht="75" customHeight="1">
      <c r="A7" s="73" t="str">
        <v>Assuntos Transversais</v>
      </c>
      <c r="B7" s="73" t="str">
        <v>GGFIS</v>
      </c>
      <c r="C7" s="76" t="str">
        <v>1.14 - Requisitos para a admissibilidade de análises realizadas por Autoridades Reguladoras Estrangeiras Equivalentes nos processos de Inspeção e Certificação de Boas Práticas -  TEMA CONCLUÍDO</v>
      </c>
      <c r="D7" s="141" t="s">
        <v>18</v>
      </c>
      <c r="E7" s="141" t="s">
        <v>18</v>
      </c>
      <c r="F7" s="141" t="s">
        <v>62</v>
      </c>
      <c r="G7" s="141" t="s">
        <v>18</v>
      </c>
      <c r="H7" s="141" t="s">
        <v>62</v>
      </c>
      <c r="I7" s="141" t="s">
        <v>18</v>
      </c>
      <c r="J7" s="141" t="s">
        <v>62</v>
      </c>
      <c r="K7" s="141" t="s">
        <v>62</v>
      </c>
      <c r="L7" s="51">
        <f t="shared" si="0"/>
        <v>4</v>
      </c>
    </row>
    <row r="8" spans="1:12" ht="75" customHeight="1">
      <c r="A8" s="73" t="str">
        <v>Assuntos Transversais</v>
      </c>
      <c r="B8" s="73" t="str">
        <v>GGFIS</v>
      </c>
      <c r="C8" s="76" t="str">
        <v>1.15 - Requisitos para concessão e alteração de AFE de farmácias de manipulação e revisão da documentação para pedidos de concessão e alteração de AFE de farmácias e drogarias</v>
      </c>
      <c r="D8" s="141" t="s">
        <v>18</v>
      </c>
      <c r="E8" s="141" t="s">
        <v>18</v>
      </c>
      <c r="F8" s="141" t="s">
        <v>18</v>
      </c>
      <c r="G8" s="141" t="s">
        <v>18</v>
      </c>
      <c r="H8" s="141" t="s">
        <v>62</v>
      </c>
      <c r="I8" s="141" t="s">
        <v>18</v>
      </c>
      <c r="J8" s="141" t="s">
        <v>62</v>
      </c>
      <c r="K8" s="143" t="s">
        <v>62</v>
      </c>
      <c r="L8" s="51">
        <f t="shared" si="0"/>
        <v>5</v>
      </c>
    </row>
    <row r="9" spans="1:12" ht="75" customHeight="1">
      <c r="A9" s="73" t="str">
        <v>Assuntos Transversais</v>
      </c>
      <c r="B9" s="73" t="str">
        <v>GGFIS</v>
      </c>
      <c r="C9" s="76" t="str">
        <v>1.21 - Vigência do CBPF durante o período de validade do registro do produto e prazo de validade diferenciado, baseado no risco sanitário</v>
      </c>
      <c r="D9" s="141" t="s">
        <v>18</v>
      </c>
      <c r="E9" s="141" t="s">
        <v>18</v>
      </c>
      <c r="F9" s="141" t="s">
        <v>62</v>
      </c>
      <c r="G9" s="141" t="s">
        <v>18</v>
      </c>
      <c r="H9" s="141" t="s">
        <v>62</v>
      </c>
      <c r="I9" s="141" t="s">
        <v>18</v>
      </c>
      <c r="J9" s="141" t="s">
        <v>62</v>
      </c>
      <c r="K9" s="141" t="s">
        <v>62</v>
      </c>
      <c r="L9" s="51">
        <f t="shared" si="0"/>
        <v>4</v>
      </c>
    </row>
    <row r="10" spans="1:12" ht="75" customHeight="1">
      <c r="A10" s="73" t="str">
        <v>Alimentos</v>
      </c>
      <c r="B10" s="73" t="str">
        <v>GGFIS</v>
      </c>
      <c r="C10" s="76" t="str">
        <v>3.2 - Boas Práticas para Serviços de Alimentação</v>
      </c>
      <c r="D10" s="142" t="s">
        <v>18</v>
      </c>
      <c r="E10" s="141" t="s">
        <v>18</v>
      </c>
      <c r="F10" s="141" t="s">
        <v>18</v>
      </c>
      <c r="G10" s="141" t="s">
        <v>18</v>
      </c>
      <c r="H10" s="141" t="s">
        <v>18</v>
      </c>
      <c r="I10" s="141" t="s">
        <v>18</v>
      </c>
      <c r="J10" s="141" t="s">
        <v>62</v>
      </c>
      <c r="K10" s="143" t="s">
        <v>62</v>
      </c>
      <c r="L10" s="51">
        <f t="shared" si="0"/>
        <v>6</v>
      </c>
    </row>
    <row r="11" spans="1:12" ht="75" customHeight="1">
      <c r="A11" s="73" t="str">
        <v>Alimentos</v>
      </c>
      <c r="B11" s="73" t="str">
        <v>GGFIS</v>
      </c>
      <c r="C11" s="76" t="str">
        <v>3.26 - Revisão das normas de Boas práticas de fabricação (BPF) para estabelecimentos industrializadores de alimentos</v>
      </c>
      <c r="D11" s="142" t="s">
        <v>18</v>
      </c>
      <c r="E11" s="141" t="s">
        <v>18</v>
      </c>
      <c r="F11" s="141" t="s">
        <v>18</v>
      </c>
      <c r="G11" s="141" t="s">
        <v>18</v>
      </c>
      <c r="H11" s="141" t="s">
        <v>18</v>
      </c>
      <c r="I11" s="141" t="s">
        <v>18</v>
      </c>
      <c r="J11" s="141" t="s">
        <v>62</v>
      </c>
      <c r="K11" s="143" t="s">
        <v>62</v>
      </c>
      <c r="L11" s="51">
        <f t="shared" si="0"/>
        <v>6</v>
      </c>
    </row>
    <row r="12" spans="1:12" ht="75" customHeight="1">
      <c r="A12" s="73" t="str">
        <v>Cosméticos</v>
      </c>
      <c r="B12" s="73" t="str">
        <v>GGFIS</v>
      </c>
      <c r="C12" s="76" t="str">
        <v>4.8 - Revisão do Regulamento Técnico para empresas que exerçam atividade de fracionamento de Produtos de Higiene Pessoal, Cosméticos e Perfumes com venda direta ao consumidor (Revisão da RDC nº 108/2005)</v>
      </c>
      <c r="D12" s="142" t="s">
        <v>18</v>
      </c>
      <c r="E12" s="141" t="s">
        <v>18</v>
      </c>
      <c r="F12" s="141" t="s">
        <v>18</v>
      </c>
      <c r="G12" s="141" t="s">
        <v>18</v>
      </c>
      <c r="H12" s="141" t="s">
        <v>18</v>
      </c>
      <c r="I12" s="141" t="s">
        <v>18</v>
      </c>
      <c r="J12" s="141" t="s">
        <v>62</v>
      </c>
      <c r="K12" s="143" t="s">
        <v>62</v>
      </c>
      <c r="L12" s="51">
        <f t="shared" si="0"/>
        <v>6</v>
      </c>
    </row>
    <row r="13" spans="1:12" ht="75" customHeight="1">
      <c r="A13" s="73" t="str">
        <v>Insumos Farmacêuticos</v>
      </c>
      <c r="B13" s="73" t="str">
        <v>GGFIS</v>
      </c>
      <c r="C13" s="76" t="str">
        <v>6.1 - Requisitos de Boas Práticas para o fracionamento e distribuição de insumos farmacêuticos</v>
      </c>
      <c r="D13" s="142" t="s">
        <v>18</v>
      </c>
      <c r="E13" s="141" t="s">
        <v>18</v>
      </c>
      <c r="F13" s="141" t="s">
        <v>18</v>
      </c>
      <c r="G13" s="141" t="s">
        <v>18</v>
      </c>
      <c r="H13" s="141" t="s">
        <v>18</v>
      </c>
      <c r="I13" s="141" t="s">
        <v>18</v>
      </c>
      <c r="J13" s="141" t="s">
        <v>62</v>
      </c>
      <c r="K13" s="143" t="s">
        <v>62</v>
      </c>
      <c r="L13" s="51">
        <f t="shared" si="0"/>
        <v>6</v>
      </c>
    </row>
    <row r="14" spans="1:12" ht="75" customHeight="1">
      <c r="A14" s="73" t="str">
        <v>Medicamentos</v>
      </c>
      <c r="B14" s="73" t="str">
        <v>GGFIS</v>
      </c>
      <c r="C14" s="76" t="str">
        <v>8.4 - Boas práticas de armazenamento, distribuição e transporte de gases medicinais</v>
      </c>
      <c r="D14" s="142" t="s">
        <v>18</v>
      </c>
      <c r="E14" s="141" t="s">
        <v>18</v>
      </c>
      <c r="F14" s="141" t="s">
        <v>18</v>
      </c>
      <c r="G14" s="141" t="s">
        <v>18</v>
      </c>
      <c r="H14" s="141" t="s">
        <v>62</v>
      </c>
      <c r="I14" s="141" t="s">
        <v>18</v>
      </c>
      <c r="J14" s="141" t="s">
        <v>62</v>
      </c>
      <c r="K14" s="143" t="s">
        <v>62</v>
      </c>
      <c r="L14" s="51">
        <f t="shared" si="0"/>
        <v>5</v>
      </c>
    </row>
    <row r="15" spans="1:12" ht="75" customHeight="1">
      <c r="A15" s="73" t="str">
        <v>Medicamentos</v>
      </c>
      <c r="B15" s="73" t="str">
        <v>GGFIS</v>
      </c>
      <c r="C15" s="76" t="str">
        <v>8.7 - Diretrizes Gerais de Boas Práticas de Preparação de Radiofármacos em estabelecimentos de Saúde e Radiofarmácias</v>
      </c>
      <c r="D15" s="142" t="s">
        <v>18</v>
      </c>
      <c r="E15" s="141" t="s">
        <v>18</v>
      </c>
      <c r="F15" s="141" t="s">
        <v>18</v>
      </c>
      <c r="G15" s="141" t="s">
        <v>18</v>
      </c>
      <c r="H15" s="141" t="s">
        <v>18</v>
      </c>
      <c r="I15" s="141" t="s">
        <v>18</v>
      </c>
      <c r="J15" s="141" t="s">
        <v>62</v>
      </c>
      <c r="K15" s="143" t="s">
        <v>62</v>
      </c>
      <c r="L15" s="51">
        <f t="shared" si="0"/>
        <v>6</v>
      </c>
    </row>
    <row r="16" spans="1:12" ht="75" customHeight="1">
      <c r="A16" s="73" t="str">
        <v>Medicamentos</v>
      </c>
      <c r="B16" s="73" t="str">
        <v>GGFIS</v>
      </c>
      <c r="C16" s="76" t="str">
        <v>8.13 - Procedimentos para descontinuação de fabricação ou importação de medicamentos, bem como para sua reativação.</v>
      </c>
      <c r="D16" s="142" t="s">
        <v>18</v>
      </c>
      <c r="E16" s="141" t="s">
        <v>18</v>
      </c>
      <c r="F16" s="141" t="s">
        <v>18</v>
      </c>
      <c r="G16" s="141" t="s">
        <v>18</v>
      </c>
      <c r="H16" s="141" t="s">
        <v>18</v>
      </c>
      <c r="I16" s="141" t="s">
        <v>18</v>
      </c>
      <c r="J16" s="141" t="s">
        <v>62</v>
      </c>
      <c r="K16" s="143" t="s">
        <v>62</v>
      </c>
      <c r="L16" s="51">
        <f t="shared" si="0"/>
        <v>6</v>
      </c>
    </row>
    <row r="17" spans="1:12" ht="75" customHeight="1">
      <c r="A17" s="73" t="str">
        <v>Medicamentos</v>
      </c>
      <c r="B17" s="73" t="str">
        <v>GGFIS</v>
      </c>
      <c r="C17" s="76" t="str">
        <v>8.17 - Regulamentação dos procedimentos para envio do mapa de distribuição de medicamentos, nos termos do art. 3-A da Lei nº 11.903, de 14 de janeiro de 2009.</v>
      </c>
      <c r="D17" s="142" t="s">
        <v>62</v>
      </c>
      <c r="E17" s="141" t="s">
        <v>18</v>
      </c>
      <c r="F17" s="141" t="s">
        <v>62</v>
      </c>
      <c r="G17" s="141" t="s">
        <v>18</v>
      </c>
      <c r="H17" s="141" t="s">
        <v>62</v>
      </c>
      <c r="I17" s="141" t="s">
        <v>18</v>
      </c>
      <c r="J17" s="141" t="s">
        <v>62</v>
      </c>
      <c r="K17" s="143" t="s">
        <v>18</v>
      </c>
      <c r="L17" s="51">
        <f t="shared" si="0"/>
        <v>4</v>
      </c>
    </row>
    <row r="18" spans="1:12" ht="75" customHeight="1">
      <c r="A18" s="73" t="str">
        <v>Medicamentos</v>
      </c>
      <c r="B18" s="73" t="str">
        <v>GGFIS</v>
      </c>
      <c r="C18" s="76" t="str">
        <v>8.25 - Revisão  das Boas Práticas de Fabricação complementares a Medicamentos Estéreis ( Revisão da IN nº 35/2019)</v>
      </c>
      <c r="D18" s="142" t="s">
        <v>18</v>
      </c>
      <c r="E18" s="141" t="s">
        <v>18</v>
      </c>
      <c r="F18" s="141" t="s">
        <v>18</v>
      </c>
      <c r="G18" s="141" t="s">
        <v>18</v>
      </c>
      <c r="H18" s="141" t="s">
        <v>18</v>
      </c>
      <c r="I18" s="141" t="s">
        <v>18</v>
      </c>
      <c r="J18" s="141" t="s">
        <v>62</v>
      </c>
      <c r="K18" s="143" t="s">
        <v>62</v>
      </c>
      <c r="L18" s="51">
        <f t="shared" si="0"/>
        <v>6</v>
      </c>
    </row>
    <row r="19" spans="1:12" ht="75" customHeight="1">
      <c r="A19" s="73" t="str">
        <v>Medicamentos</v>
      </c>
      <c r="B19" s="73" t="str">
        <v>GGFIS</v>
      </c>
      <c r="C19" s="76" t="str">
        <v>8.27 - Revisão da norma de Boas Práticas de Manipulação em Farmácias</v>
      </c>
      <c r="D19" s="142" t="s">
        <v>18</v>
      </c>
      <c r="E19" s="141" t="s">
        <v>18</v>
      </c>
      <c r="F19" s="141" t="s">
        <v>18</v>
      </c>
      <c r="G19" s="141" t="s">
        <v>18</v>
      </c>
      <c r="H19" s="141" t="s">
        <v>18</v>
      </c>
      <c r="I19" s="141" t="s">
        <v>18</v>
      </c>
      <c r="J19" s="141" t="s">
        <v>62</v>
      </c>
      <c r="K19" s="143" t="s">
        <v>62</v>
      </c>
      <c r="L19" s="51">
        <f t="shared" si="0"/>
        <v>6</v>
      </c>
    </row>
    <row r="20" spans="1:12" ht="75" customHeight="1">
      <c r="A20" s="73" t="str">
        <v>Organização e Gestão do SNVS</v>
      </c>
      <c r="B20" s="73" t="str">
        <v>GGFIS</v>
      </c>
      <c r="C20" s="76" t="str">
        <v>9.3 - Harmonização de procedimentos no âmbito do SNVS</v>
      </c>
      <c r="D20" s="142" t="s">
        <v>18</v>
      </c>
      <c r="E20" s="141" t="s">
        <v>18</v>
      </c>
      <c r="F20" s="141" t="s">
        <v>18</v>
      </c>
      <c r="G20" s="141" t="s">
        <v>18</v>
      </c>
      <c r="H20" s="141" t="s">
        <v>18</v>
      </c>
      <c r="I20" s="141" t="s">
        <v>18</v>
      </c>
      <c r="J20" s="141" t="s">
        <v>62</v>
      </c>
      <c r="K20" s="141" t="s">
        <v>62</v>
      </c>
      <c r="L20" s="51">
        <f t="shared" si="0"/>
        <v>6</v>
      </c>
    </row>
    <row r="21" spans="1:12" ht="75" customHeight="1">
      <c r="A21" s="73"/>
      <c r="B21" s="73"/>
      <c r="C21" s="76"/>
      <c r="D21" s="142"/>
      <c r="E21" s="141"/>
      <c r="F21" s="141"/>
      <c r="G21" s="141"/>
      <c r="H21" s="141"/>
      <c r="I21" s="141"/>
      <c r="J21" s="141"/>
      <c r="K21" s="143"/>
      <c r="L21" s="51">
        <f t="shared" si="0"/>
        <v>0</v>
      </c>
    </row>
    <row r="22" spans="1:12" ht="75" customHeight="1">
      <c r="A22" s="73"/>
      <c r="B22" s="73"/>
      <c r="C22" s="76"/>
      <c r="D22" s="142"/>
      <c r="E22" s="141"/>
      <c r="F22" s="141"/>
      <c r="G22" s="141"/>
      <c r="H22" s="141"/>
      <c r="I22" s="141"/>
      <c r="J22" s="141"/>
      <c r="K22" s="143"/>
      <c r="L22" s="51">
        <f t="shared" si="0"/>
        <v>0</v>
      </c>
    </row>
    <row r="23" spans="1:12" ht="75" customHeight="1">
      <c r="A23" s="73"/>
      <c r="B23" s="73"/>
      <c r="C23" s="76"/>
      <c r="D23" s="142"/>
      <c r="E23" s="141"/>
      <c r="F23" s="141"/>
      <c r="G23" s="141"/>
      <c r="H23" s="141"/>
      <c r="I23" s="141"/>
      <c r="J23" s="141"/>
      <c r="K23" s="143"/>
      <c r="L23" s="51">
        <f t="shared" si="0"/>
        <v>0</v>
      </c>
    </row>
    <row r="24" spans="1:12" ht="75" customHeight="1">
      <c r="A24" s="73"/>
      <c r="B24" s="73"/>
      <c r="C24" s="76"/>
      <c r="D24" s="142"/>
      <c r="E24" s="141"/>
      <c r="F24" s="141"/>
      <c r="G24" s="141"/>
      <c r="H24" s="141"/>
      <c r="I24" s="141"/>
      <c r="J24" s="141"/>
      <c r="K24" s="143"/>
      <c r="L24" s="51">
        <f t="shared" si="0"/>
        <v>0</v>
      </c>
    </row>
    <row r="25" spans="1:12" ht="75" customHeight="1">
      <c r="A25" s="73"/>
      <c r="B25" s="73"/>
      <c r="C25" s="76"/>
      <c r="D25" s="142"/>
      <c r="E25" s="141"/>
      <c r="F25" s="141"/>
      <c r="G25" s="141"/>
      <c r="H25" s="141"/>
      <c r="I25" s="141"/>
      <c r="J25" s="141"/>
      <c r="K25" s="143"/>
      <c r="L25" s="51">
        <f t="shared" si="0"/>
        <v>0</v>
      </c>
    </row>
    <row r="26" spans="1:12" ht="75" customHeight="1">
      <c r="A26" s="73"/>
      <c r="B26" s="73"/>
      <c r="C26" s="76"/>
      <c r="D26" s="142"/>
      <c r="E26" s="141"/>
      <c r="F26" s="141"/>
      <c r="G26" s="141"/>
      <c r="H26" s="141"/>
      <c r="I26" s="141"/>
      <c r="J26" s="141"/>
      <c r="K26" s="143"/>
      <c r="L26" s="51">
        <f t="shared" si="0"/>
        <v>0</v>
      </c>
    </row>
    <row r="27" spans="1:12" ht="75" customHeight="1">
      <c r="A27" s="73"/>
      <c r="B27" s="73"/>
      <c r="C27" s="76"/>
      <c r="D27" s="142"/>
      <c r="E27" s="141"/>
      <c r="F27" s="141"/>
      <c r="G27" s="141"/>
      <c r="H27" s="141"/>
      <c r="I27" s="141"/>
      <c r="J27" s="141"/>
      <c r="K27" s="143"/>
      <c r="L27" s="51">
        <f t="shared" si="0"/>
        <v>0</v>
      </c>
    </row>
    <row r="28" spans="1:12" ht="75" customHeight="1">
      <c r="A28" s="73"/>
      <c r="B28" s="73"/>
      <c r="C28" s="76"/>
      <c r="D28" s="142"/>
      <c r="E28" s="141"/>
      <c r="F28" s="141"/>
      <c r="G28" s="141"/>
      <c r="H28" s="141"/>
      <c r="I28" s="141"/>
      <c r="J28" s="141"/>
      <c r="K28" s="143"/>
      <c r="L28" s="51">
        <f t="shared" si="0"/>
        <v>0</v>
      </c>
    </row>
    <row r="29" spans="1:12" ht="75" customHeight="1">
      <c r="A29" s="73"/>
      <c r="B29" s="73"/>
      <c r="C29" s="76"/>
      <c r="D29" s="142"/>
      <c r="E29" s="141"/>
      <c r="F29" s="141"/>
      <c r="G29" s="141"/>
      <c r="H29" s="141"/>
      <c r="I29" s="141"/>
      <c r="J29" s="141"/>
      <c r="K29" s="143"/>
      <c r="L29" s="51">
        <f t="shared" si="0"/>
        <v>0</v>
      </c>
    </row>
    <row r="30" spans="1:12" ht="75" customHeight="1">
      <c r="A30" s="73"/>
      <c r="B30" s="73"/>
      <c r="C30" s="76"/>
      <c r="D30" s="142"/>
      <c r="E30" s="141"/>
      <c r="F30" s="141"/>
      <c r="G30" s="141"/>
      <c r="H30" s="141"/>
      <c r="I30" s="141"/>
      <c r="J30" s="141"/>
      <c r="K30" s="143"/>
      <c r="L30" s="51">
        <f t="shared" si="0"/>
        <v>0</v>
      </c>
    </row>
    <row r="31" spans="1:12" ht="75" customHeight="1">
      <c r="A31" s="73"/>
      <c r="B31" s="73"/>
      <c r="C31" s="76"/>
      <c r="D31" s="142"/>
      <c r="E31" s="141"/>
      <c r="F31" s="141"/>
      <c r="G31" s="141"/>
      <c r="H31" s="141"/>
      <c r="I31" s="141"/>
      <c r="J31" s="141"/>
      <c r="K31" s="143"/>
      <c r="L31" s="51">
        <f t="shared" si="0"/>
        <v>0</v>
      </c>
    </row>
    <row r="32" spans="1:12" ht="75" customHeight="1">
      <c r="A32" s="73"/>
      <c r="B32" s="73"/>
      <c r="C32" s="76"/>
      <c r="D32" s="142"/>
      <c r="E32" s="141"/>
      <c r="F32" s="141"/>
      <c r="G32" s="141"/>
      <c r="H32" s="141"/>
      <c r="I32" s="141"/>
      <c r="J32" s="141"/>
      <c r="K32" s="143"/>
      <c r="L32" s="51">
        <f t="shared" si="0"/>
        <v>0</v>
      </c>
    </row>
    <row r="33" spans="1:12" ht="75" customHeight="1">
      <c r="A33" s="73"/>
      <c r="B33" s="73"/>
      <c r="C33" s="76"/>
      <c r="D33" s="142"/>
      <c r="E33" s="141"/>
      <c r="F33" s="141"/>
      <c r="G33" s="141"/>
      <c r="H33" s="141"/>
      <c r="I33" s="141"/>
      <c r="J33" s="141"/>
      <c r="K33" s="143"/>
      <c r="L33" s="51">
        <f t="shared" si="0"/>
        <v>0</v>
      </c>
    </row>
    <row r="34" spans="1:12" ht="75" customHeight="1">
      <c r="A34" s="73"/>
      <c r="B34" s="73"/>
      <c r="C34" s="76"/>
      <c r="D34" s="142"/>
      <c r="E34" s="141"/>
      <c r="F34" s="141"/>
      <c r="G34" s="141"/>
      <c r="H34" s="141"/>
      <c r="I34" s="141"/>
      <c r="J34" s="141"/>
      <c r="K34" s="143"/>
      <c r="L34" s="51">
        <f t="shared" si="0"/>
        <v>0</v>
      </c>
    </row>
    <row r="35" spans="1:12" ht="75" customHeight="1">
      <c r="A35" s="73"/>
      <c r="B35" s="73"/>
      <c r="C35" s="76"/>
      <c r="D35" s="142"/>
      <c r="E35" s="141"/>
      <c r="F35" s="141"/>
      <c r="G35" s="141"/>
      <c r="H35" s="141"/>
      <c r="I35" s="141"/>
      <c r="J35" s="141"/>
      <c r="K35" s="143"/>
      <c r="L35" s="51">
        <f t="shared" si="0"/>
        <v>0</v>
      </c>
    </row>
    <row r="36" spans="1:12" ht="75" customHeight="1">
      <c r="A36" s="73"/>
      <c r="B36" s="73"/>
      <c r="C36" s="76"/>
      <c r="D36" s="142"/>
      <c r="E36" s="141"/>
      <c r="F36" s="141"/>
      <c r="G36" s="141"/>
      <c r="H36" s="141"/>
      <c r="I36" s="141"/>
      <c r="J36" s="141"/>
      <c r="K36" s="143"/>
      <c r="L36" s="51">
        <f t="shared" si="0"/>
        <v>0</v>
      </c>
    </row>
    <row r="37" spans="1:12" ht="75" customHeight="1">
      <c r="A37" s="73"/>
      <c r="B37" s="73"/>
      <c r="C37" s="76"/>
      <c r="D37" s="142"/>
      <c r="E37" s="141"/>
      <c r="F37" s="141"/>
      <c r="G37" s="141"/>
      <c r="H37" s="141"/>
      <c r="I37" s="141"/>
      <c r="J37" s="141"/>
      <c r="K37" s="143"/>
      <c r="L37" s="51">
        <f t="shared" si="0"/>
        <v>0</v>
      </c>
    </row>
    <row r="38" spans="1:12" ht="75" customHeight="1">
      <c r="A38" s="73"/>
      <c r="B38" s="73"/>
      <c r="C38" s="76"/>
      <c r="D38" s="142"/>
      <c r="E38" s="141"/>
      <c r="F38" s="141"/>
      <c r="G38" s="141"/>
      <c r="H38" s="141"/>
      <c r="I38" s="141"/>
      <c r="J38" s="141"/>
      <c r="K38" s="143"/>
      <c r="L38" s="51">
        <f t="shared" si="0"/>
        <v>0</v>
      </c>
    </row>
    <row r="39" spans="1:12" ht="75" customHeight="1">
      <c r="A39" s="73"/>
      <c r="B39" s="73"/>
      <c r="C39" s="76"/>
      <c r="D39" s="142"/>
      <c r="E39" s="141"/>
      <c r="F39" s="141"/>
      <c r="G39" s="141"/>
      <c r="H39" s="141"/>
      <c r="I39" s="141"/>
      <c r="J39" s="141"/>
      <c r="K39" s="143"/>
      <c r="L39" s="51">
        <f t="shared" si="0"/>
        <v>0</v>
      </c>
    </row>
    <row r="40" spans="1:12" ht="75" customHeight="1">
      <c r="A40" s="73"/>
      <c r="B40" s="73"/>
      <c r="C40" s="76"/>
      <c r="D40" s="142"/>
      <c r="E40" s="141"/>
      <c r="F40" s="141"/>
      <c r="G40" s="141"/>
      <c r="H40" s="141"/>
      <c r="I40" s="141"/>
      <c r="J40" s="141"/>
      <c r="K40" s="143"/>
      <c r="L40" s="51">
        <f t="shared" si="0"/>
        <v>0</v>
      </c>
    </row>
    <row r="41" spans="1:12" ht="75" customHeight="1">
      <c r="A41" s="73"/>
      <c r="B41" s="73"/>
      <c r="C41" s="76"/>
      <c r="D41" s="17"/>
      <c r="E41" s="10"/>
      <c r="F41" s="10"/>
      <c r="G41" s="10"/>
      <c r="H41" s="10"/>
      <c r="I41" s="10"/>
      <c r="J41" s="10"/>
      <c r="K41" s="12"/>
      <c r="L41" s="51">
        <f t="shared" si="0"/>
        <v>0</v>
      </c>
    </row>
    <row r="42" spans="1:12" ht="75" customHeight="1">
      <c r="A42" s="73"/>
      <c r="B42" s="73"/>
      <c r="C42" s="76"/>
      <c r="D42" s="17"/>
      <c r="E42" s="10"/>
      <c r="F42" s="10"/>
      <c r="G42" s="10"/>
      <c r="H42" s="10"/>
      <c r="I42" s="10"/>
      <c r="J42" s="10"/>
      <c r="K42" s="12"/>
      <c r="L42" s="51">
        <f t="shared" si="0"/>
        <v>0</v>
      </c>
    </row>
    <row r="43" spans="1:12" ht="75" customHeight="1">
      <c r="A43" s="73"/>
      <c r="B43" s="73"/>
      <c r="C43" s="76"/>
      <c r="D43" s="17"/>
      <c r="E43" s="10"/>
      <c r="F43" s="10"/>
      <c r="G43" s="10"/>
      <c r="H43" s="10"/>
      <c r="I43" s="10"/>
      <c r="J43" s="10"/>
      <c r="K43" s="12"/>
      <c r="L43" s="51">
        <f t="shared" si="0"/>
        <v>0</v>
      </c>
    </row>
    <row r="44" spans="1:12" ht="75" customHeight="1">
      <c r="A44" s="73"/>
      <c r="B44" s="73"/>
      <c r="C44" s="76"/>
      <c r="D44" s="17"/>
      <c r="E44" s="10"/>
      <c r="F44" s="10"/>
      <c r="G44" s="10"/>
      <c r="H44" s="10"/>
      <c r="I44" s="10"/>
      <c r="J44" s="10"/>
      <c r="K44" s="12"/>
      <c r="L44" s="51">
        <f t="shared" si="0"/>
        <v>0</v>
      </c>
    </row>
    <row r="45" spans="1:12" ht="75" customHeight="1">
      <c r="A45" s="73"/>
      <c r="B45" s="73"/>
      <c r="C45" s="76"/>
      <c r="D45" s="17"/>
      <c r="E45" s="10"/>
      <c r="F45" s="10"/>
      <c r="G45" s="10"/>
      <c r="H45" s="10"/>
      <c r="I45" s="10"/>
      <c r="J45" s="10"/>
      <c r="K45" s="12"/>
      <c r="L45" s="51">
        <f t="shared" si="0"/>
        <v>0</v>
      </c>
    </row>
    <row r="46" spans="1:12" ht="75" customHeight="1">
      <c r="A46" s="73"/>
      <c r="B46" s="73"/>
      <c r="C46" s="76"/>
      <c r="D46" s="17"/>
      <c r="E46" s="10"/>
      <c r="F46" s="10"/>
      <c r="G46" s="10"/>
      <c r="H46" s="10"/>
      <c r="I46" s="10"/>
      <c r="J46" s="10"/>
      <c r="K46" s="12"/>
      <c r="L46" s="51">
        <f t="shared" si="0"/>
        <v>0</v>
      </c>
    </row>
    <row r="47" spans="1:12" ht="75" customHeight="1">
      <c r="A47" s="73"/>
      <c r="B47" s="73"/>
      <c r="C47" s="76"/>
      <c r="D47" s="17"/>
      <c r="E47" s="10"/>
      <c r="F47" s="10"/>
      <c r="G47" s="10"/>
      <c r="H47" s="10"/>
      <c r="I47" s="10"/>
      <c r="J47" s="10"/>
      <c r="K47" s="12"/>
      <c r="L47" s="51">
        <f t="shared" si="0"/>
        <v>0</v>
      </c>
    </row>
    <row r="48" spans="1:12" ht="75" customHeight="1">
      <c r="A48" s="73"/>
      <c r="B48" s="73"/>
      <c r="C48" s="76"/>
      <c r="D48" s="17"/>
      <c r="E48" s="10"/>
      <c r="F48" s="10"/>
      <c r="G48" s="10"/>
      <c r="H48" s="10"/>
      <c r="I48" s="10"/>
      <c r="J48" s="10"/>
      <c r="K48" s="12"/>
      <c r="L48" s="51">
        <f t="shared" si="0"/>
        <v>0</v>
      </c>
    </row>
    <row r="49" spans="1:12" ht="75" customHeight="1">
      <c r="A49" s="73"/>
      <c r="B49" s="73"/>
      <c r="C49" s="76"/>
      <c r="D49" s="17"/>
      <c r="E49" s="10"/>
      <c r="F49" s="10"/>
      <c r="G49" s="10"/>
      <c r="H49" s="10"/>
      <c r="I49" s="10"/>
      <c r="J49" s="10"/>
      <c r="K49" s="12"/>
      <c r="L49" s="51">
        <f t="shared" si="0"/>
        <v>0</v>
      </c>
    </row>
    <row r="50" spans="1:12" ht="75" customHeight="1">
      <c r="A50" s="73"/>
      <c r="B50" s="73"/>
      <c r="C50" s="76"/>
      <c r="D50" s="17"/>
      <c r="E50" s="10"/>
      <c r="F50" s="10"/>
      <c r="G50" s="10"/>
      <c r="H50" s="10"/>
      <c r="I50" s="10"/>
      <c r="J50" s="10"/>
      <c r="K50" s="12"/>
      <c r="L50" s="51">
        <f t="shared" si="0"/>
        <v>0</v>
      </c>
    </row>
    <row r="51" spans="1:12" ht="75" customHeight="1">
      <c r="A51" s="73"/>
      <c r="B51" s="73"/>
      <c r="C51" s="76"/>
      <c r="D51" s="17"/>
      <c r="E51" s="10"/>
      <c r="F51" s="10"/>
      <c r="G51" s="10"/>
      <c r="H51" s="10"/>
      <c r="I51" s="10"/>
      <c r="J51" s="10"/>
      <c r="K51" s="12"/>
      <c r="L51" s="51">
        <f t="shared" si="0"/>
        <v>0</v>
      </c>
    </row>
    <row r="52" spans="1:12" ht="75" customHeight="1">
      <c r="A52" s="73"/>
      <c r="B52" s="73"/>
      <c r="C52" s="76"/>
      <c r="D52" s="17"/>
      <c r="E52" s="10"/>
      <c r="F52" s="10"/>
      <c r="G52" s="10"/>
      <c r="H52" s="10"/>
      <c r="I52" s="10"/>
      <c r="J52" s="10"/>
      <c r="K52" s="12"/>
      <c r="L52" s="51">
        <f t="shared" si="0"/>
        <v>0</v>
      </c>
    </row>
    <row r="53" spans="1:12" ht="75" customHeight="1">
      <c r="A53" s="73"/>
      <c r="B53" s="73"/>
      <c r="C53" s="76"/>
      <c r="D53" s="17"/>
      <c r="E53" s="10"/>
      <c r="F53" s="10"/>
      <c r="G53" s="10"/>
      <c r="H53" s="10"/>
      <c r="I53" s="10"/>
      <c r="J53" s="10"/>
      <c r="K53" s="12"/>
      <c r="L53" s="51">
        <f t="shared" si="0"/>
        <v>0</v>
      </c>
    </row>
    <row r="54" spans="1:12" ht="75" customHeight="1" thickBot="1">
      <c r="A54" s="74"/>
      <c r="B54" s="74"/>
      <c r="C54" s="77"/>
      <c r="D54" s="18"/>
      <c r="E54" s="11"/>
      <c r="F54" s="11"/>
      <c r="G54" s="11"/>
      <c r="H54" s="11"/>
      <c r="I54" s="11"/>
      <c r="J54" s="11"/>
      <c r="K54" s="13"/>
      <c r="L54" s="52">
        <f t="shared" si="0"/>
        <v>0</v>
      </c>
    </row>
  </sheetData>
  <sheetProtection sheet="1" objects="1" scenarios="1"/>
  <mergeCells count="2">
    <mergeCell ref="A2:L2"/>
    <mergeCell ref="A1:L1"/>
  </mergeCells>
  <phoneticPr fontId="4" type="noConversion"/>
  <dataValidations count="1">
    <dataValidation type="list" allowBlank="1" showInputMessage="1" showErrorMessage="1" sqref="D4:K54" xr:uid="{7F51D42D-4CF4-4225-AF19-0D322F25E24F}">
      <formula1>"Sim, Não"</formula1>
    </dataValidation>
  </dataValidations>
  <pageMargins left="0.511811024" right="0.511811024" top="0.78740157499999996" bottom="0.78740157499999996" header="0.31496062000000002" footer="0.31496062000000002"/>
  <pageSetup paperSize="9" orientation="portrait" r:id="rId1"/>
  <drawing r:id="rId2"/>
  <legacyDrawing r:id="rId3"/>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E5CCA03-AFEA-4D47-B500-1B93C7C05BAB}">
  <sheetPr codeName="Planilha7"/>
  <dimension ref="A1:K50"/>
  <sheetViews>
    <sheetView showGridLines="0" zoomScale="90" zoomScaleNormal="90" workbookViewId="0">
      <pane xSplit="3" ySplit="4" topLeftCell="D5" activePane="bottomRight" state="frozen"/>
      <selection pane="bottomRight" activeCell="C8" sqref="C8"/>
      <selection pane="bottomLeft" activeCell="C5" sqref="C5"/>
      <selection pane="topRight" activeCell="C5" sqref="C5"/>
    </sheetView>
  </sheetViews>
  <sheetFormatPr defaultColWidth="48.7109375" defaultRowHeight="15"/>
  <cols>
    <col min="1" max="1" width="18.42578125" style="1" customWidth="1"/>
    <col min="2" max="2" width="13.5703125" style="5" customWidth="1"/>
    <col min="3" max="3" width="70.5703125" style="1" customWidth="1"/>
    <col min="4" max="4" width="43.7109375" style="3" customWidth="1"/>
    <col min="5" max="5" width="50.28515625" style="3" customWidth="1"/>
    <col min="6" max="6" width="31.42578125" style="3" customWidth="1"/>
    <col min="7" max="7" width="29.42578125" style="3" customWidth="1"/>
    <col min="8" max="9" width="41.5703125" style="3" customWidth="1"/>
    <col min="10" max="10" width="41.7109375" style="3" customWidth="1"/>
    <col min="11" max="11" width="19.7109375" style="3" customWidth="1"/>
    <col min="12" max="16384" width="48.7109375" style="3"/>
  </cols>
  <sheetData>
    <row r="1" spans="1:11" ht="38.450000000000003" customHeight="1">
      <c r="A1" s="196" t="s">
        <v>0</v>
      </c>
      <c r="B1" s="197"/>
      <c r="C1" s="197"/>
      <c r="D1" s="197"/>
      <c r="E1" s="197"/>
      <c r="F1" s="197"/>
      <c r="G1" s="197"/>
      <c r="H1" s="197"/>
      <c r="I1" s="197"/>
      <c r="J1" s="197"/>
      <c r="K1" s="198"/>
    </row>
    <row r="2" spans="1:11" ht="43.15" customHeight="1" thickBot="1">
      <c r="A2" s="199" t="s">
        <v>1</v>
      </c>
      <c r="B2" s="200"/>
      <c r="C2" s="200"/>
      <c r="D2" s="200"/>
      <c r="E2" s="200"/>
      <c r="F2" s="200"/>
      <c r="G2" s="200"/>
      <c r="H2" s="200"/>
      <c r="I2" s="200"/>
      <c r="J2" s="200"/>
      <c r="K2" s="201"/>
    </row>
    <row r="3" spans="1:11" s="1" customFormat="1" ht="45.75" customHeight="1">
      <c r="A3" s="204" t="s">
        <v>7</v>
      </c>
      <c r="B3" s="204" t="s">
        <v>8</v>
      </c>
      <c r="C3" s="204" t="s">
        <v>9</v>
      </c>
      <c r="D3" s="89" t="s">
        <v>63</v>
      </c>
      <c r="E3" s="81" t="s">
        <v>64</v>
      </c>
      <c r="F3" s="206" t="s">
        <v>65</v>
      </c>
      <c r="G3" s="206"/>
      <c r="H3" s="206"/>
      <c r="I3" s="206"/>
      <c r="J3" s="207"/>
      <c r="K3" s="208" t="s">
        <v>61</v>
      </c>
    </row>
    <row r="4" spans="1:11" s="1" customFormat="1" ht="99.6" customHeight="1" thickBot="1">
      <c r="A4" s="205"/>
      <c r="B4" s="205"/>
      <c r="C4" s="205"/>
      <c r="D4" s="90" t="s">
        <v>66</v>
      </c>
      <c r="E4" s="82" t="s">
        <v>67</v>
      </c>
      <c r="F4" s="83" t="s">
        <v>68</v>
      </c>
      <c r="G4" s="83" t="s">
        <v>69</v>
      </c>
      <c r="H4" s="83" t="s">
        <v>70</v>
      </c>
      <c r="I4" s="83" t="s">
        <v>71</v>
      </c>
      <c r="J4" s="123" t="s">
        <v>72</v>
      </c>
      <c r="K4" s="209"/>
    </row>
    <row r="5" spans="1:11" ht="75" customHeight="1">
      <c r="A5" s="86" t="str">
        <f>'4) R-Alcance'!A4</f>
        <v>Assuntos Transversais</v>
      </c>
      <c r="B5" s="86" t="str">
        <f>'4) R-Alcance'!B4</f>
        <v>GGFIS</v>
      </c>
      <c r="C5" s="91" t="str">
        <f>'4) R-Alcance'!C4</f>
        <v>1.1- Autorização para esgotamento de estoque de produtos sujeitos à vigilância sanitária</v>
      </c>
      <c r="D5" s="139" t="s">
        <v>73</v>
      </c>
      <c r="E5" s="141" t="s">
        <v>73</v>
      </c>
      <c r="F5" s="140" t="s">
        <v>74</v>
      </c>
      <c r="G5" s="140" t="s">
        <v>74</v>
      </c>
      <c r="H5" s="140" t="s">
        <v>74</v>
      </c>
      <c r="I5" s="144" t="s">
        <v>62</v>
      </c>
      <c r="J5" s="144" t="s">
        <v>62</v>
      </c>
      <c r="K5" s="94">
        <f>AVERAGE(VLOOKUP(D5,DICIONÁRIO!$A$1:$B$13,2,FALSE),VLOOKUP(E5,DICIONÁRIO!$A$1:$B$13,2,FALSE),VLOOKUP('5) I-Impacto'!F5,DICIONÁRIO!$A$1:$B$13,2,FALSE),VLOOKUP(G5,DICIONÁRIO!$A$1:$B$13,2,FALSE),VLOOKUP('5) I-Impacto'!H5,DICIONÁRIO!$A$1:$B$13,2,FALSE),VLOOKUP('5) I-Impacto'!I5,DICIONÁRIO!$A$1:$B$13,2,FALSE), VLOOKUP('5) I-Impacto'!J5,DICIONÁRIO!$A$1:$B$13,2,FALSE))</f>
        <v>1.4285714285714286</v>
      </c>
    </row>
    <row r="6" spans="1:11" ht="75" customHeight="1">
      <c r="A6" s="87" t="str">
        <f>'4) R-Alcance'!A5</f>
        <v>Assuntos Transversais</v>
      </c>
      <c r="B6" s="87" t="str">
        <f>'4) R-Alcance'!B5</f>
        <v>GGFIS</v>
      </c>
      <c r="C6" s="92" t="str">
        <f>'4) R-Alcance'!C5</f>
        <v>1.2 - Boas práticas em farmácias e drogarias</v>
      </c>
      <c r="D6" s="139" t="s">
        <v>73</v>
      </c>
      <c r="E6" s="141" t="s">
        <v>73</v>
      </c>
      <c r="F6" s="140" t="s">
        <v>74</v>
      </c>
      <c r="G6" s="140" t="s">
        <v>74</v>
      </c>
      <c r="H6" s="141" t="s">
        <v>74</v>
      </c>
      <c r="I6" s="143" t="s">
        <v>62</v>
      </c>
      <c r="J6" s="144" t="s">
        <v>62</v>
      </c>
      <c r="K6" s="94">
        <f>AVERAGE(VLOOKUP(D6,DICIONÁRIO!$A$1:$B$13,2,FALSE),VLOOKUP(E6,DICIONÁRIO!$A$1:$B$13,2,FALSE),VLOOKUP('5) I-Impacto'!F6,DICIONÁRIO!$A$1:$B$13,2,FALSE),VLOOKUP(G6,DICIONÁRIO!$A$1:$B$13,2,FALSE),VLOOKUP('5) I-Impacto'!H6,DICIONÁRIO!$A$1:$B$13,2,FALSE),VLOOKUP('5) I-Impacto'!I6,DICIONÁRIO!$A$1:$B$13,2,FALSE), VLOOKUP('5) I-Impacto'!J6,DICIONÁRIO!$A$1:$B$13,2,FALSE))</f>
        <v>1.4285714285714286</v>
      </c>
    </row>
    <row r="7" spans="1:11" ht="75" customHeight="1">
      <c r="A7" s="87" t="str">
        <f>'4) R-Alcance'!A6</f>
        <v>Assuntos Transversais</v>
      </c>
      <c r="B7" s="87" t="str">
        <f>'4) R-Alcance'!B6</f>
        <v>GGFIS</v>
      </c>
      <c r="C7" s="92" t="str">
        <f>'4) R-Alcance'!C6</f>
        <v>1.11 - Regulação para definição de procedimentos relacionados às ações fiscalizatórias da Anvisa</v>
      </c>
      <c r="D7" s="142" t="s">
        <v>73</v>
      </c>
      <c r="E7" s="141" t="s">
        <v>73</v>
      </c>
      <c r="F7" s="141" t="s">
        <v>75</v>
      </c>
      <c r="G7" s="141" t="s">
        <v>76</v>
      </c>
      <c r="H7" s="141" t="s">
        <v>75</v>
      </c>
      <c r="I7" s="143" t="s">
        <v>62</v>
      </c>
      <c r="J7" s="144" t="s">
        <v>62</v>
      </c>
      <c r="K7" s="94">
        <f>AVERAGE(VLOOKUP(D7,DICIONÁRIO!$A$1:$B$13,2,FALSE),VLOOKUP(E7,DICIONÁRIO!$A$1:$B$13,2,FALSE),VLOOKUP('5) I-Impacto'!F7,DICIONÁRIO!$A$1:$B$13,2,FALSE),VLOOKUP(G7,DICIONÁRIO!$A$1:$B$13,2,FALSE),VLOOKUP('5) I-Impacto'!H7,DICIONÁRIO!$A$1:$B$13,2,FALSE),VLOOKUP('5) I-Impacto'!I7,DICIONÁRIO!$A$1:$B$13,2,FALSE), VLOOKUP('5) I-Impacto'!J7,DICIONÁRIO!$A$1:$B$13,2,FALSE))</f>
        <v>1.5714285714285714</v>
      </c>
    </row>
    <row r="8" spans="1:11" ht="75" customHeight="1">
      <c r="A8" s="87" t="str">
        <f>'4) R-Alcance'!A7</f>
        <v>Assuntos Transversais</v>
      </c>
      <c r="B8" s="87" t="str">
        <f>'4) R-Alcance'!B7</f>
        <v>GGFIS</v>
      </c>
      <c r="C8" s="92" t="str">
        <f>'4) R-Alcance'!C7</f>
        <v>1.14 - Requisitos para a admissibilidade de análises realizadas por Autoridades Reguladoras Estrangeiras Equivalentes nos processos de Inspeção e Certificação de Boas Práticas -  TEMA CONCLUÍDO</v>
      </c>
      <c r="D8" s="142" t="s">
        <v>77</v>
      </c>
      <c r="E8" s="141" t="s">
        <v>77</v>
      </c>
      <c r="F8" s="141" t="s">
        <v>78</v>
      </c>
      <c r="G8" s="141" t="s">
        <v>74</v>
      </c>
      <c r="H8" s="141" t="s">
        <v>76</v>
      </c>
      <c r="I8" s="143" t="s">
        <v>18</v>
      </c>
      <c r="J8" s="144" t="s">
        <v>62</v>
      </c>
      <c r="K8" s="94">
        <f>AVERAGE(VLOOKUP(D8,DICIONÁRIO!$A$1:$B$13,2,FALSE),VLOOKUP(E8,DICIONÁRIO!$A$1:$B$13,2,FALSE),VLOOKUP('5) I-Impacto'!F8,DICIONÁRIO!$A$1:$B$13,2,FALSE),VLOOKUP(G8,DICIONÁRIO!$A$1:$B$13,2,FALSE),VLOOKUP('5) I-Impacto'!H8,DICIONÁRIO!$A$1:$B$13,2,FALSE),VLOOKUP('5) I-Impacto'!I8,DICIONÁRIO!$A$1:$B$13,2,FALSE), VLOOKUP('5) I-Impacto'!J8,DICIONÁRIO!$A$1:$B$13,2,FALSE))</f>
        <v>2.0714285714285716</v>
      </c>
    </row>
    <row r="9" spans="1:11" ht="75" customHeight="1">
      <c r="A9" s="87" t="str">
        <f>'4) R-Alcance'!A8</f>
        <v>Assuntos Transversais</v>
      </c>
      <c r="B9" s="87" t="str">
        <f>'4) R-Alcance'!B8</f>
        <v>GGFIS</v>
      </c>
      <c r="C9" s="92" t="str">
        <f>'4) R-Alcance'!C8</f>
        <v>1.15 - Requisitos para concessão e alteração de AFE de farmácias de manipulação e revisão da documentação para pedidos de concessão e alteração de AFE de farmácias e drogarias</v>
      </c>
      <c r="D9" s="142" t="s">
        <v>73</v>
      </c>
      <c r="E9" s="141" t="s">
        <v>73</v>
      </c>
      <c r="F9" s="141" t="s">
        <v>74</v>
      </c>
      <c r="G9" s="141" t="s">
        <v>74</v>
      </c>
      <c r="H9" s="141" t="s">
        <v>74</v>
      </c>
      <c r="I9" s="143" t="s">
        <v>62</v>
      </c>
      <c r="J9" s="144" t="s">
        <v>62</v>
      </c>
      <c r="K9" s="94">
        <f>AVERAGE(VLOOKUP(D9,DICIONÁRIO!$A$1:$B$13,2,FALSE),VLOOKUP(E9,DICIONÁRIO!$A$1:$B$13,2,FALSE),VLOOKUP('5) I-Impacto'!F9,DICIONÁRIO!$A$1:$B$13,2,FALSE),VLOOKUP(G9,DICIONÁRIO!$A$1:$B$13,2,FALSE),VLOOKUP('5) I-Impacto'!H9,DICIONÁRIO!$A$1:$B$13,2,FALSE),VLOOKUP('5) I-Impacto'!I9,DICIONÁRIO!$A$1:$B$13,2,FALSE), VLOOKUP('5) I-Impacto'!J9,DICIONÁRIO!$A$1:$B$13,2,FALSE))</f>
        <v>1.4285714285714286</v>
      </c>
    </row>
    <row r="10" spans="1:11" ht="75" customHeight="1">
      <c r="A10" s="87" t="str">
        <f>'4) R-Alcance'!A9</f>
        <v>Assuntos Transversais</v>
      </c>
      <c r="B10" s="87" t="str">
        <f>'4) R-Alcance'!B9</f>
        <v>GGFIS</v>
      </c>
      <c r="C10" s="92" t="str">
        <f>'4) R-Alcance'!C9</f>
        <v>1.21 - Vigência do CBPF durante o período de validade do registro do produto e prazo de validade diferenciado, baseado no risco sanitário</v>
      </c>
      <c r="D10" s="142" t="s">
        <v>73</v>
      </c>
      <c r="E10" s="141" t="s">
        <v>73</v>
      </c>
      <c r="F10" s="141" t="s">
        <v>74</v>
      </c>
      <c r="G10" s="141" t="s">
        <v>76</v>
      </c>
      <c r="H10" s="141" t="s">
        <v>78</v>
      </c>
      <c r="I10" s="143" t="s">
        <v>62</v>
      </c>
      <c r="J10" s="144" t="s">
        <v>62</v>
      </c>
      <c r="K10" s="94">
        <f>AVERAGE(VLOOKUP(D10,DICIONÁRIO!$A$1:$B$13,2,FALSE),VLOOKUP(E10,DICIONÁRIO!$A$1:$B$13,2,FALSE),VLOOKUP('5) I-Impacto'!F10,DICIONÁRIO!$A$1:$B$13,2,FALSE),VLOOKUP(G10,DICIONÁRIO!$A$1:$B$13,2,FALSE),VLOOKUP('5) I-Impacto'!H10,DICIONÁRIO!$A$1:$B$13,2,FALSE),VLOOKUP('5) I-Impacto'!I10,DICIONÁRIO!$A$1:$B$13,2,FALSE), VLOOKUP('5) I-Impacto'!J10,DICIONÁRIO!$A$1:$B$13,2,FALSE))</f>
        <v>1.3571428571428572</v>
      </c>
    </row>
    <row r="11" spans="1:11" ht="75" customHeight="1">
      <c r="A11" s="87" t="str">
        <f>'4) R-Alcance'!A10</f>
        <v>Alimentos</v>
      </c>
      <c r="B11" s="87" t="str">
        <f>'4) R-Alcance'!B10</f>
        <v>GGFIS</v>
      </c>
      <c r="C11" s="92" t="str">
        <f>'4) R-Alcance'!C10</f>
        <v>3.2 - Boas Práticas para Serviços de Alimentação</v>
      </c>
      <c r="D11" s="142" t="s">
        <v>73</v>
      </c>
      <c r="E11" s="141" t="s">
        <v>73</v>
      </c>
      <c r="F11" s="141" t="s">
        <v>74</v>
      </c>
      <c r="G11" s="141" t="s">
        <v>74</v>
      </c>
      <c r="H11" s="141" t="s">
        <v>74</v>
      </c>
      <c r="I11" s="143" t="s">
        <v>62</v>
      </c>
      <c r="J11" s="144" t="s">
        <v>62</v>
      </c>
      <c r="K11" s="94">
        <f>AVERAGE(VLOOKUP(D11,DICIONÁRIO!$A$1:$B$13,2,FALSE),VLOOKUP(E11,DICIONÁRIO!$A$1:$B$13,2,FALSE),VLOOKUP('5) I-Impacto'!F11,DICIONÁRIO!$A$1:$B$13,2,FALSE),VLOOKUP(G11,DICIONÁRIO!$A$1:$B$13,2,FALSE),VLOOKUP('5) I-Impacto'!H11,DICIONÁRIO!$A$1:$B$13,2,FALSE),VLOOKUP('5) I-Impacto'!I11,DICIONÁRIO!$A$1:$B$13,2,FALSE), VLOOKUP('5) I-Impacto'!J11,DICIONÁRIO!$A$1:$B$13,2,FALSE))</f>
        <v>1.4285714285714286</v>
      </c>
    </row>
    <row r="12" spans="1:11" ht="75" customHeight="1">
      <c r="A12" s="87" t="str">
        <f>'4) R-Alcance'!A11</f>
        <v>Alimentos</v>
      </c>
      <c r="B12" s="87" t="str">
        <f>'4) R-Alcance'!B11</f>
        <v>GGFIS</v>
      </c>
      <c r="C12" s="92" t="str">
        <f>'4) R-Alcance'!C11</f>
        <v>3.26 - Revisão das normas de Boas práticas de fabricação (BPF) para estabelecimentos industrializadores de alimentos</v>
      </c>
      <c r="D12" s="142" t="s">
        <v>73</v>
      </c>
      <c r="E12" s="141" t="s">
        <v>73</v>
      </c>
      <c r="F12" s="141" t="s">
        <v>74</v>
      </c>
      <c r="G12" s="141" t="s">
        <v>74</v>
      </c>
      <c r="H12" s="141" t="s">
        <v>74</v>
      </c>
      <c r="I12" s="143" t="s">
        <v>62</v>
      </c>
      <c r="J12" s="144" t="s">
        <v>62</v>
      </c>
      <c r="K12" s="94">
        <f>AVERAGE(VLOOKUP(D12,DICIONÁRIO!$A$1:$B$13,2,FALSE),VLOOKUP(E12,DICIONÁRIO!$A$1:$B$13,2,FALSE),VLOOKUP('5) I-Impacto'!F12,DICIONÁRIO!$A$1:$B$13,2,FALSE),VLOOKUP(G12,DICIONÁRIO!$A$1:$B$13,2,FALSE),VLOOKUP('5) I-Impacto'!H12,DICIONÁRIO!$A$1:$B$13,2,FALSE),VLOOKUP('5) I-Impacto'!I12,DICIONÁRIO!$A$1:$B$13,2,FALSE), VLOOKUP('5) I-Impacto'!J12,DICIONÁRIO!$A$1:$B$13,2,FALSE))</f>
        <v>1.4285714285714286</v>
      </c>
    </row>
    <row r="13" spans="1:11" ht="75" customHeight="1">
      <c r="A13" s="87" t="str">
        <f>'4) R-Alcance'!A12</f>
        <v>Cosméticos</v>
      </c>
      <c r="B13" s="87" t="str">
        <f>'4) R-Alcance'!B12</f>
        <v>GGFIS</v>
      </c>
      <c r="C13" s="92" t="str">
        <f>'4) R-Alcance'!C12</f>
        <v>4.8 - Revisão do Regulamento Técnico para empresas que exerçam atividade de fracionamento de Produtos de Higiene Pessoal, Cosméticos e Perfumes com venda direta ao consumidor (Revisão da RDC nº 108/2005)</v>
      </c>
      <c r="D13" s="142" t="s">
        <v>73</v>
      </c>
      <c r="E13" s="141" t="s">
        <v>73</v>
      </c>
      <c r="F13" s="141" t="s">
        <v>74</v>
      </c>
      <c r="G13" s="141" t="s">
        <v>74</v>
      </c>
      <c r="H13" s="141" t="s">
        <v>74</v>
      </c>
      <c r="I13" s="143" t="s">
        <v>62</v>
      </c>
      <c r="J13" s="144" t="s">
        <v>62</v>
      </c>
      <c r="K13" s="94">
        <f>AVERAGE(VLOOKUP(D13,DICIONÁRIO!$A$1:$B$13,2,FALSE),VLOOKUP(E13,DICIONÁRIO!$A$1:$B$13,2,FALSE),VLOOKUP('5) I-Impacto'!F13,DICIONÁRIO!$A$1:$B$13,2,FALSE),VLOOKUP(G13,DICIONÁRIO!$A$1:$B$13,2,FALSE),VLOOKUP('5) I-Impacto'!H13,DICIONÁRIO!$A$1:$B$13,2,FALSE),VLOOKUP('5) I-Impacto'!I13,DICIONÁRIO!$A$1:$B$13,2,FALSE), VLOOKUP('5) I-Impacto'!J13,DICIONÁRIO!$A$1:$B$13,2,FALSE))</f>
        <v>1.4285714285714286</v>
      </c>
    </row>
    <row r="14" spans="1:11" ht="75" customHeight="1">
      <c r="A14" s="87" t="str">
        <f>'4) R-Alcance'!A13</f>
        <v>Insumos Farmacêuticos</v>
      </c>
      <c r="B14" s="87" t="str">
        <f>'4) R-Alcance'!B13</f>
        <v>GGFIS</v>
      </c>
      <c r="C14" s="92" t="str">
        <f>'4) R-Alcance'!C13</f>
        <v>6.1 - Requisitos de Boas Práticas para o fracionamento e distribuição de insumos farmacêuticos</v>
      </c>
      <c r="D14" s="142" t="s">
        <v>73</v>
      </c>
      <c r="E14" s="141" t="s">
        <v>73</v>
      </c>
      <c r="F14" s="141" t="s">
        <v>74</v>
      </c>
      <c r="G14" s="141" t="s">
        <v>74</v>
      </c>
      <c r="H14" s="141" t="s">
        <v>74</v>
      </c>
      <c r="I14" s="143" t="s">
        <v>18</v>
      </c>
      <c r="J14" s="144" t="s">
        <v>62</v>
      </c>
      <c r="K14" s="94">
        <f>AVERAGE(VLOOKUP(D14,DICIONÁRIO!$A$1:$B$13,2,FALSE),VLOOKUP(E14,DICIONÁRIO!$A$1:$B$13,2,FALSE),VLOOKUP('5) I-Impacto'!F14,DICIONÁRIO!$A$1:$B$13,2,FALSE),VLOOKUP(G14,DICIONÁRIO!$A$1:$B$13,2,FALSE),VLOOKUP('5) I-Impacto'!H14,DICIONÁRIO!$A$1:$B$13,2,FALSE),VLOOKUP('5) I-Impacto'!I14,DICIONÁRIO!$A$1:$B$13,2,FALSE), VLOOKUP('5) I-Impacto'!J14,DICIONÁRIO!$A$1:$B$13,2,FALSE))</f>
        <v>1.8571428571428572</v>
      </c>
    </row>
    <row r="15" spans="1:11" ht="75" customHeight="1">
      <c r="A15" s="87" t="str">
        <f>'4) R-Alcance'!A14</f>
        <v>Medicamentos</v>
      </c>
      <c r="B15" s="87" t="str">
        <f>'4) R-Alcance'!B14</f>
        <v>GGFIS</v>
      </c>
      <c r="C15" s="92" t="str">
        <f>'4) R-Alcance'!C14</f>
        <v>8.4 - Boas práticas de armazenamento, distribuição e transporte de gases medicinais</v>
      </c>
      <c r="D15" s="142" t="s">
        <v>73</v>
      </c>
      <c r="E15" s="141" t="s">
        <v>73</v>
      </c>
      <c r="F15" s="141" t="s">
        <v>74</v>
      </c>
      <c r="G15" s="141" t="s">
        <v>74</v>
      </c>
      <c r="H15" s="141" t="s">
        <v>74</v>
      </c>
      <c r="I15" s="143" t="s">
        <v>18</v>
      </c>
      <c r="J15" s="144" t="s">
        <v>62</v>
      </c>
      <c r="K15" s="94">
        <f>AVERAGE(VLOOKUP(D15,DICIONÁRIO!$A$1:$B$13,2,FALSE),VLOOKUP(E15,DICIONÁRIO!$A$1:$B$13,2,FALSE),VLOOKUP('5) I-Impacto'!F15,DICIONÁRIO!$A$1:$B$13,2,FALSE),VLOOKUP(G15,DICIONÁRIO!$A$1:$B$13,2,FALSE),VLOOKUP('5) I-Impacto'!H15,DICIONÁRIO!$A$1:$B$13,2,FALSE),VLOOKUP('5) I-Impacto'!I15,DICIONÁRIO!$A$1:$B$13,2,FALSE), VLOOKUP('5) I-Impacto'!J15,DICIONÁRIO!$A$1:$B$13,2,FALSE))</f>
        <v>1.8571428571428572</v>
      </c>
    </row>
    <row r="16" spans="1:11" ht="75" customHeight="1">
      <c r="A16" s="87" t="str">
        <f>'4) R-Alcance'!A15</f>
        <v>Medicamentos</v>
      </c>
      <c r="B16" s="87" t="str">
        <f>'4) R-Alcance'!B15</f>
        <v>GGFIS</v>
      </c>
      <c r="C16" s="92" t="str">
        <f>'4) R-Alcance'!C15</f>
        <v>8.7 - Diretrizes Gerais de Boas Práticas de Preparação de Radiofármacos em estabelecimentos de Saúde e Radiofarmácias</v>
      </c>
      <c r="D16" s="142" t="s">
        <v>73</v>
      </c>
      <c r="E16" s="141" t="s">
        <v>73</v>
      </c>
      <c r="F16" s="141" t="s">
        <v>74</v>
      </c>
      <c r="G16" s="141" t="s">
        <v>74</v>
      </c>
      <c r="H16" s="141" t="s">
        <v>74</v>
      </c>
      <c r="I16" s="143" t="s">
        <v>62</v>
      </c>
      <c r="J16" s="143" t="s">
        <v>18</v>
      </c>
      <c r="K16" s="94">
        <f>AVERAGE(VLOOKUP(D16,DICIONÁRIO!$A$1:$B$13,2,FALSE),VLOOKUP(E16,DICIONÁRIO!$A$1:$B$13,2,FALSE),VLOOKUP('5) I-Impacto'!F16,DICIONÁRIO!$A$1:$B$13,2,FALSE),VLOOKUP(G16,DICIONÁRIO!$A$1:$B$13,2,FALSE),VLOOKUP('5) I-Impacto'!H16,DICIONÁRIO!$A$1:$B$13,2,FALSE),VLOOKUP('5) I-Impacto'!I16,DICIONÁRIO!$A$1:$B$13,2,FALSE), VLOOKUP('5) I-Impacto'!J16,DICIONÁRIO!$A$1:$B$13,2,FALSE))</f>
        <v>1.8571428571428572</v>
      </c>
    </row>
    <row r="17" spans="1:11" ht="75" customHeight="1">
      <c r="A17" s="87" t="str">
        <f>'4) R-Alcance'!A16</f>
        <v>Medicamentos</v>
      </c>
      <c r="B17" s="87" t="str">
        <f>'4) R-Alcance'!B16</f>
        <v>GGFIS</v>
      </c>
      <c r="C17" s="92" t="str">
        <f>'4) R-Alcance'!C16</f>
        <v>8.13 - Procedimentos para descontinuação de fabricação ou importação de medicamentos, bem como para sua reativação.</v>
      </c>
      <c r="D17" s="142" t="s">
        <v>73</v>
      </c>
      <c r="E17" s="141" t="s">
        <v>73</v>
      </c>
      <c r="F17" s="141" t="s">
        <v>74</v>
      </c>
      <c r="G17" s="141" t="s">
        <v>74</v>
      </c>
      <c r="H17" s="141" t="s">
        <v>74</v>
      </c>
      <c r="I17" s="143" t="s">
        <v>62</v>
      </c>
      <c r="J17" s="143" t="s">
        <v>62</v>
      </c>
      <c r="K17" s="94">
        <f>AVERAGE(VLOOKUP(D17,DICIONÁRIO!$A$1:$B$13,2,FALSE),VLOOKUP(E17,DICIONÁRIO!$A$1:$B$13,2,FALSE),VLOOKUP('5) I-Impacto'!F17,DICIONÁRIO!$A$1:$B$13,2,FALSE),VLOOKUP(G17,DICIONÁRIO!$A$1:$B$13,2,FALSE),VLOOKUP('5) I-Impacto'!H17,DICIONÁRIO!$A$1:$B$13,2,FALSE),VLOOKUP('5) I-Impacto'!I17,DICIONÁRIO!$A$1:$B$13,2,FALSE), VLOOKUP('5) I-Impacto'!J17,DICIONÁRIO!$A$1:$B$13,2,FALSE))</f>
        <v>1.4285714285714286</v>
      </c>
    </row>
    <row r="18" spans="1:11" ht="75" customHeight="1">
      <c r="A18" s="87" t="str">
        <f>'4) R-Alcance'!A17</f>
        <v>Medicamentos</v>
      </c>
      <c r="B18" s="87" t="str">
        <f>'4) R-Alcance'!B17</f>
        <v>GGFIS</v>
      </c>
      <c r="C18" s="92" t="str">
        <f>'4) R-Alcance'!C17</f>
        <v>8.17 - Regulamentação dos procedimentos para envio do mapa de distribuição de medicamentos, nos termos do art. 3-A da Lei nº 11.903, de 14 de janeiro de 2009.</v>
      </c>
      <c r="D18" s="145" t="s">
        <v>77</v>
      </c>
      <c r="E18" s="141" t="s">
        <v>77</v>
      </c>
      <c r="F18" s="141" t="s">
        <v>78</v>
      </c>
      <c r="G18" s="141" t="s">
        <v>74</v>
      </c>
      <c r="H18" s="141" t="s">
        <v>79</v>
      </c>
      <c r="I18" s="143" t="s">
        <v>62</v>
      </c>
      <c r="J18" s="143" t="s">
        <v>62</v>
      </c>
      <c r="K18" s="94">
        <f>AVERAGE(VLOOKUP(D18,DICIONÁRIO!$A$1:$B$13,2,FALSE),VLOOKUP(E18,DICIONÁRIO!$A$1:$B$13,2,FALSE),VLOOKUP('5) I-Impacto'!F18,DICIONÁRIO!$A$1:$B$13,2,FALSE),VLOOKUP(G18,DICIONÁRIO!$A$1:$B$13,2,FALSE),VLOOKUP('5) I-Impacto'!H18,DICIONÁRIO!$A$1:$B$13,2,FALSE),VLOOKUP('5) I-Impacto'!I18,DICIONÁRIO!$A$1:$B$13,2,FALSE), VLOOKUP('5) I-Impacto'!J18,DICIONÁRIO!$A$1:$B$13,2,FALSE))</f>
        <v>1.5</v>
      </c>
    </row>
    <row r="19" spans="1:11" ht="75" customHeight="1">
      <c r="A19" s="87" t="str">
        <f>'4) R-Alcance'!A18</f>
        <v>Medicamentos</v>
      </c>
      <c r="B19" s="87" t="str">
        <f>'4) R-Alcance'!B18</f>
        <v>GGFIS</v>
      </c>
      <c r="C19" s="92" t="str">
        <f>'4) R-Alcance'!C18</f>
        <v>8.25 - Revisão  das Boas Práticas de Fabricação complementares a Medicamentos Estéreis ( Revisão da IN nº 35/2019)</v>
      </c>
      <c r="D19" s="142" t="s">
        <v>73</v>
      </c>
      <c r="E19" s="141" t="s">
        <v>73</v>
      </c>
      <c r="F19" s="141" t="s">
        <v>74</v>
      </c>
      <c r="G19" s="141" t="s">
        <v>74</v>
      </c>
      <c r="H19" s="141" t="s">
        <v>74</v>
      </c>
      <c r="I19" s="143" t="s">
        <v>62</v>
      </c>
      <c r="J19" s="143" t="s">
        <v>18</v>
      </c>
      <c r="K19" s="94">
        <f>AVERAGE(VLOOKUP(D19,DICIONÁRIO!$A$1:$B$13,2,FALSE),VLOOKUP(E19,DICIONÁRIO!$A$1:$B$13,2,FALSE),VLOOKUP('5) I-Impacto'!F19,DICIONÁRIO!$A$1:$B$13,2,FALSE),VLOOKUP(G19,DICIONÁRIO!$A$1:$B$13,2,FALSE),VLOOKUP('5) I-Impacto'!H19,DICIONÁRIO!$A$1:$B$13,2,FALSE),VLOOKUP('5) I-Impacto'!I19,DICIONÁRIO!$A$1:$B$13,2,FALSE), VLOOKUP('5) I-Impacto'!J19,DICIONÁRIO!$A$1:$B$13,2,FALSE))</f>
        <v>1.8571428571428572</v>
      </c>
    </row>
    <row r="20" spans="1:11" ht="75" customHeight="1">
      <c r="A20" s="87" t="str">
        <f>'4) R-Alcance'!A19</f>
        <v>Medicamentos</v>
      </c>
      <c r="B20" s="87" t="str">
        <f>'4) R-Alcance'!B19</f>
        <v>GGFIS</v>
      </c>
      <c r="C20" s="92" t="str">
        <f>'4) R-Alcance'!C19</f>
        <v>8.27 - Revisão da norma de Boas Práticas de Manipulação em Farmácias</v>
      </c>
      <c r="D20" s="142" t="s">
        <v>73</v>
      </c>
      <c r="E20" s="141" t="s">
        <v>73</v>
      </c>
      <c r="F20" s="141" t="s">
        <v>78</v>
      </c>
      <c r="G20" s="141" t="s">
        <v>78</v>
      </c>
      <c r="H20" s="141" t="s">
        <v>78</v>
      </c>
      <c r="I20" s="143" t="s">
        <v>62</v>
      </c>
      <c r="J20" s="143" t="s">
        <v>62</v>
      </c>
      <c r="K20" s="94">
        <f>AVERAGE(VLOOKUP(D20,DICIONÁRIO!$A$1:$B$13,2,FALSE),VLOOKUP(E20,DICIONÁRIO!$A$1:$B$13,2,FALSE),VLOOKUP('5) I-Impacto'!F20,DICIONÁRIO!$A$1:$B$13,2,FALSE),VLOOKUP(G20,DICIONÁRIO!$A$1:$B$13,2,FALSE),VLOOKUP('5) I-Impacto'!H20,DICIONÁRIO!$A$1:$B$13,2,FALSE),VLOOKUP('5) I-Impacto'!I20,DICIONÁRIO!$A$1:$B$13,2,FALSE), VLOOKUP('5) I-Impacto'!J20,DICIONÁRIO!$A$1:$B$13,2,FALSE))</f>
        <v>1.6428571428571428</v>
      </c>
    </row>
    <row r="21" spans="1:11" ht="75" customHeight="1">
      <c r="A21" s="87" t="str">
        <f>'4) R-Alcance'!A20</f>
        <v>Organização e Gestão do SNVS</v>
      </c>
      <c r="B21" s="87" t="str">
        <f>'4) R-Alcance'!B20</f>
        <v>GGFIS</v>
      </c>
      <c r="C21" s="92" t="str">
        <f>'4) R-Alcance'!C20</f>
        <v>9.3 - Harmonização de procedimentos no âmbito do SNVS</v>
      </c>
      <c r="D21" s="142" t="s">
        <v>73</v>
      </c>
      <c r="E21" s="141" t="s">
        <v>73</v>
      </c>
      <c r="F21" s="141" t="s">
        <v>74</v>
      </c>
      <c r="G21" s="141" t="s">
        <v>80</v>
      </c>
      <c r="H21" s="141" t="s">
        <v>74</v>
      </c>
      <c r="I21" s="143" t="s">
        <v>62</v>
      </c>
      <c r="J21" s="143" t="s">
        <v>62</v>
      </c>
      <c r="K21" s="94">
        <f>AVERAGE(VLOOKUP(D21,DICIONÁRIO!$A$1:$B$13,2,FALSE),VLOOKUP(E21,DICIONÁRIO!$A$1:$B$13,2,FALSE),VLOOKUP('5) I-Impacto'!F21,DICIONÁRIO!$A$1:$B$13,2,FALSE),VLOOKUP(G21,DICIONÁRIO!$A$1:$B$13,2,FALSE),VLOOKUP('5) I-Impacto'!H21,DICIONÁRIO!$A$1:$B$13,2,FALSE),VLOOKUP('5) I-Impacto'!I21,DICIONÁRIO!$A$1:$B$13,2,FALSE), VLOOKUP('5) I-Impacto'!J21,DICIONÁRIO!$A$1:$B$13,2,FALSE))</f>
        <v>1.2142857142857142</v>
      </c>
    </row>
    <row r="22" spans="1:11" ht="75" customHeight="1">
      <c r="A22" s="87">
        <f>'4) R-Alcance'!A21</f>
        <v>0</v>
      </c>
      <c r="B22" s="87">
        <f>'4) R-Alcance'!B21</f>
        <v>0</v>
      </c>
      <c r="C22" s="92">
        <f>'4) R-Alcance'!C21</f>
        <v>0</v>
      </c>
      <c r="D22" s="142"/>
      <c r="E22" s="141"/>
      <c r="F22" s="141"/>
      <c r="G22" s="141"/>
      <c r="H22" s="141"/>
      <c r="I22" s="143"/>
      <c r="J22" s="143"/>
      <c r="K22" s="94" t="e">
        <f>AVERAGE(VLOOKUP(D22,DICIONÁRIO!$A$1:$B$13,2,FALSE),VLOOKUP(E22,DICIONÁRIO!$A$1:$B$13,2,FALSE),VLOOKUP('5) I-Impacto'!F22,DICIONÁRIO!$A$1:$B$13,2,FALSE),VLOOKUP(G22,DICIONÁRIO!$A$1:$B$13,2,FALSE),VLOOKUP('5) I-Impacto'!H22,DICIONÁRIO!$A$1:$B$13,2,FALSE),VLOOKUP('5) I-Impacto'!I22,DICIONÁRIO!$A$1:$B$13,2,FALSE), VLOOKUP('5) I-Impacto'!J22,DICIONÁRIO!$A$1:$B$13,2,FALSE))</f>
        <v>#N/A</v>
      </c>
    </row>
    <row r="23" spans="1:11" ht="75" customHeight="1">
      <c r="A23" s="87">
        <f>'4) R-Alcance'!A22</f>
        <v>0</v>
      </c>
      <c r="B23" s="87">
        <f>'4) R-Alcance'!B22</f>
        <v>0</v>
      </c>
      <c r="C23" s="92">
        <f>'4) R-Alcance'!C22</f>
        <v>0</v>
      </c>
      <c r="D23" s="142"/>
      <c r="E23" s="141"/>
      <c r="F23" s="141"/>
      <c r="G23" s="141"/>
      <c r="H23" s="141"/>
      <c r="I23" s="143"/>
      <c r="J23" s="143"/>
      <c r="K23" s="94" t="e">
        <f>AVERAGE(VLOOKUP(D23,DICIONÁRIO!$A$1:$B$13,2,FALSE),VLOOKUP(E23,DICIONÁRIO!$A$1:$B$13,2,FALSE),VLOOKUP('5) I-Impacto'!F23,DICIONÁRIO!$A$1:$B$13,2,FALSE),VLOOKUP(G23,DICIONÁRIO!$A$1:$B$13,2,FALSE),VLOOKUP('5) I-Impacto'!H23,DICIONÁRIO!$A$1:$B$13,2,FALSE),VLOOKUP('5) I-Impacto'!I23,DICIONÁRIO!$A$1:$B$13,2,FALSE), VLOOKUP('5) I-Impacto'!J23,DICIONÁRIO!$A$1:$B$13,2,FALSE))</f>
        <v>#N/A</v>
      </c>
    </row>
    <row r="24" spans="1:11" ht="75" customHeight="1">
      <c r="A24" s="87">
        <f>'4) R-Alcance'!A23</f>
        <v>0</v>
      </c>
      <c r="B24" s="87">
        <f>'4) R-Alcance'!B23</f>
        <v>0</v>
      </c>
      <c r="C24" s="92">
        <f>'4) R-Alcance'!C23</f>
        <v>0</v>
      </c>
      <c r="D24" s="142"/>
      <c r="E24" s="141"/>
      <c r="F24" s="141"/>
      <c r="G24" s="141"/>
      <c r="H24" s="141"/>
      <c r="I24" s="143"/>
      <c r="J24" s="143"/>
      <c r="K24" s="94" t="e">
        <f>AVERAGE(VLOOKUP(D24,DICIONÁRIO!$A$1:$B$13,2,FALSE),VLOOKUP(E24,DICIONÁRIO!$A$1:$B$13,2,FALSE),VLOOKUP('5) I-Impacto'!F24,DICIONÁRIO!$A$1:$B$13,2,FALSE),VLOOKUP(G24,DICIONÁRIO!$A$1:$B$13,2,FALSE),VLOOKUP('5) I-Impacto'!H24,DICIONÁRIO!$A$1:$B$13,2,FALSE),VLOOKUP('5) I-Impacto'!I24,DICIONÁRIO!$A$1:$B$13,2,FALSE), VLOOKUP('5) I-Impacto'!J24,DICIONÁRIO!$A$1:$B$13,2,FALSE))</f>
        <v>#N/A</v>
      </c>
    </row>
    <row r="25" spans="1:11" ht="75" customHeight="1">
      <c r="A25" s="87">
        <f>'4) R-Alcance'!A24</f>
        <v>0</v>
      </c>
      <c r="B25" s="87">
        <f>'4) R-Alcance'!B24</f>
        <v>0</v>
      </c>
      <c r="C25" s="92">
        <f>'4) R-Alcance'!C24</f>
        <v>0</v>
      </c>
      <c r="D25" s="142"/>
      <c r="E25" s="141"/>
      <c r="F25" s="141"/>
      <c r="G25" s="141"/>
      <c r="H25" s="141"/>
      <c r="I25" s="143"/>
      <c r="J25" s="143"/>
      <c r="K25" s="94" t="e">
        <f>AVERAGE(VLOOKUP(D25,DICIONÁRIO!$A$1:$B$13,2,FALSE),VLOOKUP(E25,DICIONÁRIO!$A$1:$B$13,2,FALSE),VLOOKUP('5) I-Impacto'!F25,DICIONÁRIO!$A$1:$B$13,2,FALSE),VLOOKUP(G25,DICIONÁRIO!$A$1:$B$13,2,FALSE),VLOOKUP('5) I-Impacto'!H25,DICIONÁRIO!$A$1:$B$13,2,FALSE),VLOOKUP('5) I-Impacto'!I25,DICIONÁRIO!$A$1:$B$13,2,FALSE), VLOOKUP('5) I-Impacto'!J25,DICIONÁRIO!$A$1:$B$13,2,FALSE))</f>
        <v>#N/A</v>
      </c>
    </row>
    <row r="26" spans="1:11" ht="75" customHeight="1">
      <c r="A26" s="87">
        <f>'4) R-Alcance'!A25</f>
        <v>0</v>
      </c>
      <c r="B26" s="87">
        <f>'4) R-Alcance'!B25</f>
        <v>0</v>
      </c>
      <c r="C26" s="92">
        <f>'4) R-Alcance'!C25</f>
        <v>0</v>
      </c>
      <c r="D26" s="142"/>
      <c r="E26" s="141"/>
      <c r="F26" s="141"/>
      <c r="G26" s="141"/>
      <c r="H26" s="141"/>
      <c r="I26" s="143"/>
      <c r="J26" s="143"/>
      <c r="K26" s="94" t="e">
        <f>AVERAGE(VLOOKUP(D26,DICIONÁRIO!$A$1:$B$13,2,FALSE),VLOOKUP(E26,DICIONÁRIO!$A$1:$B$13,2,FALSE),VLOOKUP('5) I-Impacto'!F26,DICIONÁRIO!$A$1:$B$13,2,FALSE),VLOOKUP(G26,DICIONÁRIO!$A$1:$B$13,2,FALSE),VLOOKUP('5) I-Impacto'!H26,DICIONÁRIO!$A$1:$B$13,2,FALSE),VLOOKUP('5) I-Impacto'!I26,DICIONÁRIO!$A$1:$B$13,2,FALSE), VLOOKUP('5) I-Impacto'!J26,DICIONÁRIO!$A$1:$B$13,2,FALSE))</f>
        <v>#N/A</v>
      </c>
    </row>
    <row r="27" spans="1:11" ht="75" customHeight="1">
      <c r="A27" s="87">
        <f>'4) R-Alcance'!A26</f>
        <v>0</v>
      </c>
      <c r="B27" s="87">
        <f>'4) R-Alcance'!B26</f>
        <v>0</v>
      </c>
      <c r="C27" s="92">
        <f>'4) R-Alcance'!C26</f>
        <v>0</v>
      </c>
      <c r="D27" s="142"/>
      <c r="E27" s="141"/>
      <c r="F27" s="141"/>
      <c r="G27" s="141"/>
      <c r="H27" s="141"/>
      <c r="I27" s="143"/>
      <c r="J27" s="143"/>
      <c r="K27" s="94" t="e">
        <f>AVERAGE(VLOOKUP(D27,DICIONÁRIO!$A$1:$B$13,2,FALSE),VLOOKUP(E27,DICIONÁRIO!$A$1:$B$13,2,FALSE),VLOOKUP('5) I-Impacto'!F27,DICIONÁRIO!$A$1:$B$13,2,FALSE),VLOOKUP(G27,DICIONÁRIO!$A$1:$B$13,2,FALSE),VLOOKUP('5) I-Impacto'!H27,DICIONÁRIO!$A$1:$B$13,2,FALSE),VLOOKUP('5) I-Impacto'!I27,DICIONÁRIO!$A$1:$B$13,2,FALSE), VLOOKUP('5) I-Impacto'!J27,DICIONÁRIO!$A$1:$B$13,2,FALSE))</f>
        <v>#N/A</v>
      </c>
    </row>
    <row r="28" spans="1:11" ht="75" customHeight="1">
      <c r="A28" s="87">
        <f>'4) R-Alcance'!A27</f>
        <v>0</v>
      </c>
      <c r="B28" s="87">
        <f>'4) R-Alcance'!B27</f>
        <v>0</v>
      </c>
      <c r="C28" s="92">
        <f>'4) R-Alcance'!C27</f>
        <v>0</v>
      </c>
      <c r="D28" s="142"/>
      <c r="E28" s="141"/>
      <c r="F28" s="141"/>
      <c r="G28" s="141"/>
      <c r="H28" s="141"/>
      <c r="I28" s="143"/>
      <c r="J28" s="143"/>
      <c r="K28" s="94" t="e">
        <f>AVERAGE(VLOOKUP(D28,DICIONÁRIO!$A$1:$B$13,2,FALSE),VLOOKUP(E28,DICIONÁRIO!$A$1:$B$13,2,FALSE),VLOOKUP('5) I-Impacto'!F28,DICIONÁRIO!$A$1:$B$13,2,FALSE),VLOOKUP(G28,DICIONÁRIO!$A$1:$B$13,2,FALSE),VLOOKUP('5) I-Impacto'!H28,DICIONÁRIO!$A$1:$B$13,2,FALSE),VLOOKUP('5) I-Impacto'!I28,DICIONÁRIO!$A$1:$B$13,2,FALSE), VLOOKUP('5) I-Impacto'!J28,DICIONÁRIO!$A$1:$B$13,2,FALSE))</f>
        <v>#N/A</v>
      </c>
    </row>
    <row r="29" spans="1:11" ht="75" customHeight="1">
      <c r="A29" s="87">
        <f>'4) R-Alcance'!A28</f>
        <v>0</v>
      </c>
      <c r="B29" s="87">
        <f>'4) R-Alcance'!B28</f>
        <v>0</v>
      </c>
      <c r="C29" s="92">
        <f>'4) R-Alcance'!C28</f>
        <v>0</v>
      </c>
      <c r="D29" s="142"/>
      <c r="E29" s="141"/>
      <c r="F29" s="141"/>
      <c r="G29" s="141"/>
      <c r="H29" s="141"/>
      <c r="I29" s="143"/>
      <c r="J29" s="143"/>
      <c r="K29" s="94" t="e">
        <f>AVERAGE(VLOOKUP(D29,DICIONÁRIO!$A$1:$B$13,2,FALSE),VLOOKUP(E29,DICIONÁRIO!$A$1:$B$13,2,FALSE),VLOOKUP('5) I-Impacto'!F29,DICIONÁRIO!$A$1:$B$13,2,FALSE),VLOOKUP(G29,DICIONÁRIO!$A$1:$B$13,2,FALSE),VLOOKUP('5) I-Impacto'!H29,DICIONÁRIO!$A$1:$B$13,2,FALSE),VLOOKUP('5) I-Impacto'!I29,DICIONÁRIO!$A$1:$B$13,2,FALSE), VLOOKUP('5) I-Impacto'!J29,DICIONÁRIO!$A$1:$B$13,2,FALSE))</f>
        <v>#N/A</v>
      </c>
    </row>
    <row r="30" spans="1:11" ht="75" customHeight="1">
      <c r="A30" s="87">
        <f>'4) R-Alcance'!A29</f>
        <v>0</v>
      </c>
      <c r="B30" s="87">
        <f>'4) R-Alcance'!B29</f>
        <v>0</v>
      </c>
      <c r="C30" s="92">
        <f>'4) R-Alcance'!C29</f>
        <v>0</v>
      </c>
      <c r="D30" s="142"/>
      <c r="E30" s="141"/>
      <c r="F30" s="141"/>
      <c r="G30" s="141"/>
      <c r="H30" s="141"/>
      <c r="I30" s="143"/>
      <c r="J30" s="143"/>
      <c r="K30" s="94" t="e">
        <f>AVERAGE(VLOOKUP(D30,DICIONÁRIO!$A$1:$B$13,2,FALSE),VLOOKUP(E30,DICIONÁRIO!$A$1:$B$13,2,FALSE),VLOOKUP('5) I-Impacto'!F30,DICIONÁRIO!$A$1:$B$13,2,FALSE),VLOOKUP(G30,DICIONÁRIO!$A$1:$B$13,2,FALSE),VLOOKUP('5) I-Impacto'!H30,DICIONÁRIO!$A$1:$B$13,2,FALSE),VLOOKUP('5) I-Impacto'!I30,DICIONÁRIO!$A$1:$B$13,2,FALSE), VLOOKUP('5) I-Impacto'!J30,DICIONÁRIO!$A$1:$B$13,2,FALSE))</f>
        <v>#N/A</v>
      </c>
    </row>
    <row r="31" spans="1:11" ht="75" customHeight="1">
      <c r="A31" s="87">
        <f>'4) R-Alcance'!A30</f>
        <v>0</v>
      </c>
      <c r="B31" s="87">
        <f>'4) R-Alcance'!B30</f>
        <v>0</v>
      </c>
      <c r="C31" s="92">
        <f>'4) R-Alcance'!C30</f>
        <v>0</v>
      </c>
      <c r="D31" s="142"/>
      <c r="E31" s="141"/>
      <c r="F31" s="141"/>
      <c r="G31" s="141"/>
      <c r="H31" s="141"/>
      <c r="I31" s="143"/>
      <c r="J31" s="143"/>
      <c r="K31" s="94" t="e">
        <f>AVERAGE(VLOOKUP(D31,DICIONÁRIO!$A$1:$B$13,2,FALSE),VLOOKUP(E31,DICIONÁRIO!$A$1:$B$13,2,FALSE),VLOOKUP('5) I-Impacto'!F31,DICIONÁRIO!$A$1:$B$13,2,FALSE),VLOOKUP(G31,DICIONÁRIO!$A$1:$B$13,2,FALSE),VLOOKUP('5) I-Impacto'!H31,DICIONÁRIO!$A$1:$B$13,2,FALSE),VLOOKUP('5) I-Impacto'!I31,DICIONÁRIO!$A$1:$B$13,2,FALSE), VLOOKUP('5) I-Impacto'!J31,DICIONÁRIO!$A$1:$B$13,2,FALSE))</f>
        <v>#N/A</v>
      </c>
    </row>
    <row r="32" spans="1:11" ht="75" customHeight="1">
      <c r="A32" s="87">
        <f>'4) R-Alcance'!A31</f>
        <v>0</v>
      </c>
      <c r="B32" s="87">
        <f>'4) R-Alcance'!B31</f>
        <v>0</v>
      </c>
      <c r="C32" s="92">
        <f>'4) R-Alcance'!C31</f>
        <v>0</v>
      </c>
      <c r="D32" s="142"/>
      <c r="E32" s="141"/>
      <c r="F32" s="141"/>
      <c r="G32" s="141"/>
      <c r="H32" s="141"/>
      <c r="I32" s="143"/>
      <c r="J32" s="143"/>
      <c r="K32" s="94" t="e">
        <f>AVERAGE(VLOOKUP(D32,DICIONÁRIO!$A$1:$B$13,2,FALSE),VLOOKUP(E32,DICIONÁRIO!$A$1:$B$13,2,FALSE),VLOOKUP('5) I-Impacto'!F32,DICIONÁRIO!$A$1:$B$13,2,FALSE),VLOOKUP(G32,DICIONÁRIO!$A$1:$B$13,2,FALSE),VLOOKUP('5) I-Impacto'!H32,DICIONÁRIO!$A$1:$B$13,2,FALSE),VLOOKUP('5) I-Impacto'!I32,DICIONÁRIO!$A$1:$B$13,2,FALSE), VLOOKUP('5) I-Impacto'!J32,DICIONÁRIO!$A$1:$B$13,2,FALSE))</f>
        <v>#N/A</v>
      </c>
    </row>
    <row r="33" spans="1:11" ht="75" customHeight="1">
      <c r="A33" s="87">
        <f>'4) R-Alcance'!A32</f>
        <v>0</v>
      </c>
      <c r="B33" s="87">
        <f>'4) R-Alcance'!B32</f>
        <v>0</v>
      </c>
      <c r="C33" s="92">
        <f>'4) R-Alcance'!C32</f>
        <v>0</v>
      </c>
      <c r="D33" s="142"/>
      <c r="E33" s="141"/>
      <c r="F33" s="141"/>
      <c r="G33" s="141"/>
      <c r="H33" s="141"/>
      <c r="I33" s="143"/>
      <c r="J33" s="143"/>
      <c r="K33" s="94" t="e">
        <f>AVERAGE(VLOOKUP(D33,DICIONÁRIO!$A$1:$B$13,2,FALSE),VLOOKUP(E33,DICIONÁRIO!$A$1:$B$13,2,FALSE),VLOOKUP('5) I-Impacto'!F33,DICIONÁRIO!$A$1:$B$13,2,FALSE),VLOOKUP(G33,DICIONÁRIO!$A$1:$B$13,2,FALSE),VLOOKUP('5) I-Impacto'!H33,DICIONÁRIO!$A$1:$B$13,2,FALSE),VLOOKUP('5) I-Impacto'!I33,DICIONÁRIO!$A$1:$B$13,2,FALSE), VLOOKUP('5) I-Impacto'!J33,DICIONÁRIO!$A$1:$B$13,2,FALSE))</f>
        <v>#N/A</v>
      </c>
    </row>
    <row r="34" spans="1:11" ht="75" customHeight="1">
      <c r="A34" s="87">
        <f>'4) R-Alcance'!A33</f>
        <v>0</v>
      </c>
      <c r="B34" s="87">
        <f>'4) R-Alcance'!B33</f>
        <v>0</v>
      </c>
      <c r="C34" s="92">
        <f>'4) R-Alcance'!C33</f>
        <v>0</v>
      </c>
      <c r="D34" s="142"/>
      <c r="E34" s="141"/>
      <c r="F34" s="141"/>
      <c r="G34" s="141"/>
      <c r="H34" s="141"/>
      <c r="I34" s="143"/>
      <c r="J34" s="143"/>
      <c r="K34" s="94" t="e">
        <f>AVERAGE(VLOOKUP(D34,DICIONÁRIO!$A$1:$B$13,2,FALSE),VLOOKUP(E34,DICIONÁRIO!$A$1:$B$13,2,FALSE),VLOOKUP('5) I-Impacto'!F34,DICIONÁRIO!$A$1:$B$13,2,FALSE),VLOOKUP(G34,DICIONÁRIO!$A$1:$B$13,2,FALSE),VLOOKUP('5) I-Impacto'!H34,DICIONÁRIO!$A$1:$B$13,2,FALSE),VLOOKUP('5) I-Impacto'!I34,DICIONÁRIO!$A$1:$B$13,2,FALSE), VLOOKUP('5) I-Impacto'!J34,DICIONÁRIO!$A$1:$B$13,2,FALSE))</f>
        <v>#N/A</v>
      </c>
    </row>
    <row r="35" spans="1:11" ht="75" customHeight="1">
      <c r="A35" s="87">
        <f>'4) R-Alcance'!A34</f>
        <v>0</v>
      </c>
      <c r="B35" s="87">
        <f>'4) R-Alcance'!B34</f>
        <v>0</v>
      </c>
      <c r="C35" s="92">
        <f>'4) R-Alcance'!C34</f>
        <v>0</v>
      </c>
      <c r="D35" s="142"/>
      <c r="E35" s="141"/>
      <c r="F35" s="141"/>
      <c r="G35" s="141"/>
      <c r="H35" s="141"/>
      <c r="I35" s="143"/>
      <c r="J35" s="143"/>
      <c r="K35" s="94" t="e">
        <f>AVERAGE(VLOOKUP(D35,DICIONÁRIO!$A$1:$B$13,2,FALSE),VLOOKUP(E35,DICIONÁRIO!$A$1:$B$13,2,FALSE),VLOOKUP('5) I-Impacto'!F35,DICIONÁRIO!$A$1:$B$13,2,FALSE),VLOOKUP(G35,DICIONÁRIO!$A$1:$B$13,2,FALSE),VLOOKUP('5) I-Impacto'!H35,DICIONÁRIO!$A$1:$B$13,2,FALSE),VLOOKUP('5) I-Impacto'!I35,DICIONÁRIO!$A$1:$B$13,2,FALSE), VLOOKUP('5) I-Impacto'!J35,DICIONÁRIO!$A$1:$B$13,2,FALSE))</f>
        <v>#N/A</v>
      </c>
    </row>
    <row r="36" spans="1:11" ht="75" customHeight="1">
      <c r="A36" s="87">
        <f>'4) R-Alcance'!A35</f>
        <v>0</v>
      </c>
      <c r="B36" s="87">
        <f>'4) R-Alcance'!B35</f>
        <v>0</v>
      </c>
      <c r="C36" s="92">
        <f>'4) R-Alcance'!C35</f>
        <v>0</v>
      </c>
      <c r="D36" s="142"/>
      <c r="E36" s="141"/>
      <c r="F36" s="141"/>
      <c r="G36" s="141"/>
      <c r="H36" s="141"/>
      <c r="I36" s="143"/>
      <c r="J36" s="143"/>
      <c r="K36" s="94" t="e">
        <f>AVERAGE(VLOOKUP(D36,DICIONÁRIO!$A$1:$B$13,2,FALSE),VLOOKUP(E36,DICIONÁRIO!$A$1:$B$13,2,FALSE),VLOOKUP('5) I-Impacto'!F36,DICIONÁRIO!$A$1:$B$13,2,FALSE),VLOOKUP(G36,DICIONÁRIO!$A$1:$B$13,2,FALSE),VLOOKUP('5) I-Impacto'!H36,DICIONÁRIO!$A$1:$B$13,2,FALSE),VLOOKUP('5) I-Impacto'!I36,DICIONÁRIO!$A$1:$B$13,2,FALSE), VLOOKUP('5) I-Impacto'!J36,DICIONÁRIO!$A$1:$B$13,2,FALSE))</f>
        <v>#N/A</v>
      </c>
    </row>
    <row r="37" spans="1:11" ht="75" customHeight="1">
      <c r="A37" s="87">
        <f>'4) R-Alcance'!A36</f>
        <v>0</v>
      </c>
      <c r="B37" s="87">
        <f>'4) R-Alcance'!B36</f>
        <v>0</v>
      </c>
      <c r="C37" s="92">
        <f>'4) R-Alcance'!C36</f>
        <v>0</v>
      </c>
      <c r="D37" s="142"/>
      <c r="E37" s="141"/>
      <c r="F37" s="141"/>
      <c r="G37" s="141"/>
      <c r="H37" s="141"/>
      <c r="I37" s="143"/>
      <c r="J37" s="143"/>
      <c r="K37" s="94" t="e">
        <f>AVERAGE(VLOOKUP(D37,DICIONÁRIO!$A$1:$B$13,2,FALSE),VLOOKUP(E37,DICIONÁRIO!$A$1:$B$13,2,FALSE),VLOOKUP('5) I-Impacto'!F37,DICIONÁRIO!$A$1:$B$13,2,FALSE),VLOOKUP(G37,DICIONÁRIO!$A$1:$B$13,2,FALSE),VLOOKUP('5) I-Impacto'!H37,DICIONÁRIO!$A$1:$B$13,2,FALSE),VLOOKUP('5) I-Impacto'!I37,DICIONÁRIO!$A$1:$B$13,2,FALSE), VLOOKUP('5) I-Impacto'!J37,DICIONÁRIO!$A$1:$B$13,2,FALSE))</f>
        <v>#N/A</v>
      </c>
    </row>
    <row r="38" spans="1:11" ht="75" customHeight="1">
      <c r="A38" s="87">
        <f>'4) R-Alcance'!A37</f>
        <v>0</v>
      </c>
      <c r="B38" s="87">
        <f>'4) R-Alcance'!B37</f>
        <v>0</v>
      </c>
      <c r="C38" s="92">
        <f>'4) R-Alcance'!C37</f>
        <v>0</v>
      </c>
      <c r="D38" s="142"/>
      <c r="E38" s="141"/>
      <c r="F38" s="141"/>
      <c r="G38" s="141"/>
      <c r="H38" s="141"/>
      <c r="I38" s="143"/>
      <c r="J38" s="143"/>
      <c r="K38" s="94" t="e">
        <f>AVERAGE(VLOOKUP(D38,DICIONÁRIO!$A$1:$B$13,2,FALSE),VLOOKUP(E38,DICIONÁRIO!$A$1:$B$13,2,FALSE),VLOOKUP('5) I-Impacto'!F38,DICIONÁRIO!$A$1:$B$13,2,FALSE),VLOOKUP(G38,DICIONÁRIO!$A$1:$B$13,2,FALSE),VLOOKUP('5) I-Impacto'!H38,DICIONÁRIO!$A$1:$B$13,2,FALSE),VLOOKUP('5) I-Impacto'!I38,DICIONÁRIO!$A$1:$B$13,2,FALSE), VLOOKUP('5) I-Impacto'!J38,DICIONÁRIO!$A$1:$B$13,2,FALSE))</f>
        <v>#N/A</v>
      </c>
    </row>
    <row r="39" spans="1:11" ht="75" customHeight="1">
      <c r="A39" s="87">
        <f>'4) R-Alcance'!A38</f>
        <v>0</v>
      </c>
      <c r="B39" s="87">
        <f>'4) R-Alcance'!B38</f>
        <v>0</v>
      </c>
      <c r="C39" s="92">
        <f>'4) R-Alcance'!C38</f>
        <v>0</v>
      </c>
      <c r="D39" s="142"/>
      <c r="E39" s="141"/>
      <c r="F39" s="141"/>
      <c r="G39" s="141"/>
      <c r="H39" s="141"/>
      <c r="I39" s="143"/>
      <c r="J39" s="143"/>
      <c r="K39" s="94" t="e">
        <f>AVERAGE(VLOOKUP(D39,DICIONÁRIO!$A$1:$B$13,2,FALSE),VLOOKUP(E39,DICIONÁRIO!$A$1:$B$13,2,FALSE),VLOOKUP('5) I-Impacto'!F39,DICIONÁRIO!$A$1:$B$13,2,FALSE),VLOOKUP(G39,DICIONÁRIO!$A$1:$B$13,2,FALSE),VLOOKUP('5) I-Impacto'!H39,DICIONÁRIO!$A$1:$B$13,2,FALSE),VLOOKUP('5) I-Impacto'!I39,DICIONÁRIO!$A$1:$B$13,2,FALSE), VLOOKUP('5) I-Impacto'!J39,DICIONÁRIO!$A$1:$B$13,2,FALSE))</f>
        <v>#N/A</v>
      </c>
    </row>
    <row r="40" spans="1:11" ht="75" customHeight="1">
      <c r="A40" s="87">
        <f>'4) R-Alcance'!A39</f>
        <v>0</v>
      </c>
      <c r="B40" s="87">
        <f>'4) R-Alcance'!B39</f>
        <v>0</v>
      </c>
      <c r="C40" s="92">
        <f>'4) R-Alcance'!C39</f>
        <v>0</v>
      </c>
      <c r="D40" s="142"/>
      <c r="E40" s="141"/>
      <c r="F40" s="141"/>
      <c r="G40" s="141"/>
      <c r="H40" s="141"/>
      <c r="I40" s="143"/>
      <c r="J40" s="143"/>
      <c r="K40" s="94" t="e">
        <f>AVERAGE(VLOOKUP(D40,DICIONÁRIO!$A$1:$B$13,2,FALSE),VLOOKUP(E40,DICIONÁRIO!$A$1:$B$13,2,FALSE),VLOOKUP('5) I-Impacto'!F40,DICIONÁRIO!$A$1:$B$13,2,FALSE),VLOOKUP(G40,DICIONÁRIO!$A$1:$B$13,2,FALSE),VLOOKUP('5) I-Impacto'!H40,DICIONÁRIO!$A$1:$B$13,2,FALSE),VLOOKUP('5) I-Impacto'!I40,DICIONÁRIO!$A$1:$B$13,2,FALSE), VLOOKUP('5) I-Impacto'!J40,DICIONÁRIO!$A$1:$B$13,2,FALSE))</f>
        <v>#N/A</v>
      </c>
    </row>
    <row r="41" spans="1:11" ht="75" customHeight="1">
      <c r="A41" s="87">
        <f>'4) R-Alcance'!A40</f>
        <v>0</v>
      </c>
      <c r="B41" s="87">
        <f>'4) R-Alcance'!B40</f>
        <v>0</v>
      </c>
      <c r="C41" s="92">
        <f>'4) R-Alcance'!C40</f>
        <v>0</v>
      </c>
      <c r="D41" s="142"/>
      <c r="E41" s="141"/>
      <c r="F41" s="141"/>
      <c r="G41" s="141"/>
      <c r="H41" s="141"/>
      <c r="I41" s="143"/>
      <c r="J41" s="143"/>
      <c r="K41" s="94" t="e">
        <f>AVERAGE(VLOOKUP(D41,DICIONÁRIO!$A$1:$B$13,2,FALSE),VLOOKUP(E41,DICIONÁRIO!$A$1:$B$13,2,FALSE),VLOOKUP('5) I-Impacto'!F41,DICIONÁRIO!$A$1:$B$13,2,FALSE),VLOOKUP(G41,DICIONÁRIO!$A$1:$B$13,2,FALSE),VLOOKUP('5) I-Impacto'!H41,DICIONÁRIO!$A$1:$B$13,2,FALSE),VLOOKUP('5) I-Impacto'!I41,DICIONÁRIO!$A$1:$B$13,2,FALSE), VLOOKUP('5) I-Impacto'!J41,DICIONÁRIO!$A$1:$B$13,2,FALSE))</f>
        <v>#N/A</v>
      </c>
    </row>
    <row r="42" spans="1:11" ht="75" customHeight="1">
      <c r="A42" s="87">
        <f>'4) R-Alcance'!A41</f>
        <v>0</v>
      </c>
      <c r="B42" s="87">
        <f>'4) R-Alcance'!B41</f>
        <v>0</v>
      </c>
      <c r="C42" s="92">
        <f>'4) R-Alcance'!C41</f>
        <v>0</v>
      </c>
      <c r="D42" s="142"/>
      <c r="E42" s="141"/>
      <c r="F42" s="141"/>
      <c r="G42" s="141"/>
      <c r="H42" s="141"/>
      <c r="I42" s="143"/>
      <c r="J42" s="143"/>
      <c r="K42" s="94" t="e">
        <f>AVERAGE(VLOOKUP(D42,DICIONÁRIO!$A$1:$B$13,2,FALSE),VLOOKUP(E42,DICIONÁRIO!$A$1:$B$13,2,FALSE),VLOOKUP('5) I-Impacto'!F42,DICIONÁRIO!$A$1:$B$13,2,FALSE),VLOOKUP(G42,DICIONÁRIO!$A$1:$B$13,2,FALSE),VLOOKUP('5) I-Impacto'!H42,DICIONÁRIO!$A$1:$B$13,2,FALSE),VLOOKUP('5) I-Impacto'!I42,DICIONÁRIO!$A$1:$B$13,2,FALSE), VLOOKUP('5) I-Impacto'!J42,DICIONÁRIO!$A$1:$B$13,2,FALSE))</f>
        <v>#N/A</v>
      </c>
    </row>
    <row r="43" spans="1:11" ht="75" customHeight="1">
      <c r="A43" s="87">
        <f>'4) R-Alcance'!A46</f>
        <v>0</v>
      </c>
      <c r="B43" s="87">
        <f>'4) R-Alcance'!B46</f>
        <v>0</v>
      </c>
      <c r="C43" s="92">
        <f>'4) R-Alcance'!C46</f>
        <v>0</v>
      </c>
      <c r="D43" s="142"/>
      <c r="E43" s="141"/>
      <c r="F43" s="141"/>
      <c r="G43" s="141"/>
      <c r="H43" s="141"/>
      <c r="I43" s="143"/>
      <c r="J43" s="143"/>
      <c r="K43" s="94" t="e">
        <f>AVERAGE(VLOOKUP(D43,DICIONÁRIO!$A$1:$B$13,2,FALSE),VLOOKUP(E43,DICIONÁRIO!$A$1:$B$13,2,FALSE),VLOOKUP('5) I-Impacto'!F43,DICIONÁRIO!$A$1:$B$13,2,FALSE),VLOOKUP(G43,DICIONÁRIO!$A$1:$B$13,2,FALSE),VLOOKUP('5) I-Impacto'!H43,DICIONÁRIO!$A$1:$B$13,2,FALSE),VLOOKUP('5) I-Impacto'!I43,DICIONÁRIO!$A$1:$B$13,2,FALSE), VLOOKUP('5) I-Impacto'!J43,DICIONÁRIO!$A$1:$B$13,2,FALSE))</f>
        <v>#N/A</v>
      </c>
    </row>
    <row r="44" spans="1:11" ht="75" customHeight="1">
      <c r="A44" s="87">
        <f>'4) R-Alcance'!A47</f>
        <v>0</v>
      </c>
      <c r="B44" s="87">
        <f>'4) R-Alcance'!B47</f>
        <v>0</v>
      </c>
      <c r="C44" s="92">
        <f>'4) R-Alcance'!C47</f>
        <v>0</v>
      </c>
      <c r="D44" s="142"/>
      <c r="E44" s="141"/>
      <c r="F44" s="141"/>
      <c r="G44" s="141"/>
      <c r="H44" s="141"/>
      <c r="I44" s="143"/>
      <c r="J44" s="143"/>
      <c r="K44" s="94" t="e">
        <f>AVERAGE(VLOOKUP(D44,DICIONÁRIO!$A$1:$B$13,2,FALSE),VLOOKUP(E44,DICIONÁRIO!$A$1:$B$13,2,FALSE),VLOOKUP('5) I-Impacto'!F44,DICIONÁRIO!$A$1:$B$13,2,FALSE),VLOOKUP(G44,DICIONÁRIO!$A$1:$B$13,2,FALSE),VLOOKUP('5) I-Impacto'!H44,DICIONÁRIO!$A$1:$B$13,2,FALSE),VLOOKUP('5) I-Impacto'!I44,DICIONÁRIO!$A$1:$B$13,2,FALSE), VLOOKUP('5) I-Impacto'!J44,DICIONÁRIO!$A$1:$B$13,2,FALSE))</f>
        <v>#N/A</v>
      </c>
    </row>
    <row r="45" spans="1:11" ht="75" customHeight="1">
      <c r="A45" s="87">
        <f>'4) R-Alcance'!A48</f>
        <v>0</v>
      </c>
      <c r="B45" s="87">
        <f>'4) R-Alcance'!B48</f>
        <v>0</v>
      </c>
      <c r="C45" s="92">
        <f>'4) R-Alcance'!C48</f>
        <v>0</v>
      </c>
      <c r="D45" s="142"/>
      <c r="E45" s="141"/>
      <c r="F45" s="141"/>
      <c r="G45" s="141"/>
      <c r="H45" s="141"/>
      <c r="I45" s="143"/>
      <c r="J45" s="143"/>
      <c r="K45" s="94" t="e">
        <f>AVERAGE(VLOOKUP(D45,DICIONÁRIO!$A$1:$B$13,2,FALSE),VLOOKUP(E45,DICIONÁRIO!$A$1:$B$13,2,FALSE),VLOOKUP('5) I-Impacto'!F45,DICIONÁRIO!$A$1:$B$13,2,FALSE),VLOOKUP(G45,DICIONÁRIO!$A$1:$B$13,2,FALSE),VLOOKUP('5) I-Impacto'!H45,DICIONÁRIO!$A$1:$B$13,2,FALSE),VLOOKUP('5) I-Impacto'!I45,DICIONÁRIO!$A$1:$B$13,2,FALSE), VLOOKUP('5) I-Impacto'!J45,DICIONÁRIO!$A$1:$B$13,2,FALSE))</f>
        <v>#N/A</v>
      </c>
    </row>
    <row r="46" spans="1:11" ht="75" customHeight="1">
      <c r="A46" s="87">
        <f>'4) R-Alcance'!A49</f>
        <v>0</v>
      </c>
      <c r="B46" s="87">
        <f>'4) R-Alcance'!B49</f>
        <v>0</v>
      </c>
      <c r="C46" s="92">
        <f>'4) R-Alcance'!C49</f>
        <v>0</v>
      </c>
      <c r="D46" s="17"/>
      <c r="E46" s="10"/>
      <c r="F46" s="10"/>
      <c r="G46" s="10"/>
      <c r="H46" s="10"/>
      <c r="I46" s="12"/>
      <c r="J46" s="12"/>
      <c r="K46" s="94" t="e">
        <f>AVERAGE(VLOOKUP(D46,DICIONÁRIO!$A$1:$B$13,2,FALSE),VLOOKUP(E46,DICIONÁRIO!$A$1:$B$13,2,FALSE),VLOOKUP('5) I-Impacto'!F46,DICIONÁRIO!$A$1:$B$13,2,FALSE),VLOOKUP(G46,DICIONÁRIO!$A$1:$B$13,2,FALSE),VLOOKUP('5) I-Impacto'!H46,DICIONÁRIO!$A$1:$B$13,2,FALSE),VLOOKUP('5) I-Impacto'!I46,DICIONÁRIO!$A$1:$B$13,2,FALSE), VLOOKUP('5) I-Impacto'!J46,DICIONÁRIO!$A$1:$B$13,2,FALSE))</f>
        <v>#N/A</v>
      </c>
    </row>
    <row r="47" spans="1:11" ht="75" customHeight="1">
      <c r="A47" s="87">
        <f>'4) R-Alcance'!A50</f>
        <v>0</v>
      </c>
      <c r="B47" s="87">
        <f>'4) R-Alcance'!B50</f>
        <v>0</v>
      </c>
      <c r="C47" s="92">
        <f>'4) R-Alcance'!C50</f>
        <v>0</v>
      </c>
      <c r="D47" s="17"/>
      <c r="E47" s="10"/>
      <c r="F47" s="10"/>
      <c r="G47" s="10"/>
      <c r="H47" s="10"/>
      <c r="I47" s="12"/>
      <c r="J47" s="12"/>
      <c r="K47" s="94" t="e">
        <f>AVERAGE(VLOOKUP(D47,DICIONÁRIO!$A$1:$B$13,2,FALSE),VLOOKUP(E47,DICIONÁRIO!$A$1:$B$13,2,FALSE),VLOOKUP('5) I-Impacto'!F47,DICIONÁRIO!$A$1:$B$13,2,FALSE),VLOOKUP(G47,DICIONÁRIO!$A$1:$B$13,2,FALSE),VLOOKUP('5) I-Impacto'!H47,DICIONÁRIO!$A$1:$B$13,2,FALSE),VLOOKUP('5) I-Impacto'!I47,DICIONÁRIO!$A$1:$B$13,2,FALSE), VLOOKUP('5) I-Impacto'!J47,DICIONÁRIO!$A$1:$B$13,2,FALSE))</f>
        <v>#N/A</v>
      </c>
    </row>
    <row r="48" spans="1:11" ht="75" customHeight="1">
      <c r="A48" s="87">
        <f>'4) R-Alcance'!A51</f>
        <v>0</v>
      </c>
      <c r="B48" s="87">
        <f>'4) R-Alcance'!B51</f>
        <v>0</v>
      </c>
      <c r="C48" s="92">
        <f>'4) R-Alcance'!C51</f>
        <v>0</v>
      </c>
      <c r="D48" s="17"/>
      <c r="E48" s="10"/>
      <c r="F48" s="10"/>
      <c r="G48" s="10"/>
      <c r="H48" s="10"/>
      <c r="I48" s="12"/>
      <c r="J48" s="12"/>
      <c r="K48" s="94" t="e">
        <f>AVERAGE(VLOOKUP(D48,DICIONÁRIO!$A$1:$B$13,2,FALSE),VLOOKUP(E48,DICIONÁRIO!$A$1:$B$13,2,FALSE),VLOOKUP('5) I-Impacto'!F48,DICIONÁRIO!$A$1:$B$13,2,FALSE),VLOOKUP(G48,DICIONÁRIO!$A$1:$B$13,2,FALSE),VLOOKUP('5) I-Impacto'!H48,DICIONÁRIO!$A$1:$B$13,2,FALSE),VLOOKUP('5) I-Impacto'!I48,DICIONÁRIO!$A$1:$B$13,2,FALSE), VLOOKUP('5) I-Impacto'!J48,DICIONÁRIO!$A$1:$B$13,2,FALSE))</f>
        <v>#N/A</v>
      </c>
    </row>
    <row r="49" spans="1:11" ht="75" customHeight="1">
      <c r="A49" s="87">
        <f>'4) R-Alcance'!A52</f>
        <v>0</v>
      </c>
      <c r="B49" s="87">
        <f>'4) R-Alcance'!B52</f>
        <v>0</v>
      </c>
      <c r="C49" s="92">
        <f>'4) R-Alcance'!C52</f>
        <v>0</v>
      </c>
      <c r="D49" s="17"/>
      <c r="E49" s="10"/>
      <c r="F49" s="10"/>
      <c r="G49" s="10"/>
      <c r="H49" s="10"/>
      <c r="I49" s="12"/>
      <c r="J49" s="12"/>
      <c r="K49" s="94" t="e">
        <f>AVERAGE(VLOOKUP(D49,DICIONÁRIO!$A$1:$B$13,2,FALSE),VLOOKUP(E49,DICIONÁRIO!$A$1:$B$13,2,FALSE),VLOOKUP('5) I-Impacto'!F49,DICIONÁRIO!$A$1:$B$13,2,FALSE),VLOOKUP(G49,DICIONÁRIO!$A$1:$B$13,2,FALSE),VLOOKUP('5) I-Impacto'!H49,DICIONÁRIO!$A$1:$B$13,2,FALSE),VLOOKUP('5) I-Impacto'!I49,DICIONÁRIO!$A$1:$B$13,2,FALSE), VLOOKUP('5) I-Impacto'!J49,DICIONÁRIO!$A$1:$B$13,2,FALSE))</f>
        <v>#N/A</v>
      </c>
    </row>
    <row r="50" spans="1:11" ht="75" customHeight="1" thickBot="1">
      <c r="A50" s="88">
        <f>'4) R-Alcance'!A53</f>
        <v>0</v>
      </c>
      <c r="B50" s="88">
        <f>'4) R-Alcance'!B53</f>
        <v>0</v>
      </c>
      <c r="C50" s="93">
        <f>'4) R-Alcance'!C53</f>
        <v>0</v>
      </c>
      <c r="D50" s="18"/>
      <c r="E50" s="11"/>
      <c r="F50" s="11"/>
      <c r="G50" s="11"/>
      <c r="H50" s="11"/>
      <c r="I50" s="13"/>
      <c r="J50" s="13"/>
      <c r="K50" s="95" t="e">
        <f>AVERAGE(VLOOKUP(D50,DICIONÁRIO!$A$1:$B$13,2,FALSE),VLOOKUP(E50,DICIONÁRIO!$A$1:$B$13,2,FALSE),VLOOKUP('5) I-Impacto'!F50,DICIONÁRIO!$A$1:$B$13,2,FALSE),VLOOKUP(G50,DICIONÁRIO!$A$1:$B$13,2,FALSE),VLOOKUP('5) I-Impacto'!H50,DICIONÁRIO!$A$1:$B$13,2,FALSE),VLOOKUP('5) I-Impacto'!I50,DICIONÁRIO!$A$1:$B$13,2,FALSE), VLOOKUP('5) I-Impacto'!J50,DICIONÁRIO!$A$1:$B$13,2,FALSE))</f>
        <v>#N/A</v>
      </c>
    </row>
  </sheetData>
  <sheetProtection sheet="1" objects="1" scenarios="1"/>
  <autoFilter ref="A3:C19" xr:uid="{DE5CCA03-AFEA-4D47-B500-1B93C7C05BAB}"/>
  <mergeCells count="7">
    <mergeCell ref="A2:K2"/>
    <mergeCell ref="A1:K1"/>
    <mergeCell ref="A3:A4"/>
    <mergeCell ref="F3:J3"/>
    <mergeCell ref="K3:K4"/>
    <mergeCell ref="B3:B4"/>
    <mergeCell ref="C3:C4"/>
  </mergeCells>
  <phoneticPr fontId="4" type="noConversion"/>
  <dataValidations count="5">
    <dataValidation type="list" allowBlank="1" showInputMessage="1" showErrorMessage="1" sqref="J5:J50" xr:uid="{02DA9E3C-2818-42BC-98E3-8E8FEBD723CE}">
      <formula1>"Sim, Não"</formula1>
    </dataValidation>
    <dataValidation type="list" allowBlank="1" showInputMessage="1" showErrorMessage="1" sqref="G3:H3 F5:H1048576" xr:uid="{ED7310A5-A31E-4FDD-9B52-159AC417FED0}">
      <formula1>"Não contribui, Mínimo, Baixo, Médio, Alto, Altíssimo"</formula1>
    </dataValidation>
    <dataValidation type="list" allowBlank="1" showInputMessage="1" showErrorMessage="1" sqref="I1:I3 I5:I1048576" xr:uid="{D9948AEF-FBD6-4BDF-86B0-BF50BAC8A030}">
      <formula1>"Sim,Não"</formula1>
    </dataValidation>
    <dataValidation type="list" allowBlank="1" showInputMessage="1" showErrorMessage="1" sqref="E18" xr:uid="{A95511CB-5FD6-4A1D-B6FB-B194DF97A3E4}">
      <formula1>"Não contribui, Mínima, Baixa, Média, Alta, Altíssima"</formula1>
    </dataValidation>
    <dataValidation type="list" allowBlank="1" showInputMessage="1" showErrorMessage="1" sqref="D18" xr:uid="{E6A081FC-A447-4319-AF92-859B01C29E74}">
      <formula1>"Mínima, Baixa, Média, Alta, Altíssima"</formula1>
    </dataValidation>
  </dataValidations>
  <hyperlinks>
    <hyperlink ref="J4" r:id="rId1" xr:uid="{AD81C63D-0959-4054-B5A6-0A21157C6375}"/>
  </hyperlinks>
  <pageMargins left="0.511811024" right="0.511811024" top="0.78740157499999996" bottom="0.78740157499999996" header="0.31496062000000002" footer="0.31496062000000002"/>
  <drawing r:id="rId2"/>
  <legacyDrawing r:id="rId3"/>
  <extLst>
    <ext xmlns:x14="http://schemas.microsoft.com/office/spreadsheetml/2009/9/main" uri="{CCE6A557-97BC-4b89-ADB6-D9C93CAAB3DF}">
      <x14:dataValidations xmlns:xm="http://schemas.microsoft.com/office/excel/2006/main" count="2">
        <x14:dataValidation type="list" allowBlank="1" showInputMessage="1" showErrorMessage="1" xr:uid="{C304D644-38E9-4875-BCF6-CF235EDC5697}">
          <x14:formula1>
            <xm:f>DICIONÁRIO!$A$10:$A$12</xm:f>
          </x14:formula1>
          <xm:sqref>D5:D17 D19:D50</xm:sqref>
        </x14:dataValidation>
        <x14:dataValidation type="list" allowBlank="1" showInputMessage="1" showErrorMessage="1" xr:uid="{C898DCF9-9821-4EA2-BEE9-854B65929920}">
          <x14:formula1>
            <xm:f>DICIONÁRIO!$A$10:$A$13</xm:f>
          </x14:formula1>
          <xm:sqref>E5:E17 E19:E50</xm:sqref>
        </x14:dataValidation>
      </x14:dataValidations>
    </ext>
  </extLst>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8C7D9F4-C408-439F-9FCC-1B2A4A9D252D}">
  <sheetPr codeName="Planilha8"/>
  <dimension ref="A1:E50"/>
  <sheetViews>
    <sheetView showGridLines="0" workbookViewId="0">
      <selection activeCell="D4" sqref="D4:D45"/>
    </sheetView>
  </sheetViews>
  <sheetFormatPr defaultColWidth="8.7109375" defaultRowHeight="15"/>
  <cols>
    <col min="1" max="1" width="23.42578125" customWidth="1"/>
    <col min="2" max="2" width="14.5703125" customWidth="1"/>
    <col min="3" max="3" width="77.28515625" style="4" customWidth="1"/>
    <col min="4" max="4" width="27.28515625" customWidth="1"/>
    <col min="5" max="5" width="15.28515625" customWidth="1"/>
  </cols>
  <sheetData>
    <row r="1" spans="1:5" ht="37.9" customHeight="1">
      <c r="A1" s="196" t="s">
        <v>0</v>
      </c>
      <c r="B1" s="197"/>
      <c r="C1" s="197"/>
      <c r="D1" s="197"/>
      <c r="E1" s="198"/>
    </row>
    <row r="2" spans="1:5" ht="43.9" customHeight="1" thickBot="1">
      <c r="A2" s="199" t="s">
        <v>1</v>
      </c>
      <c r="B2" s="200"/>
      <c r="C2" s="200"/>
      <c r="D2" s="200"/>
      <c r="E2" s="201"/>
    </row>
    <row r="3" spans="1:5" ht="30.75" thickBot="1">
      <c r="A3" s="68" t="s">
        <v>7</v>
      </c>
      <c r="B3" s="69" t="s">
        <v>8</v>
      </c>
      <c r="C3" s="69" t="s">
        <v>9</v>
      </c>
      <c r="D3" s="78" t="s">
        <v>81</v>
      </c>
      <c r="E3" s="97" t="s">
        <v>61</v>
      </c>
    </row>
    <row r="4" spans="1:5" s="8" customFormat="1" ht="75" customHeight="1">
      <c r="A4" s="84" t="str">
        <f>'4) R-Alcance'!A4</f>
        <v>Assuntos Transversais</v>
      </c>
      <c r="B4" s="80" t="str">
        <f>'4) R-Alcance'!B4</f>
        <v>GGFIS</v>
      </c>
      <c r="C4" s="96" t="str">
        <f>'4) R-Alcance'!C4</f>
        <v>1.1- Autorização para esgotamento de estoque de produtos sujeitos à vigilância sanitária</v>
      </c>
      <c r="D4" s="135" t="s">
        <v>73</v>
      </c>
      <c r="E4" s="51" t="str" cm="1">
        <f t="array" ref="E4">_xlfn.IFS(D4="Alta","1",D4="Média","0,8",D4="Baixa","0,5")</f>
        <v>0,8</v>
      </c>
    </row>
    <row r="5" spans="1:5" s="8" customFormat="1" ht="75" customHeight="1">
      <c r="A5" s="84" t="str">
        <f>'4) R-Alcance'!A5</f>
        <v>Assuntos Transversais</v>
      </c>
      <c r="B5" s="80" t="str">
        <f>'4) R-Alcance'!B5</f>
        <v>GGFIS</v>
      </c>
      <c r="C5" s="96" t="str">
        <f>'4) R-Alcance'!C5</f>
        <v>1.2 - Boas práticas em farmácias e drogarias</v>
      </c>
      <c r="D5" s="135" t="s">
        <v>73</v>
      </c>
      <c r="E5" s="51" t="str" cm="1">
        <f t="array" ref="E5">_xlfn.IFS(D5="Alta","1",D5="Média","0,8",D5="Baixa","0,5")</f>
        <v>0,8</v>
      </c>
    </row>
    <row r="6" spans="1:5" s="8" customFormat="1" ht="75" customHeight="1">
      <c r="A6" s="84" t="str">
        <f>'4) R-Alcance'!A6</f>
        <v>Assuntos Transversais</v>
      </c>
      <c r="B6" s="80" t="str">
        <f>'4) R-Alcance'!B6</f>
        <v>GGFIS</v>
      </c>
      <c r="C6" s="96" t="str">
        <f>'4) R-Alcance'!C6</f>
        <v>1.11 - Regulação para definição de procedimentos relacionados às ações fiscalizatórias da Anvisa</v>
      </c>
      <c r="D6" s="135" t="s">
        <v>73</v>
      </c>
      <c r="E6" s="51" t="str" cm="1">
        <f t="array" ref="E6">_xlfn.IFS(D6="Alta","1",D6="Média","0,8",D6="Baixa","0,5")</f>
        <v>0,8</v>
      </c>
    </row>
    <row r="7" spans="1:5" s="8" customFormat="1" ht="75" customHeight="1">
      <c r="A7" s="84" t="str">
        <f>'4) R-Alcance'!A7</f>
        <v>Assuntos Transversais</v>
      </c>
      <c r="B7" s="80" t="str">
        <f>'4) R-Alcance'!B7</f>
        <v>GGFIS</v>
      </c>
      <c r="C7" s="96" t="str">
        <f>'4) R-Alcance'!C7</f>
        <v>1.14 - Requisitos para a admissibilidade de análises realizadas por Autoridades Reguladoras Estrangeiras Equivalentes nos processos de Inspeção e Certificação de Boas Práticas -  TEMA CONCLUÍDO</v>
      </c>
      <c r="D7" s="135" t="s">
        <v>77</v>
      </c>
      <c r="E7" s="51" t="str" cm="1">
        <f t="array" ref="E7">_xlfn.IFS(D7="Alta","1",D7="Média","0,8",D7="Baixa","0,5")</f>
        <v>1</v>
      </c>
    </row>
    <row r="8" spans="1:5" s="8" customFormat="1" ht="75" customHeight="1">
      <c r="A8" s="84" t="str">
        <f>'4) R-Alcance'!A8</f>
        <v>Assuntos Transversais</v>
      </c>
      <c r="B8" s="80" t="str">
        <f>'4) R-Alcance'!B8</f>
        <v>GGFIS</v>
      </c>
      <c r="C8" s="96" t="str">
        <f>'4) R-Alcance'!C8</f>
        <v>1.15 - Requisitos para concessão e alteração de AFE de farmácias de manipulação e revisão da documentação para pedidos de concessão e alteração de AFE de farmácias e drogarias</v>
      </c>
      <c r="D8" s="135" t="s">
        <v>73</v>
      </c>
      <c r="E8" s="51" t="str" cm="1">
        <f t="array" ref="E8">_xlfn.IFS(D8="Alta","1",D8="Média","0,8",D8="Baixa","0,5")</f>
        <v>0,8</v>
      </c>
    </row>
    <row r="9" spans="1:5" s="8" customFormat="1" ht="75" customHeight="1">
      <c r="A9" s="84" t="str">
        <f>'4) R-Alcance'!A9</f>
        <v>Assuntos Transversais</v>
      </c>
      <c r="B9" s="80" t="str">
        <f>'4) R-Alcance'!B9</f>
        <v>GGFIS</v>
      </c>
      <c r="C9" s="96" t="str">
        <f>'4) R-Alcance'!C9</f>
        <v>1.21 - Vigência do CBPF durante o período de validade do registro do produto e prazo de validade diferenciado, baseado no risco sanitário</v>
      </c>
      <c r="D9" s="135" t="s">
        <v>73</v>
      </c>
      <c r="E9" s="51" t="str" cm="1">
        <f t="array" ref="E9">_xlfn.IFS(D9="Alta","1",D9="Média","0,8",D9="Baixa","0,5")</f>
        <v>0,8</v>
      </c>
    </row>
    <row r="10" spans="1:5" s="8" customFormat="1" ht="75" customHeight="1">
      <c r="A10" s="84" t="str">
        <f>'4) R-Alcance'!A10</f>
        <v>Alimentos</v>
      </c>
      <c r="B10" s="80" t="str">
        <f>'4) R-Alcance'!B10</f>
        <v>GGFIS</v>
      </c>
      <c r="C10" s="96" t="str">
        <f>'4) R-Alcance'!C10</f>
        <v>3.2 - Boas Práticas para Serviços de Alimentação</v>
      </c>
      <c r="D10" s="135" t="s">
        <v>73</v>
      </c>
      <c r="E10" s="51" t="str" cm="1">
        <f t="array" ref="E10">_xlfn.IFS(D10="Alta","1",D10="Média","0,8",D10="Baixa","0,5")</f>
        <v>0,8</v>
      </c>
    </row>
    <row r="11" spans="1:5" s="8" customFormat="1" ht="75" customHeight="1">
      <c r="A11" s="84" t="str">
        <f>'4) R-Alcance'!A11</f>
        <v>Alimentos</v>
      </c>
      <c r="B11" s="80" t="str">
        <f>'4) R-Alcance'!B11</f>
        <v>GGFIS</v>
      </c>
      <c r="C11" s="96" t="str">
        <f>'4) R-Alcance'!C11</f>
        <v>3.26 - Revisão das normas de Boas práticas de fabricação (BPF) para estabelecimentos industrializadores de alimentos</v>
      </c>
      <c r="D11" s="135" t="s">
        <v>73</v>
      </c>
      <c r="E11" s="51" t="str" cm="1">
        <f t="array" ref="E11">_xlfn.IFS(D11="Alta","1",D11="Média","0,8",D11="Baixa","0,5")</f>
        <v>0,8</v>
      </c>
    </row>
    <row r="12" spans="1:5" s="8" customFormat="1" ht="75" customHeight="1">
      <c r="A12" s="84" t="str">
        <f>'4) R-Alcance'!A12</f>
        <v>Cosméticos</v>
      </c>
      <c r="B12" s="80" t="str">
        <f>'4) R-Alcance'!B12</f>
        <v>GGFIS</v>
      </c>
      <c r="C12" s="96" t="str">
        <f>'4) R-Alcance'!C12</f>
        <v>4.8 - Revisão do Regulamento Técnico para empresas que exerçam atividade de fracionamento de Produtos de Higiene Pessoal, Cosméticos e Perfumes com venda direta ao consumidor (Revisão da RDC nº 108/2005)</v>
      </c>
      <c r="D12" s="135" t="s">
        <v>73</v>
      </c>
      <c r="E12" s="51" t="str" cm="1">
        <f t="array" ref="E12">_xlfn.IFS(D12="Alta","1",D12="Média","0,8",D12="Baixa","0,5")</f>
        <v>0,8</v>
      </c>
    </row>
    <row r="13" spans="1:5" s="8" customFormat="1" ht="75" customHeight="1">
      <c r="A13" s="84" t="str">
        <f>'4) R-Alcance'!A13</f>
        <v>Insumos Farmacêuticos</v>
      </c>
      <c r="B13" s="80" t="str">
        <f>'4) R-Alcance'!B13</f>
        <v>GGFIS</v>
      </c>
      <c r="C13" s="96" t="str">
        <f>'4) R-Alcance'!C13</f>
        <v>6.1 - Requisitos de Boas Práticas para o fracionamento e distribuição de insumos farmacêuticos</v>
      </c>
      <c r="D13" s="135" t="s">
        <v>73</v>
      </c>
      <c r="E13" s="51" t="str" cm="1">
        <f t="array" ref="E13">_xlfn.IFS(D13="Alta","1",D13="Média","0,8",D13="Baixa","0,5")</f>
        <v>0,8</v>
      </c>
    </row>
    <row r="14" spans="1:5" s="8" customFormat="1" ht="75" customHeight="1">
      <c r="A14" s="84" t="str">
        <f>'4) R-Alcance'!A14</f>
        <v>Medicamentos</v>
      </c>
      <c r="B14" s="80" t="str">
        <f>'4) R-Alcance'!B14</f>
        <v>GGFIS</v>
      </c>
      <c r="C14" s="96" t="str">
        <f>'4) R-Alcance'!C14</f>
        <v>8.4 - Boas práticas de armazenamento, distribuição e transporte de gases medicinais</v>
      </c>
      <c r="D14" s="135" t="s">
        <v>73</v>
      </c>
      <c r="E14" s="51" t="str" cm="1">
        <f t="array" ref="E14">_xlfn.IFS(D14="Alta","1",D14="Média","0,8",D14="Baixa","0,5")</f>
        <v>0,8</v>
      </c>
    </row>
    <row r="15" spans="1:5" s="8" customFormat="1" ht="75" customHeight="1">
      <c r="A15" s="84" t="str">
        <f>'4) R-Alcance'!A15</f>
        <v>Medicamentos</v>
      </c>
      <c r="B15" s="80" t="str">
        <f>'4) R-Alcance'!B15</f>
        <v>GGFIS</v>
      </c>
      <c r="C15" s="96" t="str">
        <f>'4) R-Alcance'!C15</f>
        <v>8.7 - Diretrizes Gerais de Boas Práticas de Preparação de Radiofármacos em estabelecimentos de Saúde e Radiofarmácias</v>
      </c>
      <c r="D15" s="135" t="s">
        <v>73</v>
      </c>
      <c r="E15" s="51" t="str" cm="1">
        <f t="array" ref="E15">_xlfn.IFS(D15="Alta","1",D15="Média","0,8",D15="Baixa","0,5")</f>
        <v>0,8</v>
      </c>
    </row>
    <row r="16" spans="1:5" s="8" customFormat="1" ht="75" customHeight="1">
      <c r="A16" s="84" t="str">
        <f>'4) R-Alcance'!A16</f>
        <v>Medicamentos</v>
      </c>
      <c r="B16" s="80" t="str">
        <f>'4) R-Alcance'!B16</f>
        <v>GGFIS</v>
      </c>
      <c r="C16" s="96" t="str">
        <f>'4) R-Alcance'!C16</f>
        <v>8.13 - Procedimentos para descontinuação de fabricação ou importação de medicamentos, bem como para sua reativação.</v>
      </c>
      <c r="D16" s="135" t="s">
        <v>73</v>
      </c>
      <c r="E16" s="51" t="str" cm="1">
        <f t="array" ref="E16">_xlfn.IFS(D16="Alta","1",D16="Média","0,8",D16="Baixa","0,5")</f>
        <v>0,8</v>
      </c>
    </row>
    <row r="17" spans="1:5" s="8" customFormat="1" ht="75" customHeight="1">
      <c r="A17" s="84" t="str">
        <f>'4) R-Alcance'!A17</f>
        <v>Medicamentos</v>
      </c>
      <c r="B17" s="80" t="str">
        <f>'4) R-Alcance'!B17</f>
        <v>GGFIS</v>
      </c>
      <c r="C17" s="96" t="str">
        <f>'4) R-Alcance'!C17</f>
        <v>8.17 - Regulamentação dos procedimentos para envio do mapa de distribuição de medicamentos, nos termos do art. 3-A da Lei nº 11.903, de 14 de janeiro de 2009.</v>
      </c>
      <c r="D17" s="135" t="s">
        <v>77</v>
      </c>
      <c r="E17" s="51" t="str" cm="1">
        <f t="array" ref="E17">_xlfn.IFS(D17="Alta","1",D17="Média","0,8",D17="Baixa","0,5")</f>
        <v>1</v>
      </c>
    </row>
    <row r="18" spans="1:5" s="8" customFormat="1" ht="75" customHeight="1">
      <c r="A18" s="84" t="str">
        <f>'4) R-Alcance'!A18</f>
        <v>Medicamentos</v>
      </c>
      <c r="B18" s="80" t="str">
        <f>'4) R-Alcance'!B18</f>
        <v>GGFIS</v>
      </c>
      <c r="C18" s="96" t="str">
        <f>'4) R-Alcance'!C18</f>
        <v>8.25 - Revisão  das Boas Práticas de Fabricação complementares a Medicamentos Estéreis ( Revisão da IN nº 35/2019)</v>
      </c>
      <c r="D18" s="135" t="s">
        <v>73</v>
      </c>
      <c r="E18" s="51" t="str" cm="1">
        <f t="array" ref="E18">_xlfn.IFS(D18="Alta","1",D18="Média","0,8",D18="Baixa","0,5")</f>
        <v>0,8</v>
      </c>
    </row>
    <row r="19" spans="1:5" s="8" customFormat="1" ht="75" customHeight="1">
      <c r="A19" s="84" t="str">
        <f>'4) R-Alcance'!A19</f>
        <v>Medicamentos</v>
      </c>
      <c r="B19" s="80" t="str">
        <f>'4) R-Alcance'!B19</f>
        <v>GGFIS</v>
      </c>
      <c r="C19" s="96" t="str">
        <f>'4) R-Alcance'!C19</f>
        <v>8.27 - Revisão da norma de Boas Práticas de Manipulação em Farmácias</v>
      </c>
      <c r="D19" s="135" t="s">
        <v>73</v>
      </c>
      <c r="E19" s="51" t="str" cm="1">
        <f t="array" ref="E19">_xlfn.IFS(D19="Alta","1",D19="Média","0,8",D19="Baixa","0,5")</f>
        <v>0,8</v>
      </c>
    </row>
    <row r="20" spans="1:5" s="8" customFormat="1" ht="75" customHeight="1">
      <c r="A20" s="84" t="str">
        <f>'4) R-Alcance'!A20</f>
        <v>Organização e Gestão do SNVS</v>
      </c>
      <c r="B20" s="80" t="str">
        <f>'4) R-Alcance'!B20</f>
        <v>GGFIS</v>
      </c>
      <c r="C20" s="96" t="str">
        <f>'4) R-Alcance'!C20</f>
        <v>9.3 - Harmonização de procedimentos no âmbito do SNVS</v>
      </c>
      <c r="D20" s="135" t="s">
        <v>73</v>
      </c>
      <c r="E20" s="51" t="str" cm="1">
        <f t="array" ref="E20">_xlfn.IFS(D20="Alta","1",D20="Média","0,8",D20="Baixa","0,5")</f>
        <v>0,8</v>
      </c>
    </row>
    <row r="21" spans="1:5" s="8" customFormat="1" ht="75" customHeight="1">
      <c r="A21" s="84">
        <f>'4) R-Alcance'!A21</f>
        <v>0</v>
      </c>
      <c r="B21" s="80">
        <f>'4) R-Alcance'!B21</f>
        <v>0</v>
      </c>
      <c r="C21" s="96">
        <f>'4) R-Alcance'!C21</f>
        <v>0</v>
      </c>
      <c r="D21" s="146"/>
      <c r="E21" s="51" t="e" cm="1">
        <f t="array" ref="E21">_xlfn.IFS(D21="Alta","1",D21="Média","0,8",D21="Baixa","0,5")</f>
        <v>#N/A</v>
      </c>
    </row>
    <row r="22" spans="1:5" s="8" customFormat="1" ht="75" customHeight="1">
      <c r="A22" s="84">
        <f>'4) R-Alcance'!A22</f>
        <v>0</v>
      </c>
      <c r="B22" s="80">
        <f>'4) R-Alcance'!B22</f>
        <v>0</v>
      </c>
      <c r="C22" s="96">
        <f>'4) R-Alcance'!C22</f>
        <v>0</v>
      </c>
      <c r="D22" s="146"/>
      <c r="E22" s="51" t="e" cm="1">
        <f t="array" ref="E22">_xlfn.IFS(D22="Alta","1",D22="Média","0,8",D22="Baixa","0,5")</f>
        <v>#N/A</v>
      </c>
    </row>
    <row r="23" spans="1:5" s="8" customFormat="1" ht="75" customHeight="1">
      <c r="A23" s="84">
        <f>'4) R-Alcance'!A23</f>
        <v>0</v>
      </c>
      <c r="B23" s="80">
        <f>'4) R-Alcance'!B23</f>
        <v>0</v>
      </c>
      <c r="C23" s="96">
        <f>'4) R-Alcance'!C23</f>
        <v>0</v>
      </c>
      <c r="D23" s="146"/>
      <c r="E23" s="51" t="e" cm="1">
        <f t="array" ref="E23">_xlfn.IFS(D23="Alta","1",D23="Média","0,8",D23="Baixa","0,5")</f>
        <v>#N/A</v>
      </c>
    </row>
    <row r="24" spans="1:5" s="8" customFormat="1" ht="75" customHeight="1">
      <c r="A24" s="84">
        <f>'4) R-Alcance'!A24</f>
        <v>0</v>
      </c>
      <c r="B24" s="80">
        <f>'4) R-Alcance'!B24</f>
        <v>0</v>
      </c>
      <c r="C24" s="96">
        <f>'4) R-Alcance'!C24</f>
        <v>0</v>
      </c>
      <c r="D24" s="146"/>
      <c r="E24" s="51" t="e" cm="1">
        <f t="array" ref="E24">_xlfn.IFS(D24="Alta","1",D24="Média","0,8",D24="Baixa","0,5")</f>
        <v>#N/A</v>
      </c>
    </row>
    <row r="25" spans="1:5" s="8" customFormat="1" ht="75" customHeight="1">
      <c r="A25" s="84">
        <f>'4) R-Alcance'!A25</f>
        <v>0</v>
      </c>
      <c r="B25" s="80">
        <f>'4) R-Alcance'!B25</f>
        <v>0</v>
      </c>
      <c r="C25" s="96">
        <f>'4) R-Alcance'!C25</f>
        <v>0</v>
      </c>
      <c r="D25" s="146"/>
      <c r="E25" s="51" t="e" cm="1">
        <f t="array" ref="E25">_xlfn.IFS(D25="Alta","1",D25="Média","0,8",D25="Baixa","0,5")</f>
        <v>#N/A</v>
      </c>
    </row>
    <row r="26" spans="1:5" s="8" customFormat="1" ht="75" customHeight="1">
      <c r="A26" s="84">
        <f>'4) R-Alcance'!A26</f>
        <v>0</v>
      </c>
      <c r="B26" s="80">
        <f>'4) R-Alcance'!B26</f>
        <v>0</v>
      </c>
      <c r="C26" s="96">
        <f>'4) R-Alcance'!C26</f>
        <v>0</v>
      </c>
      <c r="D26" s="146"/>
      <c r="E26" s="51" t="e" cm="1">
        <f t="array" ref="E26">_xlfn.IFS(D26="Alta","1",D26="Média","0,8",D26="Baixa","0,5")</f>
        <v>#N/A</v>
      </c>
    </row>
    <row r="27" spans="1:5" s="8" customFormat="1" ht="75" customHeight="1">
      <c r="A27" s="84">
        <f>'4) R-Alcance'!A27</f>
        <v>0</v>
      </c>
      <c r="B27" s="80">
        <f>'4) R-Alcance'!B27</f>
        <v>0</v>
      </c>
      <c r="C27" s="96">
        <f>'4) R-Alcance'!C27</f>
        <v>0</v>
      </c>
      <c r="D27" s="146"/>
      <c r="E27" s="51" t="e" cm="1">
        <f t="array" ref="E27">_xlfn.IFS(D27="Alta","1",D27="Média","0,8",D27="Baixa","0,5")</f>
        <v>#N/A</v>
      </c>
    </row>
    <row r="28" spans="1:5" s="8" customFormat="1" ht="75" customHeight="1">
      <c r="A28" s="84">
        <f>'4) R-Alcance'!A28</f>
        <v>0</v>
      </c>
      <c r="B28" s="80">
        <f>'4) R-Alcance'!B28</f>
        <v>0</v>
      </c>
      <c r="C28" s="96">
        <f>'4) R-Alcance'!C28</f>
        <v>0</v>
      </c>
      <c r="D28" s="146"/>
      <c r="E28" s="51" t="e" cm="1">
        <f t="array" ref="E28">_xlfn.IFS(D28="Alta","1",D28="Média","0,8",D28="Baixa","0,5")</f>
        <v>#N/A</v>
      </c>
    </row>
    <row r="29" spans="1:5" s="8" customFormat="1" ht="75" customHeight="1">
      <c r="A29" s="84">
        <f>'4) R-Alcance'!A29</f>
        <v>0</v>
      </c>
      <c r="B29" s="80">
        <f>'4) R-Alcance'!B29</f>
        <v>0</v>
      </c>
      <c r="C29" s="96">
        <f>'4) R-Alcance'!C29</f>
        <v>0</v>
      </c>
      <c r="D29" s="146"/>
      <c r="E29" s="51" t="e" cm="1">
        <f t="array" ref="E29">_xlfn.IFS(D29="Alta","1",D29="Média","0,8",D29="Baixa","0,5")</f>
        <v>#N/A</v>
      </c>
    </row>
    <row r="30" spans="1:5" s="8" customFormat="1" ht="75" customHeight="1">
      <c r="A30" s="84">
        <f>'4) R-Alcance'!A30</f>
        <v>0</v>
      </c>
      <c r="B30" s="80">
        <f>'4) R-Alcance'!B30</f>
        <v>0</v>
      </c>
      <c r="C30" s="96">
        <f>'4) R-Alcance'!C30</f>
        <v>0</v>
      </c>
      <c r="D30" s="146"/>
      <c r="E30" s="51" t="e" cm="1">
        <f t="array" ref="E30">_xlfn.IFS(D30="Alta","1",D30="Média","0,8",D30="Baixa","0,5")</f>
        <v>#N/A</v>
      </c>
    </row>
    <row r="31" spans="1:5" s="8" customFormat="1" ht="75" customHeight="1">
      <c r="A31" s="84">
        <f>'4) R-Alcance'!A31</f>
        <v>0</v>
      </c>
      <c r="B31" s="80">
        <f>'4) R-Alcance'!B31</f>
        <v>0</v>
      </c>
      <c r="C31" s="96">
        <f>'4) R-Alcance'!C31</f>
        <v>0</v>
      </c>
      <c r="D31" s="146"/>
      <c r="E31" s="51" t="e" cm="1">
        <f t="array" ref="E31">_xlfn.IFS(D31="Alta","1",D31="Média","0,8",D31="Baixa","0,5")</f>
        <v>#N/A</v>
      </c>
    </row>
    <row r="32" spans="1:5" s="8" customFormat="1" ht="75" customHeight="1">
      <c r="A32" s="84">
        <f>'4) R-Alcance'!A32</f>
        <v>0</v>
      </c>
      <c r="B32" s="80">
        <f>'4) R-Alcance'!B32</f>
        <v>0</v>
      </c>
      <c r="C32" s="96">
        <f>'4) R-Alcance'!C32</f>
        <v>0</v>
      </c>
      <c r="D32" s="146"/>
      <c r="E32" s="51" t="e" cm="1">
        <f t="array" ref="E32">_xlfn.IFS(D32="Alta","1",D32="Média","0,8",D32="Baixa","0,5")</f>
        <v>#N/A</v>
      </c>
    </row>
    <row r="33" spans="1:5" s="8" customFormat="1" ht="75" customHeight="1">
      <c r="A33" s="84">
        <f>'4) R-Alcance'!A33</f>
        <v>0</v>
      </c>
      <c r="B33" s="80">
        <f>'4) R-Alcance'!B33</f>
        <v>0</v>
      </c>
      <c r="C33" s="96">
        <f>'4) R-Alcance'!C33</f>
        <v>0</v>
      </c>
      <c r="D33" s="146"/>
      <c r="E33" s="51" t="e" cm="1">
        <f t="array" ref="E33">_xlfn.IFS(D33="Alta","1",D33="Média","0,8",D33="Baixa","0,5")</f>
        <v>#N/A</v>
      </c>
    </row>
    <row r="34" spans="1:5" s="8" customFormat="1" ht="75" customHeight="1">
      <c r="A34" s="84">
        <f>'4) R-Alcance'!A34</f>
        <v>0</v>
      </c>
      <c r="B34" s="80">
        <f>'4) R-Alcance'!B34</f>
        <v>0</v>
      </c>
      <c r="C34" s="96">
        <f>'4) R-Alcance'!C34</f>
        <v>0</v>
      </c>
      <c r="D34" s="146"/>
      <c r="E34" s="51" t="e" cm="1">
        <f t="array" ref="E34">_xlfn.IFS(D34="Alta","1",D34="Média","0,8",D34="Baixa","0,5")</f>
        <v>#N/A</v>
      </c>
    </row>
    <row r="35" spans="1:5" s="8" customFormat="1" ht="75" customHeight="1">
      <c r="A35" s="84">
        <f>'4) R-Alcance'!A35</f>
        <v>0</v>
      </c>
      <c r="B35" s="80">
        <f>'4) R-Alcance'!B35</f>
        <v>0</v>
      </c>
      <c r="C35" s="96">
        <f>'4) R-Alcance'!C35</f>
        <v>0</v>
      </c>
      <c r="D35" s="146"/>
      <c r="E35" s="51" t="e" cm="1">
        <f t="array" ref="E35">_xlfn.IFS(D35="Alta","1",D35="Média","0,8",D35="Baixa","0,5")</f>
        <v>#N/A</v>
      </c>
    </row>
    <row r="36" spans="1:5" s="8" customFormat="1" ht="75" customHeight="1">
      <c r="A36" s="84">
        <f>'4) R-Alcance'!A36</f>
        <v>0</v>
      </c>
      <c r="B36" s="80">
        <f>'4) R-Alcance'!B36</f>
        <v>0</v>
      </c>
      <c r="C36" s="96">
        <f>'4) R-Alcance'!C36</f>
        <v>0</v>
      </c>
      <c r="D36" s="146"/>
      <c r="E36" s="51" t="e" cm="1">
        <f t="array" ref="E36">_xlfn.IFS(D36="Alta","1",D36="Média","0,8",D36="Baixa","0,5")</f>
        <v>#N/A</v>
      </c>
    </row>
    <row r="37" spans="1:5" s="8" customFormat="1" ht="75" customHeight="1">
      <c r="A37" s="84">
        <f>'4) R-Alcance'!A37</f>
        <v>0</v>
      </c>
      <c r="B37" s="80">
        <f>'4) R-Alcance'!B37</f>
        <v>0</v>
      </c>
      <c r="C37" s="96">
        <f>'4) R-Alcance'!C37</f>
        <v>0</v>
      </c>
      <c r="D37" s="146"/>
      <c r="E37" s="51" t="e" cm="1">
        <f t="array" ref="E37">_xlfn.IFS(D37="Alta","1",D37="Média","0,8",D37="Baixa","0,5")</f>
        <v>#N/A</v>
      </c>
    </row>
    <row r="38" spans="1:5" s="8" customFormat="1" ht="75" customHeight="1">
      <c r="A38" s="84">
        <f>'4) R-Alcance'!A38</f>
        <v>0</v>
      </c>
      <c r="B38" s="80">
        <f>'4) R-Alcance'!B38</f>
        <v>0</v>
      </c>
      <c r="C38" s="96">
        <f>'4) R-Alcance'!C38</f>
        <v>0</v>
      </c>
      <c r="D38" s="146"/>
      <c r="E38" s="51" t="e" cm="1">
        <f t="array" ref="E38">_xlfn.IFS(D38="Alta","1",D38="Média","0,8",D38="Baixa","0,5")</f>
        <v>#N/A</v>
      </c>
    </row>
    <row r="39" spans="1:5" s="8" customFormat="1" ht="75" customHeight="1">
      <c r="A39" s="84">
        <f>'4) R-Alcance'!A39</f>
        <v>0</v>
      </c>
      <c r="B39" s="80">
        <f>'4) R-Alcance'!B39</f>
        <v>0</v>
      </c>
      <c r="C39" s="96">
        <f>'4) R-Alcance'!C39</f>
        <v>0</v>
      </c>
      <c r="D39" s="146"/>
      <c r="E39" s="51" t="e" cm="1">
        <f t="array" ref="E39">_xlfn.IFS(D39="Alta","1",D39="Média","0,8",D39="Baixa","0,5")</f>
        <v>#N/A</v>
      </c>
    </row>
    <row r="40" spans="1:5" s="8" customFormat="1" ht="75" customHeight="1">
      <c r="A40" s="84">
        <f>'4) R-Alcance'!A40</f>
        <v>0</v>
      </c>
      <c r="B40" s="80">
        <f>'4) R-Alcance'!B40</f>
        <v>0</v>
      </c>
      <c r="C40" s="96">
        <f>'4) R-Alcance'!C40</f>
        <v>0</v>
      </c>
      <c r="D40" s="146"/>
      <c r="E40" s="51" t="e" cm="1">
        <f t="array" ref="E40">_xlfn.IFS(D40="Alta","1",D40="Média","0,8",D40="Baixa","0,5")</f>
        <v>#N/A</v>
      </c>
    </row>
    <row r="41" spans="1:5" s="8" customFormat="1" ht="75" customHeight="1">
      <c r="A41" s="84">
        <f>'4) R-Alcance'!A41</f>
        <v>0</v>
      </c>
      <c r="B41" s="80">
        <f>'4) R-Alcance'!B41</f>
        <v>0</v>
      </c>
      <c r="C41" s="96">
        <f>'4) R-Alcance'!C41</f>
        <v>0</v>
      </c>
      <c r="D41" s="146"/>
      <c r="E41" s="51" t="e" cm="1">
        <f t="array" ref="E41">_xlfn.IFS(D41="Alta","1",D41="Média","0,8",D41="Baixa","0,5")</f>
        <v>#N/A</v>
      </c>
    </row>
    <row r="42" spans="1:5" s="8" customFormat="1" ht="75" customHeight="1">
      <c r="A42" s="84">
        <f>'4) R-Alcance'!A42</f>
        <v>0</v>
      </c>
      <c r="B42" s="80">
        <f>'4) R-Alcance'!B42</f>
        <v>0</v>
      </c>
      <c r="C42" s="96">
        <f>'4) R-Alcance'!C42</f>
        <v>0</v>
      </c>
      <c r="D42" s="146"/>
      <c r="E42" s="51" t="e" cm="1">
        <f t="array" ref="E42">_xlfn.IFS(D42="Alta","1",D42="Média","0,8",D42="Baixa","0,5")</f>
        <v>#N/A</v>
      </c>
    </row>
    <row r="43" spans="1:5" s="8" customFormat="1" ht="75" customHeight="1">
      <c r="A43" s="84">
        <f>'4) R-Alcance'!A43</f>
        <v>0</v>
      </c>
      <c r="B43" s="80">
        <f>'4) R-Alcance'!B43</f>
        <v>0</v>
      </c>
      <c r="C43" s="96">
        <f>'4) R-Alcance'!C43</f>
        <v>0</v>
      </c>
      <c r="D43" s="146"/>
      <c r="E43" s="51" t="e" cm="1">
        <f t="array" ref="E43">_xlfn.IFS(D43="Alta","1",D43="Média","0,8",D43="Baixa","0,5")</f>
        <v>#N/A</v>
      </c>
    </row>
    <row r="44" spans="1:5" s="8" customFormat="1" ht="75" customHeight="1">
      <c r="A44" s="84">
        <f>'4) R-Alcance'!A44</f>
        <v>0</v>
      </c>
      <c r="B44" s="80">
        <f>'4) R-Alcance'!B44</f>
        <v>0</v>
      </c>
      <c r="C44" s="96">
        <f>'4) R-Alcance'!C44</f>
        <v>0</v>
      </c>
      <c r="D44" s="146"/>
      <c r="E44" s="51" t="e" cm="1">
        <f t="array" ref="E44">_xlfn.IFS(D44="Alta","1",D44="Média","0,8",D44="Baixa","0,5")</f>
        <v>#N/A</v>
      </c>
    </row>
    <row r="45" spans="1:5" s="8" customFormat="1" ht="75" customHeight="1">
      <c r="A45" s="84">
        <f>'4) R-Alcance'!A45</f>
        <v>0</v>
      </c>
      <c r="B45" s="80">
        <f>'4) R-Alcance'!B45</f>
        <v>0</v>
      </c>
      <c r="C45" s="96">
        <f>'4) R-Alcance'!C45</f>
        <v>0</v>
      </c>
      <c r="D45" s="146"/>
      <c r="E45" s="51" t="e" cm="1">
        <f t="array" ref="E45">_xlfn.IFS(D45="Alta","1",D45="Média","0,8",D45="Baixa","0,5")</f>
        <v>#N/A</v>
      </c>
    </row>
    <row r="46" spans="1:5" s="8" customFormat="1" ht="75" customHeight="1">
      <c r="A46" s="84">
        <f>'4) R-Alcance'!A46</f>
        <v>0</v>
      </c>
      <c r="B46" s="80">
        <f>'4) R-Alcance'!B46</f>
        <v>0</v>
      </c>
      <c r="C46" s="96">
        <f>'4) R-Alcance'!C46</f>
        <v>0</v>
      </c>
      <c r="D46" s="16"/>
      <c r="E46" s="51" t="e" cm="1">
        <f t="array" ref="E46">_xlfn.IFS(D46="Alta","1",D46="Média","0,8",D46="Baixa","0,5")</f>
        <v>#N/A</v>
      </c>
    </row>
    <row r="47" spans="1:5" s="8" customFormat="1" ht="75" customHeight="1">
      <c r="A47" s="84">
        <f>'4) R-Alcance'!A47</f>
        <v>0</v>
      </c>
      <c r="B47" s="80">
        <f>'4) R-Alcance'!B47</f>
        <v>0</v>
      </c>
      <c r="C47" s="96">
        <f>'4) R-Alcance'!C47</f>
        <v>0</v>
      </c>
      <c r="D47" s="16"/>
      <c r="E47" s="51" t="e" cm="1">
        <f t="array" ref="E47">_xlfn.IFS(D47="Alta","1",D47="Média","0,8",D47="Baixa","0,5")</f>
        <v>#N/A</v>
      </c>
    </row>
    <row r="48" spans="1:5" s="8" customFormat="1" ht="75" customHeight="1">
      <c r="A48" s="84">
        <f>'4) R-Alcance'!A48</f>
        <v>0</v>
      </c>
      <c r="B48" s="80">
        <f>'4) R-Alcance'!B48</f>
        <v>0</v>
      </c>
      <c r="C48" s="96">
        <f>'4) R-Alcance'!C48</f>
        <v>0</v>
      </c>
      <c r="D48" s="16"/>
      <c r="E48" s="51" t="e" cm="1">
        <f t="array" ref="E48">_xlfn.IFS(D48="Alta","1",D48="Média","0,8",D48="Baixa","0,5")</f>
        <v>#N/A</v>
      </c>
    </row>
    <row r="49" spans="1:5" s="8" customFormat="1" ht="75" customHeight="1">
      <c r="A49" s="84">
        <f>'4) R-Alcance'!A49</f>
        <v>0</v>
      </c>
      <c r="B49" s="80">
        <f>'4) R-Alcance'!B49</f>
        <v>0</v>
      </c>
      <c r="C49" s="96">
        <f>'4) R-Alcance'!C49</f>
        <v>0</v>
      </c>
      <c r="D49" s="16"/>
      <c r="E49" s="51" t="e" cm="1">
        <f t="array" ref="E49">_xlfn.IFS(D49="Alta","1",D49="Média","0,8",D49="Baixa","0,5")</f>
        <v>#N/A</v>
      </c>
    </row>
    <row r="50" spans="1:5" s="8" customFormat="1" ht="75" customHeight="1" thickBot="1">
      <c r="A50" s="84">
        <f>'4) R-Alcance'!A50</f>
        <v>0</v>
      </c>
      <c r="B50" s="80">
        <f>'4) R-Alcance'!B50</f>
        <v>0</v>
      </c>
      <c r="C50" s="96">
        <f>'4) R-Alcance'!C50</f>
        <v>0</v>
      </c>
      <c r="D50" s="16"/>
      <c r="E50" s="52" t="e" cm="1">
        <f t="array" ref="E50">_xlfn.IFS(D50="Alta","1",D50="Média","0,8",D50="Baixa","0,5")</f>
        <v>#N/A</v>
      </c>
    </row>
  </sheetData>
  <sheetProtection sheet="1" objects="1" scenarios="1"/>
  <mergeCells count="2">
    <mergeCell ref="A1:E1"/>
    <mergeCell ref="A2:E2"/>
  </mergeCells>
  <dataValidations count="1">
    <dataValidation type="list" allowBlank="1" showInputMessage="1" showErrorMessage="1" sqref="D4:D50" xr:uid="{07BBF908-8BF4-4139-A64C-7A0A2F395E47}">
      <formula1>"Alta, Média, Baixa"</formula1>
    </dataValidation>
  </dataValidations>
  <pageMargins left="0.511811024" right="0.511811024" top="0.78740157499999996" bottom="0.78740157499999996" header="0.31496062000000002" footer="0.31496062000000002"/>
  <pageSetup paperSize="9" orientation="portrait" horizontalDpi="300" verticalDpi="300" r:id="rId1"/>
  <ignoredErrors>
    <ignoredError sqref="E4" evalError="1"/>
  </ignoredErrors>
  <drawing r:id="rId2"/>
  <legacyDrawing r:id="rId3"/>
  <tableParts count="1">
    <tablePart r:id="rId4"/>
  </tableParts>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D0B26CC-F320-40E0-94D2-DBE857823388}">
  <sheetPr codeName="Planilha9"/>
  <dimension ref="A1:K50"/>
  <sheetViews>
    <sheetView showGridLines="0" zoomScale="70" zoomScaleNormal="70" workbookViewId="0">
      <pane xSplit="3" ySplit="3" topLeftCell="G17" activePane="bottomRight" state="frozen"/>
      <selection pane="bottomRight" activeCell="D19" sqref="D19"/>
      <selection pane="bottomLeft" activeCell="C5" sqref="C5"/>
      <selection pane="topRight" activeCell="C5" sqref="C5"/>
    </sheetView>
  </sheetViews>
  <sheetFormatPr defaultColWidth="9.140625" defaultRowHeight="15"/>
  <cols>
    <col min="1" max="1" width="17" style="5" customWidth="1"/>
    <col min="2" max="2" width="12.140625" style="5" customWidth="1"/>
    <col min="3" max="3" width="71" style="5" customWidth="1"/>
    <col min="4" max="4" width="26.5703125" style="1" customWidth="1"/>
    <col min="5" max="5" width="25.28515625" style="5" customWidth="1"/>
    <col min="6" max="6" width="22.85546875" style="5" customWidth="1"/>
    <col min="7" max="7" width="14.7109375" style="5" customWidth="1"/>
    <col min="8" max="8" width="38" style="5" customWidth="1"/>
    <col min="9" max="9" width="36.140625" style="5" customWidth="1"/>
    <col min="10" max="10" width="5.7109375" style="6" hidden="1" customWidth="1"/>
    <col min="11" max="11" width="14.42578125" style="5" customWidth="1"/>
    <col min="12" max="12" width="33.5703125" style="5" customWidth="1"/>
    <col min="13" max="16384" width="9.140625" style="5"/>
  </cols>
  <sheetData>
    <row r="1" spans="1:11" ht="45" customHeight="1">
      <c r="A1" s="210" t="s">
        <v>0</v>
      </c>
      <c r="B1" s="211"/>
      <c r="C1" s="211"/>
      <c r="D1" s="211"/>
      <c r="E1" s="211"/>
      <c r="F1" s="211"/>
      <c r="G1" s="211"/>
      <c r="H1" s="211"/>
      <c r="I1" s="211"/>
      <c r="J1" s="211"/>
      <c r="K1" s="212"/>
    </row>
    <row r="2" spans="1:11" ht="46.9" customHeight="1" thickBot="1">
      <c r="A2" s="213" t="s">
        <v>1</v>
      </c>
      <c r="B2" s="214"/>
      <c r="C2" s="214"/>
      <c r="D2" s="214"/>
      <c r="E2" s="214"/>
      <c r="F2" s="214"/>
      <c r="G2" s="214"/>
      <c r="H2" s="214"/>
      <c r="I2" s="214"/>
      <c r="J2" s="214"/>
      <c r="K2" s="215"/>
    </row>
    <row r="3" spans="1:11" ht="60.75" thickBot="1">
      <c r="A3" s="68" t="s">
        <v>7</v>
      </c>
      <c r="B3" s="69" t="s">
        <v>8</v>
      </c>
      <c r="C3" s="69" t="s">
        <v>9</v>
      </c>
      <c r="D3" s="69" t="s">
        <v>82</v>
      </c>
      <c r="E3" s="38" t="s">
        <v>83</v>
      </c>
      <c r="F3" s="38" t="s">
        <v>84</v>
      </c>
      <c r="G3" s="38" t="s">
        <v>85</v>
      </c>
      <c r="H3" s="38" t="s">
        <v>86</v>
      </c>
      <c r="I3" s="38" t="s">
        <v>87</v>
      </c>
      <c r="J3" s="101" t="s">
        <v>88</v>
      </c>
      <c r="K3" s="50" t="s">
        <v>61</v>
      </c>
    </row>
    <row r="4" spans="1:11" ht="75" customHeight="1" thickBot="1">
      <c r="A4" s="86" t="str">
        <f>'4) R-Alcance'!A4</f>
        <v>Assuntos Transversais</v>
      </c>
      <c r="B4" s="86" t="str">
        <f>'4) R-Alcance'!B4</f>
        <v>GGFIS</v>
      </c>
      <c r="C4" s="91" t="str">
        <f>'4) R-Alcance'!C4</f>
        <v>1.1- Autorização para esgotamento de estoque de produtos sujeitos à vigilância sanitária</v>
      </c>
      <c r="D4" s="147" t="s">
        <v>76</v>
      </c>
      <c r="E4" s="148" t="s">
        <v>89</v>
      </c>
      <c r="F4" s="148" t="s">
        <v>90</v>
      </c>
      <c r="G4" s="148" t="s">
        <v>77</v>
      </c>
      <c r="H4" s="148" t="s">
        <v>91</v>
      </c>
      <c r="I4" s="149" t="s">
        <v>92</v>
      </c>
      <c r="J4" s="100">
        <f>SUM(VLOOKUP(D4,DICIONÁRIO!$E$1:$F$18,2,FALSE),VLOOKUP(E4,DICIONÁRIO!$E$1:$F$18,2,FALSE),VLOOKUP('7) E-Esforço'!F4,DICIONÁRIO!$E$1:$F$18,2,FALSE),VLOOKUP('7) E-Esforço'!G4,DICIONÁRIO!$E$1:$F$18,2,FALSE),VLOOKUP('7) E-Esforço'!H4,DICIONÁRIO!$E$1:$F$18,2,FALSE),VLOOKUP('7) E-Esforço'!I4,DICIONÁRIO!$E$1:$F$18,2,FALSE))</f>
        <v>15</v>
      </c>
      <c r="K4" s="102">
        <f>IF(J4&gt;12,3,IF(J4&gt;7,2,1))</f>
        <v>3</v>
      </c>
    </row>
    <row r="5" spans="1:11" ht="75" customHeight="1" thickBot="1">
      <c r="A5" s="87" t="str">
        <f>'4) R-Alcance'!A5</f>
        <v>Assuntos Transversais</v>
      </c>
      <c r="B5" s="87" t="str">
        <f>'4) R-Alcance'!B5</f>
        <v>GGFIS</v>
      </c>
      <c r="C5" s="92" t="str">
        <f>'4) R-Alcance'!C5</f>
        <v>1.2 - Boas práticas em farmácias e drogarias</v>
      </c>
      <c r="D5" s="147" t="s">
        <v>76</v>
      </c>
      <c r="E5" s="150" t="s">
        <v>89</v>
      </c>
      <c r="F5" s="150" t="s">
        <v>90</v>
      </c>
      <c r="G5" s="150" t="s">
        <v>77</v>
      </c>
      <c r="H5" s="150" t="s">
        <v>91</v>
      </c>
      <c r="I5" s="151" t="s">
        <v>92</v>
      </c>
      <c r="J5" s="14">
        <f>SUM(VLOOKUP(D5,DICIONÁRIO!$E$1:$F$18,2,FALSE),VLOOKUP(E5,DICIONÁRIO!$E$1:$F$18,2,FALSE),VLOOKUP('7) E-Esforço'!F5,DICIONÁRIO!$E$1:$F$18,2,FALSE),VLOOKUP('7) E-Esforço'!G5,DICIONÁRIO!$E$1:$F$18,2,FALSE),VLOOKUP('7) E-Esforço'!H5,DICIONÁRIO!$E$1:$F$18,2,FALSE),VLOOKUP('7) E-Esforço'!I5,DICIONÁRIO!$E$1:$F$18,2,FALSE))</f>
        <v>15</v>
      </c>
      <c r="K5" s="102">
        <f t="shared" ref="K5:K50" si="0">IF(J5&gt;12,3,IF(J5&gt;7,2,1))</f>
        <v>3</v>
      </c>
    </row>
    <row r="6" spans="1:11" ht="75" customHeight="1">
      <c r="A6" s="87" t="str">
        <f>'4) R-Alcance'!A6</f>
        <v>Assuntos Transversais</v>
      </c>
      <c r="B6" s="87" t="str">
        <f>'4) R-Alcance'!B6</f>
        <v>GGFIS</v>
      </c>
      <c r="C6" s="92" t="str">
        <f>'4) R-Alcance'!C6</f>
        <v>1.11 - Regulação para definição de procedimentos relacionados às ações fiscalizatórias da Anvisa</v>
      </c>
      <c r="D6" s="147" t="s">
        <v>76</v>
      </c>
      <c r="E6" s="150" t="s">
        <v>89</v>
      </c>
      <c r="F6" s="150" t="s">
        <v>90</v>
      </c>
      <c r="G6" s="150" t="s">
        <v>77</v>
      </c>
      <c r="H6" s="150" t="s">
        <v>91</v>
      </c>
      <c r="I6" s="151" t="s">
        <v>92</v>
      </c>
      <c r="J6" s="14">
        <f>SUM(VLOOKUP(D6,DICIONÁRIO!$E$1:$F$18,2,FALSE),VLOOKUP(E6,DICIONÁRIO!$E$1:$F$18,2,FALSE),VLOOKUP('7) E-Esforço'!F6,DICIONÁRIO!$E$1:$F$18,2,FALSE),VLOOKUP('7) E-Esforço'!G6,DICIONÁRIO!$E$1:$F$18,2,FALSE),VLOOKUP('7) E-Esforço'!H6,DICIONÁRIO!$E$1:$F$18,2,FALSE),VLOOKUP('7) E-Esforço'!I6,DICIONÁRIO!$E$1:$F$18,2,FALSE))</f>
        <v>15</v>
      </c>
      <c r="K6" s="102">
        <f t="shared" si="0"/>
        <v>3</v>
      </c>
    </row>
    <row r="7" spans="1:11" ht="75" customHeight="1" thickBot="1">
      <c r="A7" s="87" t="str">
        <f>'4) R-Alcance'!A7</f>
        <v>Assuntos Transversais</v>
      </c>
      <c r="B7" s="87" t="str">
        <f>'4) R-Alcance'!B7</f>
        <v>GGFIS</v>
      </c>
      <c r="C7" s="92" t="str">
        <f>'4) R-Alcance'!C7</f>
        <v>1.14 - Requisitos para a admissibilidade de análises realizadas por Autoridades Reguladoras Estrangeiras Equivalentes nos processos de Inspeção e Certificação de Boas Práticas -  TEMA CONCLUÍDO</v>
      </c>
      <c r="D7" s="147" t="s">
        <v>78</v>
      </c>
      <c r="E7" s="152" t="s">
        <v>93</v>
      </c>
      <c r="F7" s="152" t="s">
        <v>94</v>
      </c>
      <c r="G7" s="152" t="s">
        <v>77</v>
      </c>
      <c r="H7" s="152" t="s">
        <v>91</v>
      </c>
      <c r="I7" s="153" t="s">
        <v>92</v>
      </c>
      <c r="J7" s="14">
        <f>SUM(VLOOKUP(D7,DICIONÁRIO!$E$1:$F$18,2,FALSE),VLOOKUP(E7,DICIONÁRIO!$E$1:$F$18,2,FALSE),VLOOKUP('7) E-Esforço'!F7,DICIONÁRIO!$E$1:$F$18,2,FALSE),VLOOKUP('7) E-Esforço'!G7,DICIONÁRIO!$E$1:$F$18,2,FALSE),VLOOKUP('7) E-Esforço'!H7,DICIONÁRIO!$E$1:$F$18,2,FALSE),VLOOKUP('7) E-Esforço'!I7,DICIONÁRIO!$E$1:$F$18,2,FALSE))</f>
        <v>13</v>
      </c>
      <c r="K7" s="102">
        <f t="shared" si="0"/>
        <v>3</v>
      </c>
    </row>
    <row r="8" spans="1:11" ht="75" customHeight="1" thickBot="1">
      <c r="A8" s="87" t="str">
        <f>'4) R-Alcance'!A8</f>
        <v>Assuntos Transversais</v>
      </c>
      <c r="B8" s="87" t="str">
        <f>'4) R-Alcance'!B8</f>
        <v>GGFIS</v>
      </c>
      <c r="C8" s="92" t="str">
        <f>'4) R-Alcance'!C8</f>
        <v>1.15 - Requisitos para concessão e alteração de AFE de farmácias de manipulação e revisão da documentação para pedidos de concessão e alteração de AFE de farmácias e drogarias</v>
      </c>
      <c r="D8" s="147" t="s">
        <v>76</v>
      </c>
      <c r="E8" s="150" t="s">
        <v>89</v>
      </c>
      <c r="F8" s="150" t="s">
        <v>90</v>
      </c>
      <c r="G8" s="150" t="s">
        <v>77</v>
      </c>
      <c r="H8" s="150" t="s">
        <v>91</v>
      </c>
      <c r="I8" s="151" t="s">
        <v>92</v>
      </c>
      <c r="J8" s="14">
        <f>SUM(VLOOKUP(D8,DICIONÁRIO!$E$1:$F$18,2,FALSE),VLOOKUP(E8,DICIONÁRIO!$E$1:$F$18,2,FALSE),VLOOKUP('7) E-Esforço'!F8,DICIONÁRIO!$E$1:$F$18,2,FALSE),VLOOKUP('7) E-Esforço'!G8,DICIONÁRIO!$E$1:$F$18,2,FALSE),VLOOKUP('7) E-Esforço'!H8,DICIONÁRIO!$E$1:$F$18,2,FALSE),VLOOKUP('7) E-Esforço'!I8,DICIONÁRIO!$E$1:$F$18,2,FALSE))</f>
        <v>15</v>
      </c>
      <c r="K8" s="102">
        <f t="shared" si="0"/>
        <v>3</v>
      </c>
    </row>
    <row r="9" spans="1:11" ht="75" customHeight="1" thickBot="1">
      <c r="A9" s="87" t="str">
        <f>'4) R-Alcance'!A9</f>
        <v>Assuntos Transversais</v>
      </c>
      <c r="B9" s="87" t="str">
        <f>'4) R-Alcance'!B9</f>
        <v>GGFIS</v>
      </c>
      <c r="C9" s="92" t="str">
        <f>'4) R-Alcance'!C9</f>
        <v>1.21 - Vigência do CBPF durante o período de validade do registro do produto e prazo de validade diferenciado, baseado no risco sanitário</v>
      </c>
      <c r="D9" s="147" t="s">
        <v>76</v>
      </c>
      <c r="E9" s="150" t="s">
        <v>89</v>
      </c>
      <c r="F9" s="150" t="s">
        <v>90</v>
      </c>
      <c r="G9" s="150" t="s">
        <v>77</v>
      </c>
      <c r="H9" s="150" t="s">
        <v>91</v>
      </c>
      <c r="I9" s="151" t="s">
        <v>92</v>
      </c>
      <c r="J9" s="14">
        <f>SUM(VLOOKUP(D9,DICIONÁRIO!$E$1:$F$18,2,FALSE),VLOOKUP(E9,DICIONÁRIO!$E$1:$F$18,2,FALSE),VLOOKUP('7) E-Esforço'!F9,DICIONÁRIO!$E$1:$F$18,2,FALSE),VLOOKUP('7) E-Esforço'!G9,DICIONÁRIO!$E$1:$F$18,2,FALSE),VLOOKUP('7) E-Esforço'!H9,DICIONÁRIO!$E$1:$F$18,2,FALSE),VLOOKUP('7) E-Esforço'!I9,DICIONÁRIO!$E$1:$F$18,2,FALSE))</f>
        <v>15</v>
      </c>
      <c r="K9" s="102">
        <f t="shared" si="0"/>
        <v>3</v>
      </c>
    </row>
    <row r="10" spans="1:11" ht="75" customHeight="1" thickBot="1">
      <c r="A10" s="87" t="str">
        <f>'4) R-Alcance'!A10</f>
        <v>Alimentos</v>
      </c>
      <c r="B10" s="87" t="str">
        <f>'4) R-Alcance'!B10</f>
        <v>GGFIS</v>
      </c>
      <c r="C10" s="92" t="str">
        <f>'4) R-Alcance'!C10</f>
        <v>3.2 - Boas Práticas para Serviços de Alimentação</v>
      </c>
      <c r="D10" s="147" t="s">
        <v>76</v>
      </c>
      <c r="E10" s="150" t="s">
        <v>89</v>
      </c>
      <c r="F10" s="150" t="s">
        <v>90</v>
      </c>
      <c r="G10" s="150" t="s">
        <v>77</v>
      </c>
      <c r="H10" s="150" t="s">
        <v>91</v>
      </c>
      <c r="I10" s="151" t="s">
        <v>92</v>
      </c>
      <c r="J10" s="14">
        <f>SUM(VLOOKUP(D10,DICIONÁRIO!$E$1:$F$18,2,FALSE),VLOOKUP(E10,DICIONÁRIO!$E$1:$F$18,2,FALSE),VLOOKUP('7) E-Esforço'!F10,DICIONÁRIO!$E$1:$F$18,2,FALSE),VLOOKUP('7) E-Esforço'!G10,DICIONÁRIO!$E$1:$F$18,2,FALSE),VLOOKUP('7) E-Esforço'!H10,DICIONÁRIO!$E$1:$F$18,2,FALSE),VLOOKUP('7) E-Esforço'!I10,DICIONÁRIO!$E$1:$F$18,2,FALSE))</f>
        <v>15</v>
      </c>
      <c r="K10" s="102">
        <f t="shared" si="0"/>
        <v>3</v>
      </c>
    </row>
    <row r="11" spans="1:11" ht="75" customHeight="1" thickBot="1">
      <c r="A11" s="87" t="str">
        <f>'4) R-Alcance'!A11</f>
        <v>Alimentos</v>
      </c>
      <c r="B11" s="87" t="str">
        <f>'4) R-Alcance'!B11</f>
        <v>GGFIS</v>
      </c>
      <c r="C11" s="92" t="str">
        <f>'4) R-Alcance'!C11</f>
        <v>3.26 - Revisão das normas de Boas práticas de fabricação (BPF) para estabelecimentos industrializadores de alimentos</v>
      </c>
      <c r="D11" s="147" t="s">
        <v>76</v>
      </c>
      <c r="E11" s="150" t="s">
        <v>89</v>
      </c>
      <c r="F11" s="150" t="s">
        <v>90</v>
      </c>
      <c r="G11" s="150" t="s">
        <v>77</v>
      </c>
      <c r="H11" s="150" t="s">
        <v>91</v>
      </c>
      <c r="I11" s="151" t="s">
        <v>92</v>
      </c>
      <c r="J11" s="14">
        <f>SUM(VLOOKUP(D11,DICIONÁRIO!$E$1:$F$18,2,FALSE),VLOOKUP(E11,DICIONÁRIO!$E$1:$F$18,2,FALSE),VLOOKUP('7) E-Esforço'!F11,DICIONÁRIO!$E$1:$F$18,2,FALSE),VLOOKUP('7) E-Esforço'!G11,DICIONÁRIO!$E$1:$F$18,2,FALSE),VLOOKUP('7) E-Esforço'!H11,DICIONÁRIO!$E$1:$F$18,2,FALSE),VLOOKUP('7) E-Esforço'!I11,DICIONÁRIO!$E$1:$F$18,2,FALSE))</f>
        <v>15</v>
      </c>
      <c r="K11" s="102">
        <f t="shared" si="0"/>
        <v>3</v>
      </c>
    </row>
    <row r="12" spans="1:11" ht="75" customHeight="1" thickBot="1">
      <c r="A12" s="87" t="str">
        <f>'4) R-Alcance'!A12</f>
        <v>Cosméticos</v>
      </c>
      <c r="B12" s="87" t="str">
        <f>'4) R-Alcance'!B12</f>
        <v>GGFIS</v>
      </c>
      <c r="C12" s="92" t="str">
        <f>'4) R-Alcance'!C12</f>
        <v>4.8 - Revisão do Regulamento Técnico para empresas que exerçam atividade de fracionamento de Produtos de Higiene Pessoal, Cosméticos e Perfumes com venda direta ao consumidor (Revisão da RDC nº 108/2005)</v>
      </c>
      <c r="D12" s="147" t="s">
        <v>76</v>
      </c>
      <c r="E12" s="150" t="s">
        <v>89</v>
      </c>
      <c r="F12" s="150" t="s">
        <v>90</v>
      </c>
      <c r="G12" s="150" t="s">
        <v>77</v>
      </c>
      <c r="H12" s="150" t="s">
        <v>91</v>
      </c>
      <c r="I12" s="151" t="s">
        <v>92</v>
      </c>
      <c r="J12" s="14">
        <f>SUM(VLOOKUP(D12,DICIONÁRIO!$E$1:$F$18,2,FALSE),VLOOKUP(E12,DICIONÁRIO!$E$1:$F$18,2,FALSE),VLOOKUP('7) E-Esforço'!F12,DICIONÁRIO!$E$1:$F$18,2,FALSE),VLOOKUP('7) E-Esforço'!G12,DICIONÁRIO!$E$1:$F$18,2,FALSE),VLOOKUP('7) E-Esforço'!H12,DICIONÁRIO!$E$1:$F$18,2,FALSE),VLOOKUP('7) E-Esforço'!I12,DICIONÁRIO!$E$1:$F$18,2,FALSE))</f>
        <v>15</v>
      </c>
      <c r="K12" s="102">
        <f t="shared" si="0"/>
        <v>3</v>
      </c>
    </row>
    <row r="13" spans="1:11" ht="75" customHeight="1">
      <c r="A13" s="87" t="str">
        <f>'4) R-Alcance'!A13</f>
        <v>Insumos Farmacêuticos</v>
      </c>
      <c r="B13" s="87" t="str">
        <f>'4) R-Alcance'!B13</f>
        <v>GGFIS</v>
      </c>
      <c r="C13" s="92" t="str">
        <f>'4) R-Alcance'!C13</f>
        <v>6.1 - Requisitos de Boas Práticas para o fracionamento e distribuição de insumos farmacêuticos</v>
      </c>
      <c r="D13" s="154" t="s">
        <v>76</v>
      </c>
      <c r="E13" s="150" t="s">
        <v>89</v>
      </c>
      <c r="F13" s="150" t="s">
        <v>90</v>
      </c>
      <c r="G13" s="150" t="s">
        <v>77</v>
      </c>
      <c r="H13" s="150" t="s">
        <v>91</v>
      </c>
      <c r="I13" s="151" t="s">
        <v>92</v>
      </c>
      <c r="J13" s="14">
        <f>SUM(VLOOKUP(D13,DICIONÁRIO!$E$1:$F$18,2,FALSE),VLOOKUP(E13,DICIONÁRIO!$E$1:$F$18,2,FALSE),VLOOKUP('7) E-Esforço'!F13,DICIONÁRIO!$E$1:$F$18,2,FALSE),VLOOKUP('7) E-Esforço'!G13,DICIONÁRIO!$E$1:$F$18,2,FALSE),VLOOKUP('7) E-Esforço'!H13,DICIONÁRIO!$E$1:$F$18,2,FALSE),VLOOKUP('7) E-Esforço'!I13,DICIONÁRIO!$E$1:$F$18,2,FALSE))</f>
        <v>15</v>
      </c>
      <c r="K13" s="102">
        <f t="shared" si="0"/>
        <v>3</v>
      </c>
    </row>
    <row r="14" spans="1:11" ht="75" customHeight="1" thickBot="1">
      <c r="A14" s="87" t="str">
        <f>'4) R-Alcance'!A14</f>
        <v>Medicamentos</v>
      </c>
      <c r="B14" s="87" t="str">
        <f>'4) R-Alcance'!B14</f>
        <v>GGFIS</v>
      </c>
      <c r="C14" s="92" t="str">
        <f>'4) R-Alcance'!C14</f>
        <v>8.4 - Boas práticas de armazenamento, distribuição e transporte de gases medicinais</v>
      </c>
      <c r="D14" s="154" t="s">
        <v>76</v>
      </c>
      <c r="E14" s="152" t="s">
        <v>93</v>
      </c>
      <c r="F14" s="152" t="s">
        <v>94</v>
      </c>
      <c r="G14" s="152" t="s">
        <v>77</v>
      </c>
      <c r="H14" s="152" t="s">
        <v>91</v>
      </c>
      <c r="I14" s="153" t="s">
        <v>92</v>
      </c>
      <c r="J14" s="14">
        <f>SUM(VLOOKUP(D14,DICIONÁRIO!$E$1:$F$18,2,FALSE),VLOOKUP(E14,DICIONÁRIO!$E$1:$F$18,2,FALSE),VLOOKUP('7) E-Esforço'!F14,DICIONÁRIO!$E$1:$F$18,2,FALSE),VLOOKUP('7) E-Esforço'!G14,DICIONÁRIO!$E$1:$F$18,2,FALSE),VLOOKUP('7) E-Esforço'!H14,DICIONÁRIO!$E$1:$F$18,2,FALSE),VLOOKUP('7) E-Esforço'!I14,DICIONÁRIO!$E$1:$F$18,2,FALSE))</f>
        <v>11</v>
      </c>
      <c r="K14" s="102">
        <f t="shared" si="0"/>
        <v>2</v>
      </c>
    </row>
    <row r="15" spans="1:11" ht="75" customHeight="1" thickBot="1">
      <c r="A15" s="87" t="str">
        <f>'4) R-Alcance'!A15</f>
        <v>Medicamentos</v>
      </c>
      <c r="B15" s="87" t="str">
        <f>'4) R-Alcance'!B15</f>
        <v>GGFIS</v>
      </c>
      <c r="C15" s="92" t="str">
        <f>'4) R-Alcance'!C15</f>
        <v>8.7 - Diretrizes Gerais de Boas Práticas de Preparação de Radiofármacos em estabelecimentos de Saúde e Radiofarmácias</v>
      </c>
      <c r="D15" s="154" t="s">
        <v>76</v>
      </c>
      <c r="E15" s="150" t="s">
        <v>89</v>
      </c>
      <c r="F15" s="150" t="s">
        <v>90</v>
      </c>
      <c r="G15" s="150" t="s">
        <v>77</v>
      </c>
      <c r="H15" s="150" t="s">
        <v>91</v>
      </c>
      <c r="I15" s="151" t="s">
        <v>92</v>
      </c>
      <c r="J15" s="14">
        <f>SUM(VLOOKUP(D15,DICIONÁRIO!$E$1:$F$18,2,FALSE),VLOOKUP(E15,DICIONÁRIO!$E$1:$F$18,2,FALSE),VLOOKUP('7) E-Esforço'!F15,DICIONÁRIO!$E$1:$F$18,2,FALSE),VLOOKUP('7) E-Esforço'!G15,DICIONÁRIO!$E$1:$F$18,2,FALSE),VLOOKUP('7) E-Esforço'!H15,DICIONÁRIO!$E$1:$F$18,2,FALSE),VLOOKUP('7) E-Esforço'!I15,DICIONÁRIO!$E$1:$F$18,2,FALSE))</f>
        <v>15</v>
      </c>
      <c r="K15" s="102">
        <f t="shared" si="0"/>
        <v>3</v>
      </c>
    </row>
    <row r="16" spans="1:11" ht="75" customHeight="1">
      <c r="A16" s="87" t="str">
        <f>'4) R-Alcance'!A16</f>
        <v>Medicamentos</v>
      </c>
      <c r="B16" s="87" t="str">
        <f>'4) R-Alcance'!B16</f>
        <v>GGFIS</v>
      </c>
      <c r="C16" s="92" t="str">
        <f>'4) R-Alcance'!C16</f>
        <v>8.13 - Procedimentos para descontinuação de fabricação ou importação de medicamentos, bem como para sua reativação.</v>
      </c>
      <c r="D16" s="154" t="s">
        <v>76</v>
      </c>
      <c r="E16" s="150" t="s">
        <v>89</v>
      </c>
      <c r="F16" s="150" t="s">
        <v>90</v>
      </c>
      <c r="G16" s="150" t="s">
        <v>77</v>
      </c>
      <c r="H16" s="150" t="s">
        <v>91</v>
      </c>
      <c r="I16" s="151" t="s">
        <v>92</v>
      </c>
      <c r="J16" s="14">
        <f>SUM(VLOOKUP(D16,DICIONÁRIO!$E$1:$F$18,2,FALSE),VLOOKUP(E16,DICIONÁRIO!$E$1:$F$18,2,FALSE),VLOOKUP('7) E-Esforço'!F16,DICIONÁRIO!$E$1:$F$18,2,FALSE),VLOOKUP('7) E-Esforço'!G16,DICIONÁRIO!$E$1:$F$18,2,FALSE),VLOOKUP('7) E-Esforço'!H16,DICIONÁRIO!$E$1:$F$18,2,FALSE),VLOOKUP('7) E-Esforço'!I16,DICIONÁRIO!$E$1:$F$18,2,FALSE))</f>
        <v>15</v>
      </c>
      <c r="K16" s="102">
        <f t="shared" si="0"/>
        <v>3</v>
      </c>
    </row>
    <row r="17" spans="1:11" ht="75" customHeight="1" thickBot="1">
      <c r="A17" s="87" t="str">
        <f>'4) R-Alcance'!A17</f>
        <v>Medicamentos</v>
      </c>
      <c r="B17" s="87" t="str">
        <f>'4) R-Alcance'!B17</f>
        <v>GGFIS</v>
      </c>
      <c r="C17" s="92" t="str">
        <f>'4) R-Alcance'!C17</f>
        <v>8.17 - Regulamentação dos procedimentos para envio do mapa de distribuição de medicamentos, nos termos do art. 3-A da Lei nº 11.903, de 14 de janeiro de 2009.</v>
      </c>
      <c r="D17" s="154" t="s">
        <v>76</v>
      </c>
      <c r="E17" s="152" t="s">
        <v>89</v>
      </c>
      <c r="F17" s="152" t="s">
        <v>90</v>
      </c>
      <c r="G17" s="152" t="s">
        <v>73</v>
      </c>
      <c r="H17" s="152" t="s">
        <v>91</v>
      </c>
      <c r="I17" s="153" t="s">
        <v>92</v>
      </c>
      <c r="J17" s="14">
        <f>SUM(VLOOKUP(D17,DICIONÁRIO!$E$1:$F$18,2,FALSE),VLOOKUP(E17,DICIONÁRIO!$E$1:$F$18,2,FALSE),VLOOKUP('7) E-Esforço'!F17,DICIONÁRIO!$E$1:$F$18,2,FALSE),VLOOKUP('7) E-Esforço'!G17,DICIONÁRIO!$E$1:$F$18,2,FALSE),VLOOKUP('7) E-Esforço'!H17,DICIONÁRIO!$E$1:$F$18,2,FALSE),VLOOKUP('7) E-Esforço'!I17,DICIONÁRIO!$E$1:$F$18,2,FALSE))</f>
        <v>14</v>
      </c>
      <c r="K17" s="102">
        <f t="shared" si="0"/>
        <v>3</v>
      </c>
    </row>
    <row r="18" spans="1:11" ht="75" customHeight="1">
      <c r="A18" s="87" t="str">
        <f>'4) R-Alcance'!A18</f>
        <v>Medicamentos</v>
      </c>
      <c r="B18" s="87" t="str">
        <f>'4) R-Alcance'!B18</f>
        <v>GGFIS</v>
      </c>
      <c r="C18" s="92" t="str">
        <f>'4) R-Alcance'!C18</f>
        <v>8.25 - Revisão  das Boas Práticas de Fabricação complementares a Medicamentos Estéreis ( Revisão da IN nº 35/2019)</v>
      </c>
      <c r="D18" s="154" t="s">
        <v>78</v>
      </c>
      <c r="E18" s="150" t="s">
        <v>89</v>
      </c>
      <c r="F18" s="150" t="s">
        <v>90</v>
      </c>
      <c r="G18" s="150" t="s">
        <v>77</v>
      </c>
      <c r="H18" s="150" t="s">
        <v>91</v>
      </c>
      <c r="I18" s="151" t="s">
        <v>92</v>
      </c>
      <c r="J18" s="14">
        <f>SUM(VLOOKUP(D18,DICIONÁRIO!$E$1:$F$18,2,FALSE),VLOOKUP(E18,DICIONÁRIO!$E$1:$F$18,2,FALSE),VLOOKUP('7) E-Esforço'!F18,DICIONÁRIO!$E$1:$F$18,2,FALSE),VLOOKUP('7) E-Esforço'!G18,DICIONÁRIO!$E$1:$F$18,2,FALSE),VLOOKUP('7) E-Esforço'!H18,DICIONÁRIO!$E$1:$F$18,2,FALSE),VLOOKUP('7) E-Esforço'!I18,DICIONÁRIO!$E$1:$F$18,2,FALSE))</f>
        <v>17</v>
      </c>
      <c r="K18" s="102">
        <f t="shared" si="0"/>
        <v>3</v>
      </c>
    </row>
    <row r="19" spans="1:11" ht="75" customHeight="1">
      <c r="A19" s="87" t="str">
        <f>'4) R-Alcance'!A19</f>
        <v>Medicamentos</v>
      </c>
      <c r="B19" s="87" t="str">
        <f>'4) R-Alcance'!B19</f>
        <v>GGFIS</v>
      </c>
      <c r="C19" s="92" t="str">
        <f>'4) R-Alcance'!C19</f>
        <v>8.27 - Revisão da norma de Boas Práticas de Manipulação em Farmácias</v>
      </c>
      <c r="D19" s="154" t="s">
        <v>76</v>
      </c>
      <c r="E19" s="152" t="s">
        <v>89</v>
      </c>
      <c r="F19" s="152" t="s">
        <v>90</v>
      </c>
      <c r="G19" s="152" t="s">
        <v>77</v>
      </c>
      <c r="H19" s="152" t="s">
        <v>95</v>
      </c>
      <c r="I19" s="153" t="s">
        <v>92</v>
      </c>
      <c r="J19" s="14">
        <f>SUM(VLOOKUP(D19,DICIONÁRIO!$E$1:$F$18,2,FALSE),VLOOKUP(E19,DICIONÁRIO!$E$1:$F$18,2,FALSE),VLOOKUP('7) E-Esforço'!F19,DICIONÁRIO!$E$1:$F$18,2,FALSE),VLOOKUP('7) E-Esforço'!G19,DICIONÁRIO!$E$1:$F$18,2,FALSE),VLOOKUP('7) E-Esforço'!H19,DICIONÁRIO!$E$1:$F$18,2,FALSE),VLOOKUP('7) E-Esforço'!I19,DICIONÁRIO!$E$1:$F$18,2,FALSE))</f>
        <v>13</v>
      </c>
      <c r="K19" s="102">
        <f t="shared" si="0"/>
        <v>3</v>
      </c>
    </row>
    <row r="20" spans="1:11" ht="75" customHeight="1">
      <c r="A20" s="87" t="str">
        <f>'4) R-Alcance'!A20</f>
        <v>Organização e Gestão do SNVS</v>
      </c>
      <c r="B20" s="87" t="str">
        <f>'4) R-Alcance'!B20</f>
        <v>GGFIS</v>
      </c>
      <c r="C20" s="92" t="str">
        <f>'4) R-Alcance'!C20</f>
        <v>9.3 - Harmonização de procedimentos no âmbito do SNVS</v>
      </c>
      <c r="D20" s="154" t="s">
        <v>76</v>
      </c>
      <c r="E20" s="152" t="s">
        <v>96</v>
      </c>
      <c r="F20" s="152" t="s">
        <v>90</v>
      </c>
      <c r="G20" s="152" t="s">
        <v>77</v>
      </c>
      <c r="H20" s="152" t="s">
        <v>91</v>
      </c>
      <c r="I20" s="153" t="s">
        <v>92</v>
      </c>
      <c r="J20" s="14">
        <f>SUM(VLOOKUP(D20,DICIONÁRIO!$E$1:$F$18,2,FALSE),VLOOKUP(E20,DICIONÁRIO!$E$1:$F$18,2,FALSE),VLOOKUP('7) E-Esforço'!F20,DICIONÁRIO!$E$1:$F$18,2,FALSE),VLOOKUP('7) E-Esforço'!G20,DICIONÁRIO!$E$1:$F$18,2,FALSE),VLOOKUP('7) E-Esforço'!H20,DICIONÁRIO!$E$1:$F$18,2,FALSE),VLOOKUP('7) E-Esforço'!I20,DICIONÁRIO!$E$1:$F$18,2,FALSE))</f>
        <v>13</v>
      </c>
      <c r="K20" s="102">
        <f t="shared" si="0"/>
        <v>3</v>
      </c>
    </row>
    <row r="21" spans="1:11" ht="75" customHeight="1">
      <c r="A21" s="87">
        <f>'4) R-Alcance'!A21</f>
        <v>0</v>
      </c>
      <c r="B21" s="87">
        <f>'4) R-Alcance'!B21</f>
        <v>0</v>
      </c>
      <c r="C21" s="92">
        <f>'4) R-Alcance'!C21</f>
        <v>0</v>
      </c>
      <c r="D21" s="154"/>
      <c r="E21" s="152"/>
      <c r="F21" s="152"/>
      <c r="G21" s="152"/>
      <c r="H21" s="152"/>
      <c r="I21" s="153"/>
      <c r="J21" s="14" t="e">
        <f>SUM(VLOOKUP(D21,DICIONÁRIO!$E$1:$F$18,2,FALSE),VLOOKUP(E21,DICIONÁRIO!$E$1:$F$18,2,FALSE),VLOOKUP('7) E-Esforço'!F21,DICIONÁRIO!$E$1:$F$18,2,FALSE),VLOOKUP('7) E-Esforço'!G21,DICIONÁRIO!$E$1:$F$18,2,FALSE),VLOOKUP('7) E-Esforço'!H21,DICIONÁRIO!$E$1:$F$18,2,FALSE),VLOOKUP('7) E-Esforço'!I21,DICIONÁRIO!$E$1:$F$18,2,FALSE))</f>
        <v>#N/A</v>
      </c>
      <c r="K21" s="102" t="e">
        <f t="shared" si="0"/>
        <v>#N/A</v>
      </c>
    </row>
    <row r="22" spans="1:11" ht="75" customHeight="1">
      <c r="A22" s="87">
        <f>'4) R-Alcance'!A22</f>
        <v>0</v>
      </c>
      <c r="B22" s="87">
        <f>'4) R-Alcance'!B22</f>
        <v>0</v>
      </c>
      <c r="C22" s="92">
        <f>'4) R-Alcance'!C22</f>
        <v>0</v>
      </c>
      <c r="D22" s="154"/>
      <c r="E22" s="152"/>
      <c r="F22" s="152"/>
      <c r="G22" s="152"/>
      <c r="H22" s="152"/>
      <c r="I22" s="153"/>
      <c r="J22" s="14" t="e">
        <f>SUM(VLOOKUP(D22,DICIONÁRIO!$E$1:$F$18,2,FALSE),VLOOKUP(E22,DICIONÁRIO!$E$1:$F$18,2,FALSE),VLOOKUP('7) E-Esforço'!F22,DICIONÁRIO!$E$1:$F$18,2,FALSE),VLOOKUP('7) E-Esforço'!G22,DICIONÁRIO!$E$1:$F$18,2,FALSE),VLOOKUP('7) E-Esforço'!H22,DICIONÁRIO!$E$1:$F$18,2,FALSE),VLOOKUP('7) E-Esforço'!I22,DICIONÁRIO!$E$1:$F$18,2,FALSE))</f>
        <v>#N/A</v>
      </c>
      <c r="K22" s="102" t="e">
        <f t="shared" si="0"/>
        <v>#N/A</v>
      </c>
    </row>
    <row r="23" spans="1:11" ht="75" customHeight="1">
      <c r="A23" s="87">
        <f>'4) R-Alcance'!A23</f>
        <v>0</v>
      </c>
      <c r="B23" s="87">
        <f>'4) R-Alcance'!B23</f>
        <v>0</v>
      </c>
      <c r="C23" s="92">
        <f>'4) R-Alcance'!C23</f>
        <v>0</v>
      </c>
      <c r="D23" s="154"/>
      <c r="E23" s="152"/>
      <c r="F23" s="152"/>
      <c r="G23" s="152"/>
      <c r="H23" s="152"/>
      <c r="I23" s="153"/>
      <c r="J23" s="14" t="e">
        <f>SUM(VLOOKUP(D23,DICIONÁRIO!$E$1:$F$18,2,FALSE),VLOOKUP(E23,DICIONÁRIO!$E$1:$F$18,2,FALSE),VLOOKUP('7) E-Esforço'!F23,DICIONÁRIO!$E$1:$F$18,2,FALSE),VLOOKUP('7) E-Esforço'!G23,DICIONÁRIO!$E$1:$F$18,2,FALSE),VLOOKUP('7) E-Esforço'!H23,DICIONÁRIO!$E$1:$F$18,2,FALSE),VLOOKUP('7) E-Esforço'!I23,DICIONÁRIO!$E$1:$F$18,2,FALSE))</f>
        <v>#N/A</v>
      </c>
      <c r="K23" s="102" t="e">
        <f t="shared" si="0"/>
        <v>#N/A</v>
      </c>
    </row>
    <row r="24" spans="1:11" ht="75" customHeight="1">
      <c r="A24" s="87">
        <f>'4) R-Alcance'!A24</f>
        <v>0</v>
      </c>
      <c r="B24" s="87">
        <f>'4) R-Alcance'!B24</f>
        <v>0</v>
      </c>
      <c r="C24" s="92">
        <f>'4) R-Alcance'!C24</f>
        <v>0</v>
      </c>
      <c r="D24" s="154"/>
      <c r="E24" s="152"/>
      <c r="F24" s="152"/>
      <c r="G24" s="152"/>
      <c r="H24" s="152"/>
      <c r="I24" s="153"/>
      <c r="J24" s="14" t="e">
        <f>SUM(VLOOKUP(D24,DICIONÁRIO!$E$1:$F$18,2,FALSE),VLOOKUP(E24,DICIONÁRIO!$E$1:$F$18,2,FALSE),VLOOKUP('7) E-Esforço'!F24,DICIONÁRIO!$E$1:$F$18,2,FALSE),VLOOKUP('7) E-Esforço'!G24,DICIONÁRIO!$E$1:$F$18,2,FALSE),VLOOKUP('7) E-Esforço'!H24,DICIONÁRIO!$E$1:$F$18,2,FALSE),VLOOKUP('7) E-Esforço'!I24,DICIONÁRIO!$E$1:$F$18,2,FALSE))</f>
        <v>#N/A</v>
      </c>
      <c r="K24" s="102" t="e">
        <f t="shared" si="0"/>
        <v>#N/A</v>
      </c>
    </row>
    <row r="25" spans="1:11" ht="75" customHeight="1">
      <c r="A25" s="87">
        <f>'4) R-Alcance'!A25</f>
        <v>0</v>
      </c>
      <c r="B25" s="87">
        <f>'4) R-Alcance'!B25</f>
        <v>0</v>
      </c>
      <c r="C25" s="92">
        <f>'4) R-Alcance'!C25</f>
        <v>0</v>
      </c>
      <c r="D25" s="154"/>
      <c r="E25" s="152"/>
      <c r="F25" s="152"/>
      <c r="G25" s="152"/>
      <c r="H25" s="152"/>
      <c r="I25" s="153"/>
      <c r="J25" s="14" t="e">
        <f>SUM(VLOOKUP(D25,DICIONÁRIO!$E$1:$F$18,2,FALSE),VLOOKUP(E25,DICIONÁRIO!$E$1:$F$18,2,FALSE),VLOOKUP('7) E-Esforço'!F25,DICIONÁRIO!$E$1:$F$18,2,FALSE),VLOOKUP('7) E-Esforço'!G25,DICIONÁRIO!$E$1:$F$18,2,FALSE),VLOOKUP('7) E-Esforço'!H25,DICIONÁRIO!$E$1:$F$18,2,FALSE),VLOOKUP('7) E-Esforço'!I25,DICIONÁRIO!$E$1:$F$18,2,FALSE))</f>
        <v>#N/A</v>
      </c>
      <c r="K25" s="102" t="e">
        <f t="shared" si="0"/>
        <v>#N/A</v>
      </c>
    </row>
    <row r="26" spans="1:11" ht="75" customHeight="1">
      <c r="A26" s="87">
        <f>'4) R-Alcance'!A26</f>
        <v>0</v>
      </c>
      <c r="B26" s="87">
        <f>'4) R-Alcance'!B26</f>
        <v>0</v>
      </c>
      <c r="C26" s="92">
        <f>'4) R-Alcance'!C26</f>
        <v>0</v>
      </c>
      <c r="D26" s="154"/>
      <c r="E26" s="152"/>
      <c r="F26" s="152"/>
      <c r="G26" s="152"/>
      <c r="H26" s="152"/>
      <c r="I26" s="153"/>
      <c r="J26" s="14" t="e">
        <f>SUM(VLOOKUP(D26,DICIONÁRIO!$E$1:$F$18,2,FALSE),VLOOKUP(E26,DICIONÁRIO!$E$1:$F$18,2,FALSE),VLOOKUP('7) E-Esforço'!F26,DICIONÁRIO!$E$1:$F$18,2,FALSE),VLOOKUP('7) E-Esforço'!G26,DICIONÁRIO!$E$1:$F$18,2,FALSE),VLOOKUP('7) E-Esforço'!H26,DICIONÁRIO!$E$1:$F$18,2,FALSE),VLOOKUP('7) E-Esforço'!I26,DICIONÁRIO!$E$1:$F$18,2,FALSE))</f>
        <v>#N/A</v>
      </c>
      <c r="K26" s="102" t="e">
        <f t="shared" si="0"/>
        <v>#N/A</v>
      </c>
    </row>
    <row r="27" spans="1:11" ht="75" customHeight="1">
      <c r="A27" s="87">
        <f>'4) R-Alcance'!A27</f>
        <v>0</v>
      </c>
      <c r="B27" s="87">
        <f>'4) R-Alcance'!B27</f>
        <v>0</v>
      </c>
      <c r="C27" s="92">
        <f>'4) R-Alcance'!C27</f>
        <v>0</v>
      </c>
      <c r="D27" s="154"/>
      <c r="E27" s="152"/>
      <c r="F27" s="152"/>
      <c r="G27" s="152"/>
      <c r="H27" s="152"/>
      <c r="I27" s="153"/>
      <c r="J27" s="14" t="e">
        <f>SUM(VLOOKUP(D27,DICIONÁRIO!$E$1:$F$18,2,FALSE),VLOOKUP(E27,DICIONÁRIO!$E$1:$F$18,2,FALSE),VLOOKUP('7) E-Esforço'!F27,DICIONÁRIO!$E$1:$F$18,2,FALSE),VLOOKUP('7) E-Esforço'!G27,DICIONÁRIO!$E$1:$F$18,2,FALSE),VLOOKUP('7) E-Esforço'!H27,DICIONÁRIO!$E$1:$F$18,2,FALSE),VLOOKUP('7) E-Esforço'!I27,DICIONÁRIO!$E$1:$F$18,2,FALSE))</f>
        <v>#N/A</v>
      </c>
      <c r="K27" s="102" t="e">
        <f t="shared" si="0"/>
        <v>#N/A</v>
      </c>
    </row>
    <row r="28" spans="1:11" ht="75" customHeight="1">
      <c r="A28" s="87">
        <f>'4) R-Alcance'!A28</f>
        <v>0</v>
      </c>
      <c r="B28" s="87">
        <f>'4) R-Alcance'!B28</f>
        <v>0</v>
      </c>
      <c r="C28" s="92">
        <f>'4) R-Alcance'!C28</f>
        <v>0</v>
      </c>
      <c r="D28" s="154"/>
      <c r="E28" s="152"/>
      <c r="F28" s="152"/>
      <c r="G28" s="152"/>
      <c r="H28" s="152"/>
      <c r="I28" s="153"/>
      <c r="J28" s="14" t="e">
        <f>SUM(VLOOKUP(D28,DICIONÁRIO!$E$1:$F$18,2,FALSE),VLOOKUP(E28,DICIONÁRIO!$E$1:$F$18,2,FALSE),VLOOKUP('7) E-Esforço'!F28,DICIONÁRIO!$E$1:$F$18,2,FALSE),VLOOKUP('7) E-Esforço'!G28,DICIONÁRIO!$E$1:$F$18,2,FALSE),VLOOKUP('7) E-Esforço'!H28,DICIONÁRIO!$E$1:$F$18,2,FALSE),VLOOKUP('7) E-Esforço'!I28,DICIONÁRIO!$E$1:$F$18,2,FALSE))</f>
        <v>#N/A</v>
      </c>
      <c r="K28" s="102" t="e">
        <f t="shared" si="0"/>
        <v>#N/A</v>
      </c>
    </row>
    <row r="29" spans="1:11" ht="75" customHeight="1">
      <c r="A29" s="87">
        <f>'4) R-Alcance'!A29</f>
        <v>0</v>
      </c>
      <c r="B29" s="87">
        <f>'4) R-Alcance'!B29</f>
        <v>0</v>
      </c>
      <c r="C29" s="92">
        <f>'4) R-Alcance'!C29</f>
        <v>0</v>
      </c>
      <c r="D29" s="154"/>
      <c r="E29" s="152"/>
      <c r="F29" s="152"/>
      <c r="G29" s="152"/>
      <c r="H29" s="152"/>
      <c r="I29" s="153"/>
      <c r="J29" s="14" t="e">
        <f>SUM(VLOOKUP(D29,DICIONÁRIO!$E$1:$F$18,2,FALSE),VLOOKUP(E29,DICIONÁRIO!$E$1:$F$18,2,FALSE),VLOOKUP('7) E-Esforço'!F29,DICIONÁRIO!$E$1:$F$18,2,FALSE),VLOOKUP('7) E-Esforço'!G29,DICIONÁRIO!$E$1:$F$18,2,FALSE),VLOOKUP('7) E-Esforço'!H29,DICIONÁRIO!$E$1:$F$18,2,FALSE),VLOOKUP('7) E-Esforço'!I29,DICIONÁRIO!$E$1:$F$18,2,FALSE))</f>
        <v>#N/A</v>
      </c>
      <c r="K29" s="102" t="e">
        <f t="shared" si="0"/>
        <v>#N/A</v>
      </c>
    </row>
    <row r="30" spans="1:11" ht="75" customHeight="1">
      <c r="A30" s="87">
        <f>'4) R-Alcance'!A30</f>
        <v>0</v>
      </c>
      <c r="B30" s="87">
        <f>'4) R-Alcance'!B30</f>
        <v>0</v>
      </c>
      <c r="C30" s="92">
        <f>'4) R-Alcance'!C30</f>
        <v>0</v>
      </c>
      <c r="D30" s="154"/>
      <c r="E30" s="152"/>
      <c r="F30" s="152"/>
      <c r="G30" s="152"/>
      <c r="H30" s="152"/>
      <c r="I30" s="153"/>
      <c r="J30" s="14" t="e">
        <f>SUM(VLOOKUP(D30,DICIONÁRIO!$E$1:$F$18,2,FALSE),VLOOKUP(E30,DICIONÁRIO!$E$1:$F$18,2,FALSE),VLOOKUP('7) E-Esforço'!F30,DICIONÁRIO!$E$1:$F$18,2,FALSE),VLOOKUP('7) E-Esforço'!G30,DICIONÁRIO!$E$1:$F$18,2,FALSE),VLOOKUP('7) E-Esforço'!H30,DICIONÁRIO!$E$1:$F$18,2,FALSE),VLOOKUP('7) E-Esforço'!I30,DICIONÁRIO!$E$1:$F$18,2,FALSE))</f>
        <v>#N/A</v>
      </c>
      <c r="K30" s="102" t="e">
        <f t="shared" si="0"/>
        <v>#N/A</v>
      </c>
    </row>
    <row r="31" spans="1:11" ht="75" customHeight="1">
      <c r="A31" s="87">
        <f>'4) R-Alcance'!A31</f>
        <v>0</v>
      </c>
      <c r="B31" s="87">
        <f>'4) R-Alcance'!B31</f>
        <v>0</v>
      </c>
      <c r="C31" s="92">
        <f>'4) R-Alcance'!C31</f>
        <v>0</v>
      </c>
      <c r="D31" s="154"/>
      <c r="E31" s="152"/>
      <c r="F31" s="152"/>
      <c r="G31" s="152"/>
      <c r="H31" s="152"/>
      <c r="I31" s="153"/>
      <c r="J31" s="14" t="e">
        <f>SUM(VLOOKUP(D31,DICIONÁRIO!$E$1:$F$18,2,FALSE),VLOOKUP(E31,DICIONÁRIO!$E$1:$F$18,2,FALSE),VLOOKUP('7) E-Esforço'!F31,DICIONÁRIO!$E$1:$F$18,2,FALSE),VLOOKUP('7) E-Esforço'!G31,DICIONÁRIO!$E$1:$F$18,2,FALSE),VLOOKUP('7) E-Esforço'!H31,DICIONÁRIO!$E$1:$F$18,2,FALSE),VLOOKUP('7) E-Esforço'!I31,DICIONÁRIO!$E$1:$F$18,2,FALSE))</f>
        <v>#N/A</v>
      </c>
      <c r="K31" s="102" t="e">
        <f t="shared" si="0"/>
        <v>#N/A</v>
      </c>
    </row>
    <row r="32" spans="1:11" ht="75" customHeight="1">
      <c r="A32" s="87">
        <f>'4) R-Alcance'!A32</f>
        <v>0</v>
      </c>
      <c r="B32" s="87">
        <f>'4) R-Alcance'!B32</f>
        <v>0</v>
      </c>
      <c r="C32" s="92">
        <f>'4) R-Alcance'!C32</f>
        <v>0</v>
      </c>
      <c r="D32" s="154"/>
      <c r="E32" s="152"/>
      <c r="F32" s="152"/>
      <c r="G32" s="152"/>
      <c r="H32" s="152"/>
      <c r="I32" s="153"/>
      <c r="J32" s="14" t="e">
        <f>SUM(VLOOKUP(D32,DICIONÁRIO!$E$1:$F$18,2,FALSE),VLOOKUP(E32,DICIONÁRIO!$E$1:$F$18,2,FALSE),VLOOKUP('7) E-Esforço'!F32,DICIONÁRIO!$E$1:$F$18,2,FALSE),VLOOKUP('7) E-Esforço'!G32,DICIONÁRIO!$E$1:$F$18,2,FALSE),VLOOKUP('7) E-Esforço'!H32,DICIONÁRIO!$E$1:$F$18,2,FALSE),VLOOKUP('7) E-Esforço'!I32,DICIONÁRIO!$E$1:$F$18,2,FALSE))</f>
        <v>#N/A</v>
      </c>
      <c r="K32" s="102" t="e">
        <f t="shared" si="0"/>
        <v>#N/A</v>
      </c>
    </row>
    <row r="33" spans="1:11" ht="75" customHeight="1">
      <c r="A33" s="87">
        <f>'4) R-Alcance'!A33</f>
        <v>0</v>
      </c>
      <c r="B33" s="87">
        <f>'4) R-Alcance'!B33</f>
        <v>0</v>
      </c>
      <c r="C33" s="92">
        <f>'4) R-Alcance'!C33</f>
        <v>0</v>
      </c>
      <c r="D33" s="154"/>
      <c r="E33" s="152"/>
      <c r="F33" s="152"/>
      <c r="G33" s="152"/>
      <c r="H33" s="152"/>
      <c r="I33" s="153"/>
      <c r="J33" s="14" t="e">
        <f>SUM(VLOOKUP(D33,DICIONÁRIO!$E$1:$F$18,2,FALSE),VLOOKUP(E33,DICIONÁRIO!$E$1:$F$18,2,FALSE),VLOOKUP('7) E-Esforço'!F33,DICIONÁRIO!$E$1:$F$18,2,FALSE),VLOOKUP('7) E-Esforço'!G33,DICIONÁRIO!$E$1:$F$18,2,FALSE),VLOOKUP('7) E-Esforço'!H33,DICIONÁRIO!$E$1:$F$18,2,FALSE),VLOOKUP('7) E-Esforço'!I33,DICIONÁRIO!$E$1:$F$18,2,FALSE))</f>
        <v>#N/A</v>
      </c>
      <c r="K33" s="102" t="e">
        <f t="shared" si="0"/>
        <v>#N/A</v>
      </c>
    </row>
    <row r="34" spans="1:11" ht="75" customHeight="1">
      <c r="A34" s="87">
        <f>'4) R-Alcance'!A34</f>
        <v>0</v>
      </c>
      <c r="B34" s="87">
        <f>'4) R-Alcance'!B34</f>
        <v>0</v>
      </c>
      <c r="C34" s="92">
        <f>'4) R-Alcance'!C34</f>
        <v>0</v>
      </c>
      <c r="D34" s="154"/>
      <c r="E34" s="152"/>
      <c r="F34" s="152"/>
      <c r="G34" s="152"/>
      <c r="H34" s="152"/>
      <c r="I34" s="153"/>
      <c r="J34" s="14" t="e">
        <f>SUM(VLOOKUP(D34,DICIONÁRIO!$E$1:$F$18,2,FALSE),VLOOKUP(E34,DICIONÁRIO!$E$1:$F$18,2,FALSE),VLOOKUP('7) E-Esforço'!F34,DICIONÁRIO!$E$1:$F$18,2,FALSE),VLOOKUP('7) E-Esforço'!G34,DICIONÁRIO!$E$1:$F$18,2,FALSE),VLOOKUP('7) E-Esforço'!H34,DICIONÁRIO!$E$1:$F$18,2,FALSE),VLOOKUP('7) E-Esforço'!I34,DICIONÁRIO!$E$1:$F$18,2,FALSE))</f>
        <v>#N/A</v>
      </c>
      <c r="K34" s="102" t="e">
        <f t="shared" si="0"/>
        <v>#N/A</v>
      </c>
    </row>
    <row r="35" spans="1:11" ht="75" customHeight="1">
      <c r="A35" s="87">
        <f>'4) R-Alcance'!A35</f>
        <v>0</v>
      </c>
      <c r="B35" s="87">
        <f>'4) R-Alcance'!B35</f>
        <v>0</v>
      </c>
      <c r="C35" s="92">
        <f>'4) R-Alcance'!C35</f>
        <v>0</v>
      </c>
      <c r="D35" s="154"/>
      <c r="E35" s="152"/>
      <c r="F35" s="152"/>
      <c r="G35" s="152"/>
      <c r="H35" s="152"/>
      <c r="I35" s="153"/>
      <c r="J35" s="14" t="e">
        <f>SUM(VLOOKUP(D35,DICIONÁRIO!$E$1:$F$18,2,FALSE),VLOOKUP(E35,DICIONÁRIO!$E$1:$F$18,2,FALSE),VLOOKUP('7) E-Esforço'!F35,DICIONÁRIO!$E$1:$F$18,2,FALSE),VLOOKUP('7) E-Esforço'!G35,DICIONÁRIO!$E$1:$F$18,2,FALSE),VLOOKUP('7) E-Esforço'!H35,DICIONÁRIO!$E$1:$F$18,2,FALSE),VLOOKUP('7) E-Esforço'!I35,DICIONÁRIO!$E$1:$F$18,2,FALSE))</f>
        <v>#N/A</v>
      </c>
      <c r="K35" s="102" t="e">
        <f t="shared" si="0"/>
        <v>#N/A</v>
      </c>
    </row>
    <row r="36" spans="1:11" ht="75" customHeight="1">
      <c r="A36" s="87">
        <f>'4) R-Alcance'!A36</f>
        <v>0</v>
      </c>
      <c r="B36" s="87">
        <f>'4) R-Alcance'!B36</f>
        <v>0</v>
      </c>
      <c r="C36" s="92">
        <f>'4) R-Alcance'!C36</f>
        <v>0</v>
      </c>
      <c r="D36" s="154"/>
      <c r="E36" s="152"/>
      <c r="F36" s="152"/>
      <c r="G36" s="152"/>
      <c r="H36" s="152"/>
      <c r="I36" s="153"/>
      <c r="J36" s="14" t="e">
        <f>SUM(VLOOKUP(D36,DICIONÁRIO!$E$1:$F$18,2,FALSE),VLOOKUP(E36,DICIONÁRIO!$E$1:$F$18,2,FALSE),VLOOKUP('7) E-Esforço'!F36,DICIONÁRIO!$E$1:$F$18,2,FALSE),VLOOKUP('7) E-Esforço'!G36,DICIONÁRIO!$E$1:$F$18,2,FALSE),VLOOKUP('7) E-Esforço'!H36,DICIONÁRIO!$E$1:$F$18,2,FALSE),VLOOKUP('7) E-Esforço'!I36,DICIONÁRIO!$E$1:$F$18,2,FALSE))</f>
        <v>#N/A</v>
      </c>
      <c r="K36" s="102" t="e">
        <f t="shared" si="0"/>
        <v>#N/A</v>
      </c>
    </row>
    <row r="37" spans="1:11" ht="75" customHeight="1">
      <c r="A37" s="87">
        <f>'4) R-Alcance'!A37</f>
        <v>0</v>
      </c>
      <c r="B37" s="87">
        <f>'4) R-Alcance'!B37</f>
        <v>0</v>
      </c>
      <c r="C37" s="92">
        <f>'4) R-Alcance'!C37</f>
        <v>0</v>
      </c>
      <c r="D37" s="154"/>
      <c r="E37" s="152"/>
      <c r="F37" s="152"/>
      <c r="G37" s="152"/>
      <c r="H37" s="152"/>
      <c r="I37" s="153"/>
      <c r="J37" s="14" t="e">
        <f>SUM(VLOOKUP(D37,DICIONÁRIO!$E$1:$F$18,2,FALSE),VLOOKUP(E37,DICIONÁRIO!$E$1:$F$18,2,FALSE),VLOOKUP('7) E-Esforço'!F37,DICIONÁRIO!$E$1:$F$18,2,FALSE),VLOOKUP('7) E-Esforço'!G37,DICIONÁRIO!$E$1:$F$18,2,FALSE),VLOOKUP('7) E-Esforço'!H37,DICIONÁRIO!$E$1:$F$18,2,FALSE),VLOOKUP('7) E-Esforço'!I37,DICIONÁRIO!$E$1:$F$18,2,FALSE))</f>
        <v>#N/A</v>
      </c>
      <c r="K37" s="102" t="e">
        <f t="shared" si="0"/>
        <v>#N/A</v>
      </c>
    </row>
    <row r="38" spans="1:11" ht="75" customHeight="1">
      <c r="A38" s="87">
        <f>'4) R-Alcance'!A38</f>
        <v>0</v>
      </c>
      <c r="B38" s="87">
        <f>'4) R-Alcance'!B38</f>
        <v>0</v>
      </c>
      <c r="C38" s="92">
        <f>'4) R-Alcance'!C38</f>
        <v>0</v>
      </c>
      <c r="D38" s="154"/>
      <c r="E38" s="152"/>
      <c r="F38" s="152"/>
      <c r="G38" s="152"/>
      <c r="H38" s="152"/>
      <c r="I38" s="153"/>
      <c r="J38" s="14" t="e">
        <f>SUM(VLOOKUP(D38,DICIONÁRIO!$E$1:$F$18,2,FALSE),VLOOKUP(E38,DICIONÁRIO!$E$1:$F$18,2,FALSE),VLOOKUP('7) E-Esforço'!F38,DICIONÁRIO!$E$1:$F$18,2,FALSE),VLOOKUP('7) E-Esforço'!G38,DICIONÁRIO!$E$1:$F$18,2,FALSE),VLOOKUP('7) E-Esforço'!H38,DICIONÁRIO!$E$1:$F$18,2,FALSE),VLOOKUP('7) E-Esforço'!I38,DICIONÁRIO!$E$1:$F$18,2,FALSE))</f>
        <v>#N/A</v>
      </c>
      <c r="K38" s="102" t="e">
        <f t="shared" si="0"/>
        <v>#N/A</v>
      </c>
    </row>
    <row r="39" spans="1:11" ht="75" customHeight="1">
      <c r="A39" s="87">
        <f>'4) R-Alcance'!A39</f>
        <v>0</v>
      </c>
      <c r="B39" s="87">
        <f>'4) R-Alcance'!B39</f>
        <v>0</v>
      </c>
      <c r="C39" s="92">
        <f>'4) R-Alcance'!C39</f>
        <v>0</v>
      </c>
      <c r="D39" s="154"/>
      <c r="E39" s="152"/>
      <c r="F39" s="152"/>
      <c r="G39" s="152"/>
      <c r="H39" s="152"/>
      <c r="I39" s="153"/>
      <c r="J39" s="14" t="e">
        <f>SUM(VLOOKUP(D39,DICIONÁRIO!$E$1:$F$18,2,FALSE),VLOOKUP(E39,DICIONÁRIO!$E$1:$F$18,2,FALSE),VLOOKUP('7) E-Esforço'!F39,DICIONÁRIO!$E$1:$F$18,2,FALSE),VLOOKUP('7) E-Esforço'!G39,DICIONÁRIO!$E$1:$F$18,2,FALSE),VLOOKUP('7) E-Esforço'!H39,DICIONÁRIO!$E$1:$F$18,2,FALSE),VLOOKUP('7) E-Esforço'!I39,DICIONÁRIO!$E$1:$F$18,2,FALSE))</f>
        <v>#N/A</v>
      </c>
      <c r="K39" s="102" t="e">
        <f t="shared" si="0"/>
        <v>#N/A</v>
      </c>
    </row>
    <row r="40" spans="1:11" ht="75" customHeight="1">
      <c r="A40" s="87">
        <f>'4) R-Alcance'!A40</f>
        <v>0</v>
      </c>
      <c r="B40" s="87">
        <f>'4) R-Alcance'!B40</f>
        <v>0</v>
      </c>
      <c r="C40" s="92">
        <f>'4) R-Alcance'!C40</f>
        <v>0</v>
      </c>
      <c r="D40" s="154"/>
      <c r="E40" s="152"/>
      <c r="F40" s="152"/>
      <c r="G40" s="152"/>
      <c r="H40" s="152"/>
      <c r="I40" s="153"/>
      <c r="J40" s="14" t="e">
        <f>SUM(VLOOKUP(D40,DICIONÁRIO!$E$1:$F$18,2,FALSE),VLOOKUP(E40,DICIONÁRIO!$E$1:$F$18,2,FALSE),VLOOKUP('7) E-Esforço'!F40,DICIONÁRIO!$E$1:$F$18,2,FALSE),VLOOKUP('7) E-Esforço'!G40,DICIONÁRIO!$E$1:$F$18,2,FALSE),VLOOKUP('7) E-Esforço'!H40,DICIONÁRIO!$E$1:$F$18,2,FALSE),VLOOKUP('7) E-Esforço'!I40,DICIONÁRIO!$E$1:$F$18,2,FALSE))</f>
        <v>#N/A</v>
      </c>
      <c r="K40" s="102" t="e">
        <f t="shared" si="0"/>
        <v>#N/A</v>
      </c>
    </row>
    <row r="41" spans="1:11" ht="75" customHeight="1">
      <c r="A41" s="87">
        <f>'4) R-Alcance'!A41</f>
        <v>0</v>
      </c>
      <c r="B41" s="87">
        <f>'4) R-Alcance'!B41</f>
        <v>0</v>
      </c>
      <c r="C41" s="92">
        <f>'4) R-Alcance'!C41</f>
        <v>0</v>
      </c>
      <c r="D41" s="154"/>
      <c r="E41" s="152"/>
      <c r="F41" s="152"/>
      <c r="G41" s="152"/>
      <c r="H41" s="152"/>
      <c r="I41" s="153"/>
      <c r="J41" s="14" t="e">
        <f>SUM(VLOOKUP(D41,DICIONÁRIO!$E$1:$F$18,2,FALSE),VLOOKUP(E41,DICIONÁRIO!$E$1:$F$18,2,FALSE),VLOOKUP('7) E-Esforço'!F41,DICIONÁRIO!$E$1:$F$18,2,FALSE),VLOOKUP('7) E-Esforço'!G41,DICIONÁRIO!$E$1:$F$18,2,FALSE),VLOOKUP('7) E-Esforço'!H41,DICIONÁRIO!$E$1:$F$18,2,FALSE),VLOOKUP('7) E-Esforço'!I41,DICIONÁRIO!$E$1:$F$18,2,FALSE))</f>
        <v>#N/A</v>
      </c>
      <c r="K41" s="102" t="e">
        <f t="shared" si="0"/>
        <v>#N/A</v>
      </c>
    </row>
    <row r="42" spans="1:11" ht="75" customHeight="1">
      <c r="A42" s="87">
        <f>'4) R-Alcance'!A42</f>
        <v>0</v>
      </c>
      <c r="B42" s="87">
        <f>'4) R-Alcance'!B42</f>
        <v>0</v>
      </c>
      <c r="C42" s="92">
        <f>'4) R-Alcance'!C42</f>
        <v>0</v>
      </c>
      <c r="D42" s="154"/>
      <c r="E42" s="152"/>
      <c r="F42" s="152"/>
      <c r="G42" s="152"/>
      <c r="H42" s="152"/>
      <c r="I42" s="153"/>
      <c r="J42" s="14" t="e">
        <f>SUM(VLOOKUP(D42,DICIONÁRIO!$E$1:$F$18,2,FALSE),VLOOKUP(E42,DICIONÁRIO!$E$1:$F$18,2,FALSE),VLOOKUP('7) E-Esforço'!F42,DICIONÁRIO!$E$1:$F$18,2,FALSE),VLOOKUP('7) E-Esforço'!G42,DICIONÁRIO!$E$1:$F$18,2,FALSE),VLOOKUP('7) E-Esforço'!H42,DICIONÁRIO!$E$1:$F$18,2,FALSE),VLOOKUP('7) E-Esforço'!I42,DICIONÁRIO!$E$1:$F$18,2,FALSE))</f>
        <v>#N/A</v>
      </c>
      <c r="K42" s="102" t="e">
        <f t="shared" si="0"/>
        <v>#N/A</v>
      </c>
    </row>
    <row r="43" spans="1:11" ht="75" customHeight="1">
      <c r="A43" s="87">
        <f>'4) R-Alcance'!A43</f>
        <v>0</v>
      </c>
      <c r="B43" s="87">
        <f>'4) R-Alcance'!B43</f>
        <v>0</v>
      </c>
      <c r="C43" s="92">
        <f>'4) R-Alcance'!C43</f>
        <v>0</v>
      </c>
      <c r="D43" s="154"/>
      <c r="E43" s="152"/>
      <c r="F43" s="152"/>
      <c r="G43" s="152"/>
      <c r="H43" s="152"/>
      <c r="I43" s="153"/>
      <c r="J43" s="14" t="e">
        <f>SUM(VLOOKUP(D43,DICIONÁRIO!$E$1:$F$18,2,FALSE),VLOOKUP(E43,DICIONÁRIO!$E$1:$F$18,2,FALSE),VLOOKUP('7) E-Esforço'!F43,DICIONÁRIO!$E$1:$F$18,2,FALSE),VLOOKUP('7) E-Esforço'!G43,DICIONÁRIO!$E$1:$F$18,2,FALSE),VLOOKUP('7) E-Esforço'!H43,DICIONÁRIO!$E$1:$F$18,2,FALSE),VLOOKUP('7) E-Esforço'!I43,DICIONÁRIO!$E$1:$F$18,2,FALSE))</f>
        <v>#N/A</v>
      </c>
      <c r="K43" s="102" t="e">
        <f t="shared" si="0"/>
        <v>#N/A</v>
      </c>
    </row>
    <row r="44" spans="1:11" ht="75" customHeight="1">
      <c r="A44" s="87">
        <f>'4) R-Alcance'!A44</f>
        <v>0</v>
      </c>
      <c r="B44" s="87">
        <f>'4) R-Alcance'!B44</f>
        <v>0</v>
      </c>
      <c r="C44" s="92">
        <f>'4) R-Alcance'!C44</f>
        <v>0</v>
      </c>
      <c r="D44" s="154"/>
      <c r="E44" s="152"/>
      <c r="F44" s="152"/>
      <c r="G44" s="152"/>
      <c r="H44" s="152"/>
      <c r="I44" s="153"/>
      <c r="J44" s="14" t="e">
        <f>SUM(VLOOKUP(D44,DICIONÁRIO!$E$1:$F$18,2,FALSE),VLOOKUP(E44,DICIONÁRIO!$E$1:$F$18,2,FALSE),VLOOKUP('7) E-Esforço'!F44,DICIONÁRIO!$E$1:$F$18,2,FALSE),VLOOKUP('7) E-Esforço'!G44,DICIONÁRIO!$E$1:$F$18,2,FALSE),VLOOKUP('7) E-Esforço'!H44,DICIONÁRIO!$E$1:$F$18,2,FALSE),VLOOKUP('7) E-Esforço'!I44,DICIONÁRIO!$E$1:$F$18,2,FALSE))</f>
        <v>#N/A</v>
      </c>
      <c r="K44" s="102" t="e">
        <f t="shared" si="0"/>
        <v>#N/A</v>
      </c>
    </row>
    <row r="45" spans="1:11" ht="75" customHeight="1">
      <c r="A45" s="87">
        <f>'4) R-Alcance'!A45</f>
        <v>0</v>
      </c>
      <c r="B45" s="87">
        <f>'4) R-Alcance'!B45</f>
        <v>0</v>
      </c>
      <c r="C45" s="92">
        <f>'4) R-Alcance'!C45</f>
        <v>0</v>
      </c>
      <c r="D45" s="154"/>
      <c r="E45" s="152"/>
      <c r="F45" s="152"/>
      <c r="G45" s="152"/>
      <c r="H45" s="152"/>
      <c r="I45" s="153"/>
      <c r="J45" s="14" t="e">
        <f>SUM(VLOOKUP(D45,DICIONÁRIO!$E$1:$F$18,2,FALSE),VLOOKUP(E45,DICIONÁRIO!$E$1:$F$18,2,FALSE),VLOOKUP('7) E-Esforço'!F45,DICIONÁRIO!$E$1:$F$18,2,FALSE),VLOOKUP('7) E-Esforço'!G45,DICIONÁRIO!$E$1:$F$18,2,FALSE),VLOOKUP('7) E-Esforço'!H45,DICIONÁRIO!$E$1:$F$18,2,FALSE),VLOOKUP('7) E-Esforço'!I45,DICIONÁRIO!$E$1:$F$18,2,FALSE))</f>
        <v>#N/A</v>
      </c>
      <c r="K45" s="102" t="e">
        <f t="shared" si="0"/>
        <v>#N/A</v>
      </c>
    </row>
    <row r="46" spans="1:11" ht="75" customHeight="1">
      <c r="A46" s="87">
        <f>'4) R-Alcance'!A46</f>
        <v>0</v>
      </c>
      <c r="B46" s="87">
        <f>'4) R-Alcance'!B46</f>
        <v>0</v>
      </c>
      <c r="C46" s="92">
        <f>'4) R-Alcance'!C46</f>
        <v>0</v>
      </c>
      <c r="D46" s="98"/>
      <c r="E46" s="19"/>
      <c r="F46" s="19"/>
      <c r="G46" s="19"/>
      <c r="H46" s="19"/>
      <c r="I46" s="20"/>
      <c r="J46" s="14" t="e">
        <f>SUM(VLOOKUP(D46,DICIONÁRIO!$E$1:$F$18,2,FALSE),VLOOKUP(E46,DICIONÁRIO!$E$1:$F$18,2,FALSE),VLOOKUP('7) E-Esforço'!F46,DICIONÁRIO!$E$1:$F$18,2,FALSE),VLOOKUP('7) E-Esforço'!G46,DICIONÁRIO!$E$1:$F$18,2,FALSE),VLOOKUP('7) E-Esforço'!H46,DICIONÁRIO!$E$1:$F$18,2,FALSE),VLOOKUP('7) E-Esforço'!I46,DICIONÁRIO!$E$1:$F$18,2,FALSE))</f>
        <v>#N/A</v>
      </c>
      <c r="K46" s="102" t="e">
        <f t="shared" si="0"/>
        <v>#N/A</v>
      </c>
    </row>
    <row r="47" spans="1:11" ht="75" customHeight="1">
      <c r="A47" s="87">
        <f>'4) R-Alcance'!A47</f>
        <v>0</v>
      </c>
      <c r="B47" s="87">
        <f>'4) R-Alcance'!B47</f>
        <v>0</v>
      </c>
      <c r="C47" s="92">
        <f>'4) R-Alcance'!C47</f>
        <v>0</v>
      </c>
      <c r="D47" s="98"/>
      <c r="E47" s="19"/>
      <c r="F47" s="19"/>
      <c r="G47" s="19"/>
      <c r="H47" s="19"/>
      <c r="I47" s="20"/>
      <c r="J47" s="14" t="e">
        <f>SUM(VLOOKUP(D47,DICIONÁRIO!$E$1:$F$18,2,FALSE),VLOOKUP(E47,DICIONÁRIO!$E$1:$F$18,2,FALSE),VLOOKUP('7) E-Esforço'!F47,DICIONÁRIO!$E$1:$F$18,2,FALSE),VLOOKUP('7) E-Esforço'!G47,DICIONÁRIO!$E$1:$F$18,2,FALSE),VLOOKUP('7) E-Esforço'!H47,DICIONÁRIO!$E$1:$F$18,2,FALSE),VLOOKUP('7) E-Esforço'!I47,DICIONÁRIO!$E$1:$F$18,2,FALSE))</f>
        <v>#N/A</v>
      </c>
      <c r="K47" s="102" t="e">
        <f t="shared" si="0"/>
        <v>#N/A</v>
      </c>
    </row>
    <row r="48" spans="1:11" ht="75" customHeight="1">
      <c r="A48" s="87">
        <f>'4) R-Alcance'!A48</f>
        <v>0</v>
      </c>
      <c r="B48" s="87">
        <f>'4) R-Alcance'!B48</f>
        <v>0</v>
      </c>
      <c r="C48" s="92">
        <f>'4) R-Alcance'!C48</f>
        <v>0</v>
      </c>
      <c r="D48" s="98"/>
      <c r="E48" s="19"/>
      <c r="F48" s="19"/>
      <c r="G48" s="19"/>
      <c r="H48" s="19"/>
      <c r="I48" s="20"/>
      <c r="J48" s="14" t="e">
        <f>SUM(VLOOKUP(D48,DICIONÁRIO!$E$1:$F$18,2,FALSE),VLOOKUP(E48,DICIONÁRIO!$E$1:$F$18,2,FALSE),VLOOKUP('7) E-Esforço'!F48,DICIONÁRIO!$E$1:$F$18,2,FALSE),VLOOKUP('7) E-Esforço'!G48,DICIONÁRIO!$E$1:$F$18,2,FALSE),VLOOKUP('7) E-Esforço'!H48,DICIONÁRIO!$E$1:$F$18,2,FALSE),VLOOKUP('7) E-Esforço'!I48,DICIONÁRIO!$E$1:$F$18,2,FALSE))</f>
        <v>#N/A</v>
      </c>
      <c r="K48" s="102" t="e">
        <f t="shared" si="0"/>
        <v>#N/A</v>
      </c>
    </row>
    <row r="49" spans="1:11" ht="75" customHeight="1">
      <c r="A49" s="87">
        <f>'4) R-Alcance'!A49</f>
        <v>0</v>
      </c>
      <c r="B49" s="87">
        <f>'4) R-Alcance'!B49</f>
        <v>0</v>
      </c>
      <c r="C49" s="92">
        <f>'4) R-Alcance'!C49</f>
        <v>0</v>
      </c>
      <c r="D49" s="98"/>
      <c r="E49" s="19"/>
      <c r="F49" s="19"/>
      <c r="G49" s="19"/>
      <c r="H49" s="19"/>
      <c r="I49" s="20"/>
      <c r="J49" s="14" t="e">
        <f>SUM(VLOOKUP(D49,DICIONÁRIO!$E$1:$F$18,2,FALSE),VLOOKUP(E49,DICIONÁRIO!$E$1:$F$18,2,FALSE),VLOOKUP('7) E-Esforço'!F49,DICIONÁRIO!$E$1:$F$18,2,FALSE),VLOOKUP('7) E-Esforço'!G49,DICIONÁRIO!$E$1:$F$18,2,FALSE),VLOOKUP('7) E-Esforço'!H49,DICIONÁRIO!$E$1:$F$18,2,FALSE),VLOOKUP('7) E-Esforço'!I49,DICIONÁRIO!$E$1:$F$18,2,FALSE))</f>
        <v>#N/A</v>
      </c>
      <c r="K49" s="102" t="e">
        <f t="shared" si="0"/>
        <v>#N/A</v>
      </c>
    </row>
    <row r="50" spans="1:11" ht="75" customHeight="1" thickBot="1">
      <c r="A50" s="88">
        <f>'4) R-Alcance'!A50</f>
        <v>0</v>
      </c>
      <c r="B50" s="88">
        <f>'4) R-Alcance'!B50</f>
        <v>0</v>
      </c>
      <c r="C50" s="93">
        <f>'4) R-Alcance'!C50</f>
        <v>0</v>
      </c>
      <c r="D50" s="99"/>
      <c r="E50" s="21"/>
      <c r="F50" s="21"/>
      <c r="G50" s="21"/>
      <c r="H50" s="21"/>
      <c r="I50" s="22"/>
      <c r="J50" s="14" t="e">
        <f>SUM(VLOOKUP(D50,DICIONÁRIO!$E$1:$F$18,2,FALSE),VLOOKUP(E50,DICIONÁRIO!$E$1:$F$18,2,FALSE),VLOOKUP('7) E-Esforço'!F50,DICIONÁRIO!$E$1:$F$18,2,FALSE),VLOOKUP('7) E-Esforço'!G50,DICIONÁRIO!$E$1:$F$18,2,FALSE),VLOOKUP('7) E-Esforço'!H50,DICIONÁRIO!$E$1:$F$18,2,FALSE),VLOOKUP('7) E-Esforço'!I50,DICIONÁRIO!$E$1:$F$18,2,FALSE))</f>
        <v>#N/A</v>
      </c>
      <c r="K50" s="102" t="e">
        <f t="shared" si="0"/>
        <v>#N/A</v>
      </c>
    </row>
  </sheetData>
  <sheetProtection sheet="1" objects="1" scenarios="1"/>
  <mergeCells count="2">
    <mergeCell ref="A1:K1"/>
    <mergeCell ref="A2:K2"/>
  </mergeCells>
  <dataValidations count="4">
    <dataValidation type="list" allowBlank="1" showInputMessage="1" showErrorMessage="1" sqref="G4:G50" xr:uid="{A04A8803-BB78-49CC-9E96-2607B40E5152}">
      <formula1>"Alta, Média, Baixa"</formula1>
    </dataValidation>
    <dataValidation type="list" allowBlank="1" showInputMessage="1" showErrorMessage="1" sqref="H4:H50" xr:uid="{0285F83A-8A0F-450F-910E-996722AE2169}">
      <formula1>"Revisão pontual ou ajuste de regulamentação já existente, Revisão ampla de regulamentação já existente ou regulamentação nova"</formula1>
    </dataValidation>
    <dataValidation type="list" allowBlank="1" showInputMessage="1" showErrorMessage="1" sqref="I4:I50" xr:uid="{81014FE8-C849-47AB-948F-F8F72DDE402C}">
      <formula1>"Regulamentação de competência exclusiva da Anvisa, Regulamentação de competência conjunta com outros órgãos"</formula1>
    </dataValidation>
    <dataValidation type="list" allowBlank="1" showInputMessage="1" showErrorMessage="1" sqref="F4 F21:F1048576" xr:uid="{0E23CECB-6121-4A11-B65C-E90F7AEC8E73}">
      <mc:AlternateContent xmlns:x12ac="http://schemas.microsoft.com/office/spreadsheetml/2011/1/ac" xmlns:mc="http://schemas.openxmlformats.org/markup-compatibility/2006">
        <mc:Choice Requires="x12ac">
          <x12ac:list>Previsão de realização de CP ou CP em andamento, Previsão de dispensa de CP, CP já realizada/dispensada," Previsão de dispensa de CP, mas com previsão de realização de outro mecanismo de Participação Social"</x12ac:list>
        </mc:Choice>
        <mc:Fallback>
          <formula1>"Previsão de realização de CP ou CP em andamento, Previsão de dispensa de CP, CP já realizada/dispensada, Previsão de dispensa de CP, mas com previsão de realização de outro mecanismo de Participação Social"</formula1>
        </mc:Fallback>
      </mc:AlternateContent>
    </dataValidation>
  </dataValidations>
  <pageMargins left="0.511811024" right="0.511811024" top="0.78740157499999996" bottom="0.78740157499999996" header="0.31496062000000002" footer="0.31496062000000002"/>
  <pageSetup paperSize="9" orientation="portrait" r:id="rId1"/>
  <ignoredErrors>
    <ignoredError sqref="K4" evalError="1"/>
  </ignoredErrors>
  <drawing r:id="rId2"/>
  <legacyDrawing r:id="rId3"/>
  <tableParts count="1">
    <tablePart r:id="rId4"/>
  </tableParts>
  <extLst>
    <ext xmlns:x14="http://schemas.microsoft.com/office/spreadsheetml/2009/9/main" uri="{CCE6A557-97BC-4b89-ADB6-D9C93CAAB3DF}">
      <x14:dataValidations xmlns:xm="http://schemas.microsoft.com/office/excel/2006/main" count="2">
        <x14:dataValidation type="list" allowBlank="1" showInputMessage="1" showErrorMessage="1" xr:uid="{BE0301DA-BCDC-493D-ACC0-FC2972AEADF5}">
          <x14:formula1>
            <xm:f>DICIONÁRIO!$E$2:$E$4</xm:f>
          </x14:formula1>
          <xm:sqref>E4 E21:E50</xm:sqref>
        </x14:dataValidation>
        <x14:dataValidation type="list" allowBlank="1" showInputMessage="1" showErrorMessage="1" xr:uid="{72830F08-BBBD-4F85-909F-3772177506DC}">
          <x14:formula1>
            <xm:f>DICIONÁRIO!$E$15:$E$17</xm:f>
          </x14:formula1>
          <xm:sqref>D4:D50</xm:sqref>
        </x14:dataValidation>
      </x14:dataValidations>
    </ext>
  </extLst>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7349CA-6873-4BEA-A747-1E754FEC60D4}">
  <sheetPr codeName="Planilha10"/>
  <dimension ref="A1:H50"/>
  <sheetViews>
    <sheetView showGridLines="0" tabSelected="1" topLeftCell="C1" zoomScale="80" zoomScaleNormal="80" workbookViewId="0">
      <pane xSplit="2" ySplit="2" topLeftCell="E3" activePane="bottomRight" state="frozen"/>
      <selection pane="bottomRight" activeCell="H1" sqref="H1"/>
      <selection pane="bottomLeft" activeCell="C3" sqref="C3"/>
      <selection pane="topRight" activeCell="E1" sqref="E1"/>
    </sheetView>
  </sheetViews>
  <sheetFormatPr defaultColWidth="8.7109375" defaultRowHeight="15"/>
  <cols>
    <col min="1" max="1" width="16.5703125" customWidth="1"/>
    <col min="2" max="2" width="13.85546875" customWidth="1"/>
    <col min="3" max="3" width="68.28515625" style="4" customWidth="1"/>
    <col min="4" max="4" width="19.5703125" style="7" customWidth="1"/>
    <col min="5" max="5" width="35.5703125" customWidth="1"/>
    <col min="6" max="6" width="58.7109375" customWidth="1"/>
    <col min="7" max="7" width="26.85546875" customWidth="1"/>
    <col min="8" max="8" width="51.7109375" customWidth="1"/>
  </cols>
  <sheetData>
    <row r="1" spans="1:8" ht="58.9" customHeight="1">
      <c r="A1" s="218" t="s">
        <v>0</v>
      </c>
      <c r="B1" s="219"/>
      <c r="C1" s="219"/>
      <c r="D1" s="219"/>
      <c r="E1" s="219"/>
      <c r="F1" s="219"/>
      <c r="G1" s="220"/>
      <c r="H1" s="223"/>
    </row>
    <row r="2" spans="1:8" ht="70.5" customHeight="1" thickBot="1">
      <c r="A2" s="216" t="s">
        <v>1</v>
      </c>
      <c r="B2" s="217"/>
      <c r="C2" s="217"/>
      <c r="D2" s="217"/>
      <c r="E2" s="217"/>
      <c r="F2" s="217"/>
      <c r="G2" s="217"/>
      <c r="H2" s="112"/>
    </row>
    <row r="3" spans="1:8" s="4" customFormat="1" ht="104.45" customHeight="1" thickBot="1">
      <c r="A3" s="103" t="s">
        <v>7</v>
      </c>
      <c r="B3" s="103" t="s">
        <v>8</v>
      </c>
      <c r="C3" s="103" t="s">
        <v>9</v>
      </c>
      <c r="D3" s="120" t="s">
        <v>97</v>
      </c>
      <c r="E3" s="104" t="s">
        <v>98</v>
      </c>
      <c r="F3" s="111" t="s">
        <v>99</v>
      </c>
      <c r="G3" s="40" t="s">
        <v>100</v>
      </c>
      <c r="H3" s="113" t="s">
        <v>101</v>
      </c>
    </row>
    <row r="4" spans="1:8" ht="75" customHeight="1">
      <c r="A4" s="58" t="str">
        <f>'4) R-Alcance'!A4</f>
        <v>Assuntos Transversais</v>
      </c>
      <c r="B4" s="58" t="str">
        <f>'4) R-Alcance'!B4</f>
        <v>GGFIS</v>
      </c>
      <c r="C4" s="105" t="str">
        <f>'4) R-Alcance'!C4</f>
        <v>1.1- Autorização para esgotamento de estoque de produtos sujeitos à vigilância sanitária</v>
      </c>
      <c r="D4" s="94">
        <f>'4) R-Alcance'!L4*'5) I-Impacto'!K5*'6) C-Confiança'!E4/'7) E-Esforço'!K4</f>
        <v>2.285714285714286</v>
      </c>
      <c r="E4" s="155" t="s">
        <v>102</v>
      </c>
      <c r="F4" s="156"/>
      <c r="G4" s="157"/>
      <c r="H4" s="157"/>
    </row>
    <row r="5" spans="1:8" ht="75" customHeight="1">
      <c r="A5" s="58" t="str">
        <f>'4) R-Alcance'!A5</f>
        <v>Assuntos Transversais</v>
      </c>
      <c r="B5" s="58" t="str">
        <f>'4) R-Alcance'!B5</f>
        <v>GGFIS</v>
      </c>
      <c r="C5" s="105" t="str">
        <f>'4) R-Alcance'!C5</f>
        <v>1.2 - Boas práticas em farmácias e drogarias</v>
      </c>
      <c r="D5" s="94">
        <f>'4) R-Alcance'!L5*'5) I-Impacto'!K6*'6) C-Confiança'!E5/'7) E-Esforço'!K5</f>
        <v>2.285714285714286</v>
      </c>
      <c r="E5" s="158" t="s">
        <v>102</v>
      </c>
      <c r="F5" s="159"/>
      <c r="G5" s="160"/>
      <c r="H5" s="160"/>
    </row>
    <row r="6" spans="1:8" ht="75" customHeight="1">
      <c r="A6" s="58" t="str">
        <f>'4) R-Alcance'!A6</f>
        <v>Assuntos Transversais</v>
      </c>
      <c r="B6" s="58" t="str">
        <f>'4) R-Alcance'!B6</f>
        <v>GGFIS</v>
      </c>
      <c r="C6" s="105" t="str">
        <f>'4) R-Alcance'!C6</f>
        <v>1.11 - Regulação para definição de procedimentos relacionados às ações fiscalizatórias da Anvisa</v>
      </c>
      <c r="D6" s="94">
        <f>'4) R-Alcance'!L6*'5) I-Impacto'!K7*'6) C-Confiança'!E6/'7) E-Esforço'!K6</f>
        <v>2.5142857142857147</v>
      </c>
      <c r="E6" s="158" t="s">
        <v>102</v>
      </c>
      <c r="F6" s="159"/>
      <c r="G6" s="160"/>
      <c r="H6" s="160"/>
    </row>
    <row r="7" spans="1:8" ht="75" customHeight="1">
      <c r="A7" s="58" t="str">
        <f>'4) R-Alcance'!A7</f>
        <v>Assuntos Transversais</v>
      </c>
      <c r="B7" s="58" t="str">
        <f>'4) R-Alcance'!B7</f>
        <v>GGFIS</v>
      </c>
      <c r="C7" s="105" t="str">
        <f>'4) R-Alcance'!C7</f>
        <v>1.14 - Requisitos para a admissibilidade de análises realizadas por Autoridades Reguladoras Estrangeiras Equivalentes nos processos de Inspeção e Certificação de Boas Práticas -  TEMA CONCLUÍDO</v>
      </c>
      <c r="D7" s="94">
        <f>'4) R-Alcance'!L7*'5) I-Impacto'!K8*'6) C-Confiança'!E7/'7) E-Esforço'!K7</f>
        <v>2.7619047619047623</v>
      </c>
      <c r="E7" s="158" t="s">
        <v>102</v>
      </c>
      <c r="F7" s="159"/>
      <c r="G7" s="160"/>
      <c r="H7" s="160"/>
    </row>
    <row r="8" spans="1:8" ht="75" customHeight="1">
      <c r="A8" s="58" t="str">
        <f>'4) R-Alcance'!A8</f>
        <v>Assuntos Transversais</v>
      </c>
      <c r="B8" s="58" t="str">
        <f>'4) R-Alcance'!B8</f>
        <v>GGFIS</v>
      </c>
      <c r="C8" s="105" t="str">
        <f>'4) R-Alcance'!C8</f>
        <v>1.15 - Requisitos para concessão e alteração de AFE de farmácias de manipulação e revisão da documentação para pedidos de concessão e alteração de AFE de farmácias e drogarias</v>
      </c>
      <c r="D8" s="94">
        <f>'4) R-Alcance'!L8*'5) I-Impacto'!K9*'6) C-Confiança'!E8/'7) E-Esforço'!K8</f>
        <v>1.9047619047619051</v>
      </c>
      <c r="E8" s="158" t="s">
        <v>102</v>
      </c>
      <c r="F8" s="159"/>
      <c r="G8" s="160"/>
      <c r="H8" s="160"/>
    </row>
    <row r="9" spans="1:8" ht="75" customHeight="1">
      <c r="A9" s="58" t="str">
        <f>'4) R-Alcance'!A9</f>
        <v>Assuntos Transversais</v>
      </c>
      <c r="B9" s="58" t="str">
        <f>'4) R-Alcance'!B9</f>
        <v>GGFIS</v>
      </c>
      <c r="C9" s="105" t="str">
        <f>'4) R-Alcance'!C9</f>
        <v>1.21 - Vigência do CBPF durante o período de validade do registro do produto e prazo de validade diferenciado, baseado no risco sanitário</v>
      </c>
      <c r="D9" s="94">
        <f>'4) R-Alcance'!L9*'5) I-Impacto'!K10*'6) C-Confiança'!E9/'7) E-Esforço'!K9</f>
        <v>1.4476190476190478</v>
      </c>
      <c r="E9" s="158" t="s">
        <v>102</v>
      </c>
      <c r="F9" s="161"/>
      <c r="G9" s="160"/>
      <c r="H9" s="160"/>
    </row>
    <row r="10" spans="1:8" ht="75" customHeight="1">
      <c r="A10" s="58" t="str">
        <f>'4) R-Alcance'!A10</f>
        <v>Alimentos</v>
      </c>
      <c r="B10" s="58" t="str">
        <f>'4) R-Alcance'!B10</f>
        <v>GGFIS</v>
      </c>
      <c r="C10" s="105" t="str">
        <f>'4) R-Alcance'!C10</f>
        <v>3.2 - Boas Práticas para Serviços de Alimentação</v>
      </c>
      <c r="D10" s="94">
        <f>'4) R-Alcance'!L10*'5) I-Impacto'!K11*'6) C-Confiança'!E10/'7) E-Esforço'!K10</f>
        <v>2.285714285714286</v>
      </c>
      <c r="E10" s="158" t="s">
        <v>102</v>
      </c>
      <c r="F10" s="162"/>
      <c r="G10" s="160"/>
      <c r="H10" s="160"/>
    </row>
    <row r="11" spans="1:8" ht="75" customHeight="1">
      <c r="A11" s="58" t="str">
        <f>'4) R-Alcance'!A11</f>
        <v>Alimentos</v>
      </c>
      <c r="B11" s="58" t="str">
        <f>'4) R-Alcance'!B11</f>
        <v>GGFIS</v>
      </c>
      <c r="C11" s="105" t="str">
        <f>'4) R-Alcance'!C11</f>
        <v>3.26 - Revisão das normas de Boas práticas de fabricação (BPF) para estabelecimentos industrializadores de alimentos</v>
      </c>
      <c r="D11" s="94">
        <f>'4) R-Alcance'!L11*'5) I-Impacto'!K12*'6) C-Confiança'!E11/'7) E-Esforço'!K11</f>
        <v>2.285714285714286</v>
      </c>
      <c r="E11" s="158" t="s">
        <v>102</v>
      </c>
      <c r="F11" s="161"/>
      <c r="G11" s="160"/>
      <c r="H11" s="160"/>
    </row>
    <row r="12" spans="1:8" ht="75" customHeight="1">
      <c r="A12" s="58" t="str">
        <f>'4) R-Alcance'!A12</f>
        <v>Cosméticos</v>
      </c>
      <c r="B12" s="58" t="str">
        <f>'4) R-Alcance'!B12</f>
        <v>GGFIS</v>
      </c>
      <c r="C12" s="105" t="str">
        <f>'4) R-Alcance'!C12</f>
        <v>4.8 - Revisão do Regulamento Técnico para empresas que exerçam atividade de fracionamento de Produtos de Higiene Pessoal, Cosméticos e Perfumes com venda direta ao consumidor (Revisão da RDC nº 108/2005)</v>
      </c>
      <c r="D12" s="94">
        <f>'4) R-Alcance'!L12*'5) I-Impacto'!K13*'6) C-Confiança'!E12/'7) E-Esforço'!K12</f>
        <v>2.285714285714286</v>
      </c>
      <c r="E12" s="158" t="s">
        <v>102</v>
      </c>
      <c r="F12" s="161"/>
      <c r="G12" s="160"/>
      <c r="H12" s="160"/>
    </row>
    <row r="13" spans="1:8" ht="75" customHeight="1">
      <c r="A13" s="58" t="str">
        <f>'4) R-Alcance'!A13</f>
        <v>Insumos Farmacêuticos</v>
      </c>
      <c r="B13" s="58" t="str">
        <f>'4) R-Alcance'!B13</f>
        <v>GGFIS</v>
      </c>
      <c r="C13" s="105" t="str">
        <f>'4) R-Alcance'!C13</f>
        <v>6.1 - Requisitos de Boas Práticas para o fracionamento e distribuição de insumos farmacêuticos</v>
      </c>
      <c r="D13" s="94">
        <f>'4) R-Alcance'!L13*'5) I-Impacto'!K14*'6) C-Confiança'!E13/'7) E-Esforço'!K13</f>
        <v>2.9714285714285715</v>
      </c>
      <c r="E13" s="158" t="s">
        <v>102</v>
      </c>
      <c r="F13" s="161"/>
      <c r="G13" s="160"/>
      <c r="H13" s="160"/>
    </row>
    <row r="14" spans="1:8" ht="75" customHeight="1">
      <c r="A14" s="58" t="str">
        <f>'4) R-Alcance'!A14</f>
        <v>Medicamentos</v>
      </c>
      <c r="B14" s="58" t="str">
        <f>'4) R-Alcance'!B14</f>
        <v>GGFIS</v>
      </c>
      <c r="C14" s="105" t="str">
        <f>'4) R-Alcance'!C14</f>
        <v>8.4 - Boas práticas de armazenamento, distribuição e transporte de gases medicinais</v>
      </c>
      <c r="D14" s="94">
        <f>'4) R-Alcance'!L14*'5) I-Impacto'!K15*'6) C-Confiança'!E14/'7) E-Esforço'!K14</f>
        <v>3.7142857142857149</v>
      </c>
      <c r="E14" s="158" t="s">
        <v>102</v>
      </c>
      <c r="F14" s="161"/>
      <c r="G14" s="160"/>
      <c r="H14" s="160"/>
    </row>
    <row r="15" spans="1:8" ht="75" customHeight="1">
      <c r="A15" s="58" t="str">
        <f>'4) R-Alcance'!A15</f>
        <v>Medicamentos</v>
      </c>
      <c r="B15" s="58" t="str">
        <f>'4) R-Alcance'!B15</f>
        <v>GGFIS</v>
      </c>
      <c r="C15" s="105" t="str">
        <f>'4) R-Alcance'!C15</f>
        <v>8.7 - Diretrizes Gerais de Boas Práticas de Preparação de Radiofármacos em estabelecimentos de Saúde e Radiofarmácias</v>
      </c>
      <c r="D15" s="94">
        <f>'4) R-Alcance'!L15*'5) I-Impacto'!K16*'6) C-Confiança'!E15/'7) E-Esforço'!K15</f>
        <v>2.9714285714285715</v>
      </c>
      <c r="E15" s="158" t="s">
        <v>102</v>
      </c>
      <c r="F15" s="161"/>
      <c r="G15" s="160"/>
      <c r="H15" s="160"/>
    </row>
    <row r="16" spans="1:8" ht="75" customHeight="1">
      <c r="A16" s="58" t="str">
        <f>'4) R-Alcance'!A16</f>
        <v>Medicamentos</v>
      </c>
      <c r="B16" s="58" t="str">
        <f>'4) R-Alcance'!B16</f>
        <v>GGFIS</v>
      </c>
      <c r="C16" s="105" t="str">
        <f>'4) R-Alcance'!C16</f>
        <v>8.13 - Procedimentos para descontinuação de fabricação ou importação de medicamentos, bem como para sua reativação.</v>
      </c>
      <c r="D16" s="94">
        <f>'4) R-Alcance'!L16*'5) I-Impacto'!K17*'6) C-Confiança'!E16/'7) E-Esforço'!K16</f>
        <v>2.285714285714286</v>
      </c>
      <c r="E16" s="158" t="s">
        <v>102</v>
      </c>
      <c r="F16" s="161"/>
      <c r="G16" s="160"/>
      <c r="H16" s="160"/>
    </row>
    <row r="17" spans="1:8" ht="75" customHeight="1">
      <c r="A17" s="58" t="str">
        <f>'4) R-Alcance'!A17</f>
        <v>Medicamentos</v>
      </c>
      <c r="B17" s="58" t="str">
        <f>'4) R-Alcance'!B17</f>
        <v>GGFIS</v>
      </c>
      <c r="C17" s="105" t="str">
        <f>'4) R-Alcance'!C17</f>
        <v>8.17 - Regulamentação dos procedimentos para envio do mapa de distribuição de medicamentos, nos termos do art. 3-A da Lei nº 11.903, de 14 de janeiro de 2009.</v>
      </c>
      <c r="D17" s="94">
        <f>'4) R-Alcance'!L17*'5) I-Impacto'!K18*'6) C-Confiança'!E17/'7) E-Esforço'!K17</f>
        <v>2</v>
      </c>
      <c r="E17" s="158" t="s">
        <v>102</v>
      </c>
      <c r="F17" s="161"/>
      <c r="G17" s="160"/>
      <c r="H17" s="160"/>
    </row>
    <row r="18" spans="1:8" ht="75" customHeight="1">
      <c r="A18" s="58" t="str">
        <f>'4) R-Alcance'!A18</f>
        <v>Medicamentos</v>
      </c>
      <c r="B18" s="58" t="str">
        <f>'4) R-Alcance'!B18</f>
        <v>GGFIS</v>
      </c>
      <c r="C18" s="105" t="str">
        <f>'4) R-Alcance'!C18</f>
        <v>8.25 - Revisão  das Boas Práticas de Fabricação complementares a Medicamentos Estéreis ( Revisão da IN nº 35/2019)</v>
      </c>
      <c r="D18" s="94">
        <f>'4) R-Alcance'!L18*'5) I-Impacto'!K19*'6) C-Confiança'!E18/'7) E-Esforço'!K18</f>
        <v>2.9714285714285715</v>
      </c>
      <c r="E18" s="158" t="s">
        <v>102</v>
      </c>
      <c r="F18" s="161"/>
      <c r="G18" s="160"/>
      <c r="H18" s="160"/>
    </row>
    <row r="19" spans="1:8" ht="75" customHeight="1">
      <c r="A19" s="58" t="str">
        <f>'4) R-Alcance'!A19</f>
        <v>Medicamentos</v>
      </c>
      <c r="B19" s="58" t="str">
        <f>'4) R-Alcance'!B19</f>
        <v>GGFIS</v>
      </c>
      <c r="C19" s="105" t="str">
        <f>'4) R-Alcance'!C19</f>
        <v>8.27 - Revisão da norma de Boas Práticas de Manipulação em Farmácias</v>
      </c>
      <c r="D19" s="94">
        <f>'4) R-Alcance'!L19*'5) I-Impacto'!K20*'6) C-Confiança'!E19/'7) E-Esforço'!K19</f>
        <v>2.6285714285714286</v>
      </c>
      <c r="E19" s="158" t="s">
        <v>102</v>
      </c>
      <c r="F19" s="161"/>
      <c r="G19" s="160"/>
      <c r="H19" s="160"/>
    </row>
    <row r="20" spans="1:8" ht="75" customHeight="1">
      <c r="A20" s="58" t="str">
        <f>'4) R-Alcance'!A20</f>
        <v>Organização e Gestão do SNVS</v>
      </c>
      <c r="B20" s="58" t="str">
        <f>'4) R-Alcance'!B20</f>
        <v>GGFIS</v>
      </c>
      <c r="C20" s="105" t="str">
        <f>'4) R-Alcance'!C20</f>
        <v>9.3 - Harmonização de procedimentos no âmbito do SNVS</v>
      </c>
      <c r="D20" s="94">
        <f>'4) R-Alcance'!L20*'5) I-Impacto'!K21*'6) C-Confiança'!E20/'7) E-Esforço'!K20</f>
        <v>1.9428571428571428</v>
      </c>
      <c r="E20" s="158" t="s">
        <v>102</v>
      </c>
      <c r="F20" s="161"/>
      <c r="G20" s="160"/>
      <c r="H20" s="160"/>
    </row>
    <row r="21" spans="1:8" ht="75" customHeight="1">
      <c r="A21" s="58">
        <f>'4) R-Alcance'!A21</f>
        <v>0</v>
      </c>
      <c r="B21" s="58">
        <f>'4) R-Alcance'!B21</f>
        <v>0</v>
      </c>
      <c r="C21" s="105">
        <f>'4) R-Alcance'!C21</f>
        <v>0</v>
      </c>
      <c r="D21" s="94" t="e">
        <f>'4) R-Alcance'!L21*'5) I-Impacto'!K22*'6) C-Confiança'!E21/'7) E-Esforço'!K21</f>
        <v>#N/A</v>
      </c>
      <c r="E21" s="158"/>
      <c r="F21" s="161"/>
      <c r="G21" s="160"/>
      <c r="H21" s="160"/>
    </row>
    <row r="22" spans="1:8" ht="75" customHeight="1">
      <c r="A22" s="58">
        <f>'4) R-Alcance'!A22</f>
        <v>0</v>
      </c>
      <c r="B22" s="58">
        <f>'4) R-Alcance'!B22</f>
        <v>0</v>
      </c>
      <c r="C22" s="105">
        <f>'4) R-Alcance'!C22</f>
        <v>0</v>
      </c>
      <c r="D22" s="94" t="e">
        <f>'4) R-Alcance'!L22*'5) I-Impacto'!K23*'6) C-Confiança'!E22/'7) E-Esforço'!K22</f>
        <v>#N/A</v>
      </c>
      <c r="E22" s="158"/>
      <c r="F22" s="161"/>
      <c r="G22" s="160"/>
      <c r="H22" s="160"/>
    </row>
    <row r="23" spans="1:8" ht="75" customHeight="1">
      <c r="A23" s="58">
        <f>'4) R-Alcance'!A23</f>
        <v>0</v>
      </c>
      <c r="B23" s="58">
        <f>'4) R-Alcance'!B23</f>
        <v>0</v>
      </c>
      <c r="C23" s="105">
        <f>'4) R-Alcance'!C23</f>
        <v>0</v>
      </c>
      <c r="D23" s="94" t="e">
        <f>'4) R-Alcance'!L23*'5) I-Impacto'!K24*'6) C-Confiança'!E23/'7) E-Esforço'!K23</f>
        <v>#N/A</v>
      </c>
      <c r="E23" s="158"/>
      <c r="F23" s="161"/>
      <c r="G23" s="160"/>
      <c r="H23" s="160"/>
    </row>
    <row r="24" spans="1:8" ht="75" customHeight="1">
      <c r="A24" s="58">
        <f>'4) R-Alcance'!A24</f>
        <v>0</v>
      </c>
      <c r="B24" s="58">
        <f>'4) R-Alcance'!B24</f>
        <v>0</v>
      </c>
      <c r="C24" s="105">
        <f>'4) R-Alcance'!C24</f>
        <v>0</v>
      </c>
      <c r="D24" s="94" t="e">
        <f>'4) R-Alcance'!L24*'5) I-Impacto'!K25*'6) C-Confiança'!E24/'7) E-Esforço'!K24</f>
        <v>#N/A</v>
      </c>
      <c r="E24" s="158"/>
      <c r="F24" s="161"/>
      <c r="G24" s="160"/>
      <c r="H24" s="160"/>
    </row>
    <row r="25" spans="1:8" ht="75" customHeight="1">
      <c r="A25" s="58">
        <f>'4) R-Alcance'!A25</f>
        <v>0</v>
      </c>
      <c r="B25" s="58">
        <f>'4) R-Alcance'!B25</f>
        <v>0</v>
      </c>
      <c r="C25" s="105">
        <f>'4) R-Alcance'!C25</f>
        <v>0</v>
      </c>
      <c r="D25" s="94" t="e">
        <f>'4) R-Alcance'!L25*'5) I-Impacto'!K26*'6) C-Confiança'!E25/'7) E-Esforço'!K25</f>
        <v>#N/A</v>
      </c>
      <c r="E25" s="158"/>
      <c r="F25" s="161"/>
      <c r="G25" s="160"/>
      <c r="H25" s="160"/>
    </row>
    <row r="26" spans="1:8" ht="75" customHeight="1">
      <c r="A26" s="58">
        <f>'4) R-Alcance'!A26</f>
        <v>0</v>
      </c>
      <c r="B26" s="58">
        <f>'4) R-Alcance'!B26</f>
        <v>0</v>
      </c>
      <c r="C26" s="105">
        <f>'4) R-Alcance'!C26</f>
        <v>0</v>
      </c>
      <c r="D26" s="94" t="e">
        <f>'4) R-Alcance'!L26*'5) I-Impacto'!K27*'6) C-Confiança'!E26/'7) E-Esforço'!K26</f>
        <v>#N/A</v>
      </c>
      <c r="E26" s="158"/>
      <c r="F26" s="161"/>
      <c r="G26" s="160"/>
      <c r="H26" s="160"/>
    </row>
    <row r="27" spans="1:8" ht="75" customHeight="1">
      <c r="A27" s="58">
        <f>'4) R-Alcance'!A27</f>
        <v>0</v>
      </c>
      <c r="B27" s="58">
        <f>'4) R-Alcance'!B27</f>
        <v>0</v>
      </c>
      <c r="C27" s="105">
        <f>'4) R-Alcance'!C27</f>
        <v>0</v>
      </c>
      <c r="D27" s="94" t="e">
        <f>'4) R-Alcance'!L27*'5) I-Impacto'!K28*'6) C-Confiança'!E27/'7) E-Esforço'!K27</f>
        <v>#N/A</v>
      </c>
      <c r="E27" s="158"/>
      <c r="F27" s="161"/>
      <c r="G27" s="160"/>
      <c r="H27" s="160"/>
    </row>
    <row r="28" spans="1:8" ht="75" customHeight="1">
      <c r="A28" s="58">
        <f>'4) R-Alcance'!A28</f>
        <v>0</v>
      </c>
      <c r="B28" s="58">
        <f>'4) R-Alcance'!B28</f>
        <v>0</v>
      </c>
      <c r="C28" s="105">
        <f>'4) R-Alcance'!C28</f>
        <v>0</v>
      </c>
      <c r="D28" s="94" t="e">
        <f>'4) R-Alcance'!L28*'5) I-Impacto'!K29*'6) C-Confiança'!E28/'7) E-Esforço'!K28</f>
        <v>#N/A</v>
      </c>
      <c r="E28" s="158"/>
      <c r="F28" s="161"/>
      <c r="G28" s="160"/>
      <c r="H28" s="160"/>
    </row>
    <row r="29" spans="1:8" ht="75" customHeight="1">
      <c r="A29" s="58">
        <f>'4) R-Alcance'!A29</f>
        <v>0</v>
      </c>
      <c r="B29" s="58">
        <f>'4) R-Alcance'!B29</f>
        <v>0</v>
      </c>
      <c r="C29" s="105">
        <f>'4) R-Alcance'!C29</f>
        <v>0</v>
      </c>
      <c r="D29" s="94" t="e">
        <f>'4) R-Alcance'!L29*'5) I-Impacto'!K30*'6) C-Confiança'!E29/'7) E-Esforço'!K29</f>
        <v>#N/A</v>
      </c>
      <c r="E29" s="158"/>
      <c r="F29" s="161"/>
      <c r="G29" s="160"/>
      <c r="H29" s="160"/>
    </row>
    <row r="30" spans="1:8" ht="75" customHeight="1">
      <c r="A30" s="58">
        <f>'4) R-Alcance'!A30</f>
        <v>0</v>
      </c>
      <c r="B30" s="58">
        <f>'4) R-Alcance'!B30</f>
        <v>0</v>
      </c>
      <c r="C30" s="105">
        <f>'4) R-Alcance'!C30</f>
        <v>0</v>
      </c>
      <c r="D30" s="94" t="e">
        <f>'4) R-Alcance'!L30*'5) I-Impacto'!K31*'6) C-Confiança'!E30/'7) E-Esforço'!K30</f>
        <v>#N/A</v>
      </c>
      <c r="E30" s="158"/>
      <c r="F30" s="161"/>
      <c r="G30" s="160"/>
      <c r="H30" s="160"/>
    </row>
    <row r="31" spans="1:8" ht="75" customHeight="1">
      <c r="A31" s="58">
        <f>'4) R-Alcance'!A31</f>
        <v>0</v>
      </c>
      <c r="B31" s="58">
        <f>'4) R-Alcance'!B31</f>
        <v>0</v>
      </c>
      <c r="C31" s="105">
        <f>'4) R-Alcance'!C31</f>
        <v>0</v>
      </c>
      <c r="D31" s="94" t="e">
        <f>'4) R-Alcance'!L31*'5) I-Impacto'!K32*'6) C-Confiança'!E31/'7) E-Esforço'!K31</f>
        <v>#N/A</v>
      </c>
      <c r="E31" s="158"/>
      <c r="F31" s="161"/>
      <c r="G31" s="160"/>
      <c r="H31" s="160"/>
    </row>
    <row r="32" spans="1:8" ht="75" customHeight="1">
      <c r="A32" s="58">
        <f>'4) R-Alcance'!A32</f>
        <v>0</v>
      </c>
      <c r="B32" s="58">
        <f>'4) R-Alcance'!B32</f>
        <v>0</v>
      </c>
      <c r="C32" s="105">
        <f>'4) R-Alcance'!C32</f>
        <v>0</v>
      </c>
      <c r="D32" s="94" t="e">
        <f>'4) R-Alcance'!L32*'5) I-Impacto'!K33*'6) C-Confiança'!E32/'7) E-Esforço'!K32</f>
        <v>#N/A</v>
      </c>
      <c r="E32" s="158"/>
      <c r="F32" s="161"/>
      <c r="G32" s="160"/>
      <c r="H32" s="160"/>
    </row>
    <row r="33" spans="1:8" ht="75" customHeight="1">
      <c r="A33" s="58">
        <f>'4) R-Alcance'!A33</f>
        <v>0</v>
      </c>
      <c r="B33" s="58">
        <f>'4) R-Alcance'!B33</f>
        <v>0</v>
      </c>
      <c r="C33" s="105">
        <f>'4) R-Alcance'!C33</f>
        <v>0</v>
      </c>
      <c r="D33" s="94" t="e">
        <f>'4) R-Alcance'!L33*'5) I-Impacto'!K34*'6) C-Confiança'!E33/'7) E-Esforço'!K33</f>
        <v>#N/A</v>
      </c>
      <c r="E33" s="158"/>
      <c r="F33" s="161"/>
      <c r="G33" s="160"/>
      <c r="H33" s="160"/>
    </row>
    <row r="34" spans="1:8" ht="75" customHeight="1">
      <c r="A34" s="58">
        <f>'4) R-Alcance'!A34</f>
        <v>0</v>
      </c>
      <c r="B34" s="58">
        <f>'4) R-Alcance'!B34</f>
        <v>0</v>
      </c>
      <c r="C34" s="105">
        <f>'4) R-Alcance'!C34</f>
        <v>0</v>
      </c>
      <c r="D34" s="94" t="e">
        <f>'4) R-Alcance'!L34*'5) I-Impacto'!K35*'6) C-Confiança'!E34/'7) E-Esforço'!K34</f>
        <v>#N/A</v>
      </c>
      <c r="E34" s="158"/>
      <c r="F34" s="161"/>
      <c r="G34" s="160"/>
      <c r="H34" s="160"/>
    </row>
    <row r="35" spans="1:8" ht="75" customHeight="1">
      <c r="A35" s="58">
        <f>'4) R-Alcance'!A35</f>
        <v>0</v>
      </c>
      <c r="B35" s="58">
        <f>'4) R-Alcance'!B35</f>
        <v>0</v>
      </c>
      <c r="C35" s="105">
        <f>'4) R-Alcance'!C35</f>
        <v>0</v>
      </c>
      <c r="D35" s="94" t="e">
        <f>'4) R-Alcance'!L35*'5) I-Impacto'!K36*'6) C-Confiança'!E35/'7) E-Esforço'!K35</f>
        <v>#N/A</v>
      </c>
      <c r="E35" s="158"/>
      <c r="F35" s="161"/>
      <c r="G35" s="160"/>
      <c r="H35" s="160"/>
    </row>
    <row r="36" spans="1:8" ht="75" customHeight="1">
      <c r="A36" s="58">
        <f>'4) R-Alcance'!A36</f>
        <v>0</v>
      </c>
      <c r="B36" s="58">
        <f>'4) R-Alcance'!B36</f>
        <v>0</v>
      </c>
      <c r="C36" s="105">
        <f>'4) R-Alcance'!C36</f>
        <v>0</v>
      </c>
      <c r="D36" s="94" t="e">
        <f>'4) R-Alcance'!L36*'5) I-Impacto'!K37*'6) C-Confiança'!E36/'7) E-Esforço'!K36</f>
        <v>#N/A</v>
      </c>
      <c r="E36" s="158"/>
      <c r="F36" s="161"/>
      <c r="G36" s="160"/>
      <c r="H36" s="160"/>
    </row>
    <row r="37" spans="1:8" ht="75" customHeight="1">
      <c r="A37" s="58">
        <f>'4) R-Alcance'!A37</f>
        <v>0</v>
      </c>
      <c r="B37" s="58">
        <f>'4) R-Alcance'!B37</f>
        <v>0</v>
      </c>
      <c r="C37" s="105">
        <f>'4) R-Alcance'!C37</f>
        <v>0</v>
      </c>
      <c r="D37" s="94" t="e">
        <f>'4) R-Alcance'!L37*'5) I-Impacto'!K38*'6) C-Confiança'!E37/'7) E-Esforço'!K37</f>
        <v>#N/A</v>
      </c>
      <c r="E37" s="158"/>
      <c r="F37" s="161"/>
      <c r="G37" s="160"/>
      <c r="H37" s="160"/>
    </row>
    <row r="38" spans="1:8" ht="75" customHeight="1">
      <c r="A38" s="58">
        <f>'4) R-Alcance'!A38</f>
        <v>0</v>
      </c>
      <c r="B38" s="58">
        <f>'4) R-Alcance'!B38</f>
        <v>0</v>
      </c>
      <c r="C38" s="105">
        <f>'4) R-Alcance'!C38</f>
        <v>0</v>
      </c>
      <c r="D38" s="94" t="e">
        <f>'4) R-Alcance'!L38*'5) I-Impacto'!K39*'6) C-Confiança'!E38/'7) E-Esforço'!K38</f>
        <v>#N/A</v>
      </c>
      <c r="E38" s="158"/>
      <c r="F38" s="161"/>
      <c r="G38" s="160"/>
      <c r="H38" s="160"/>
    </row>
    <row r="39" spans="1:8" ht="75" customHeight="1">
      <c r="A39" s="58">
        <f>'4) R-Alcance'!A39</f>
        <v>0</v>
      </c>
      <c r="B39" s="58">
        <f>'4) R-Alcance'!B39</f>
        <v>0</v>
      </c>
      <c r="C39" s="105">
        <f>'4) R-Alcance'!C39</f>
        <v>0</v>
      </c>
      <c r="D39" s="94" t="e">
        <f>'4) R-Alcance'!L39*'5) I-Impacto'!K40*'6) C-Confiança'!E39/'7) E-Esforço'!K39</f>
        <v>#N/A</v>
      </c>
      <c r="E39" s="158"/>
      <c r="F39" s="161"/>
      <c r="G39" s="160"/>
      <c r="H39" s="160"/>
    </row>
    <row r="40" spans="1:8" ht="75" customHeight="1">
      <c r="A40" s="58">
        <f>'4) R-Alcance'!A40</f>
        <v>0</v>
      </c>
      <c r="B40" s="58">
        <f>'4) R-Alcance'!B40</f>
        <v>0</v>
      </c>
      <c r="C40" s="105">
        <f>'4) R-Alcance'!C40</f>
        <v>0</v>
      </c>
      <c r="D40" s="94" t="e">
        <f>'4) R-Alcance'!L40*'5) I-Impacto'!K41*'6) C-Confiança'!E40/'7) E-Esforço'!K40</f>
        <v>#N/A</v>
      </c>
      <c r="E40" s="158"/>
      <c r="F40" s="161"/>
      <c r="G40" s="160"/>
      <c r="H40" s="160"/>
    </row>
    <row r="41" spans="1:8" ht="75" customHeight="1">
      <c r="A41" s="58">
        <f>'4) R-Alcance'!A41</f>
        <v>0</v>
      </c>
      <c r="B41" s="58">
        <f>'4) R-Alcance'!B41</f>
        <v>0</v>
      </c>
      <c r="C41" s="105">
        <f>'4) R-Alcance'!C41</f>
        <v>0</v>
      </c>
      <c r="D41" s="94" t="e">
        <f>'4) R-Alcance'!L41*'5) I-Impacto'!K42*'6) C-Confiança'!E41/'7) E-Esforço'!K41</f>
        <v>#N/A</v>
      </c>
      <c r="E41" s="121"/>
      <c r="F41" s="107"/>
      <c r="G41" s="109"/>
      <c r="H41" s="109"/>
    </row>
    <row r="42" spans="1:8" ht="75" customHeight="1">
      <c r="A42" s="58">
        <f>'4) R-Alcance'!A42</f>
        <v>0</v>
      </c>
      <c r="B42" s="58">
        <f>'4) R-Alcance'!B42</f>
        <v>0</v>
      </c>
      <c r="C42" s="105">
        <f>'4) R-Alcance'!C42</f>
        <v>0</v>
      </c>
      <c r="D42" s="94" t="e">
        <f>'4) R-Alcance'!L42*'5) I-Impacto'!K43*'6) C-Confiança'!E42/'7) E-Esforço'!K42</f>
        <v>#N/A</v>
      </c>
      <c r="E42" s="121"/>
      <c r="F42" s="107"/>
      <c r="G42" s="109"/>
      <c r="H42" s="109"/>
    </row>
    <row r="43" spans="1:8" ht="75" customHeight="1">
      <c r="A43" s="58">
        <f>'4) R-Alcance'!A43</f>
        <v>0</v>
      </c>
      <c r="B43" s="58">
        <f>'4) R-Alcance'!B43</f>
        <v>0</v>
      </c>
      <c r="C43" s="105">
        <f>'4) R-Alcance'!C43</f>
        <v>0</v>
      </c>
      <c r="D43" s="94" t="e">
        <f>'4) R-Alcance'!L43*'5) I-Impacto'!K44*'6) C-Confiança'!E43/'7) E-Esforço'!K43</f>
        <v>#N/A</v>
      </c>
      <c r="E43" s="121"/>
      <c r="F43" s="107"/>
      <c r="G43" s="109"/>
      <c r="H43" s="109"/>
    </row>
    <row r="44" spans="1:8" ht="75" customHeight="1">
      <c r="A44" s="58">
        <f>'4) R-Alcance'!A44</f>
        <v>0</v>
      </c>
      <c r="B44" s="58">
        <f>'4) R-Alcance'!B44</f>
        <v>0</v>
      </c>
      <c r="C44" s="105">
        <f>'4) R-Alcance'!C44</f>
        <v>0</v>
      </c>
      <c r="D44" s="94" t="e">
        <f>'4) R-Alcance'!L44*'5) I-Impacto'!K45*'6) C-Confiança'!E44/'7) E-Esforço'!K44</f>
        <v>#N/A</v>
      </c>
      <c r="E44" s="121"/>
      <c r="F44" s="107"/>
      <c r="G44" s="109"/>
      <c r="H44" s="109"/>
    </row>
    <row r="45" spans="1:8" ht="75" customHeight="1">
      <c r="A45" s="58">
        <f>'4) R-Alcance'!A45</f>
        <v>0</v>
      </c>
      <c r="B45" s="58">
        <f>'4) R-Alcance'!B45</f>
        <v>0</v>
      </c>
      <c r="C45" s="105">
        <f>'4) R-Alcance'!C45</f>
        <v>0</v>
      </c>
      <c r="D45" s="94" t="e">
        <f>'4) R-Alcance'!L45*'5) I-Impacto'!K46*'6) C-Confiança'!E45/'7) E-Esforço'!K45</f>
        <v>#N/A</v>
      </c>
      <c r="E45" s="121"/>
      <c r="F45" s="107"/>
      <c r="G45" s="109"/>
      <c r="H45" s="109"/>
    </row>
    <row r="46" spans="1:8" ht="75" customHeight="1">
      <c r="A46" s="58">
        <f>'4) R-Alcance'!A46</f>
        <v>0</v>
      </c>
      <c r="B46" s="58">
        <f>'4) R-Alcance'!B46</f>
        <v>0</v>
      </c>
      <c r="C46" s="105">
        <f>'4) R-Alcance'!C46</f>
        <v>0</v>
      </c>
      <c r="D46" s="94" t="e">
        <f>'4) R-Alcance'!L46*'5) I-Impacto'!K47*'6) C-Confiança'!E46/'7) E-Esforço'!K46</f>
        <v>#N/A</v>
      </c>
      <c r="E46" s="121"/>
      <c r="F46" s="107"/>
      <c r="G46" s="109"/>
      <c r="H46" s="109"/>
    </row>
    <row r="47" spans="1:8" ht="75" customHeight="1">
      <c r="A47" s="58">
        <f>'4) R-Alcance'!A47</f>
        <v>0</v>
      </c>
      <c r="B47" s="58">
        <f>'4) R-Alcance'!B47</f>
        <v>0</v>
      </c>
      <c r="C47" s="105">
        <f>'4) R-Alcance'!C47</f>
        <v>0</v>
      </c>
      <c r="D47" s="94" t="e">
        <f>'4) R-Alcance'!L47*'5) I-Impacto'!K48*'6) C-Confiança'!E47/'7) E-Esforço'!K47</f>
        <v>#N/A</v>
      </c>
      <c r="E47" s="121"/>
      <c r="F47" s="107"/>
      <c r="G47" s="109"/>
      <c r="H47" s="109"/>
    </row>
    <row r="48" spans="1:8" ht="75" customHeight="1">
      <c r="A48" s="58">
        <f>'4) R-Alcance'!A48</f>
        <v>0</v>
      </c>
      <c r="B48" s="58">
        <f>'4) R-Alcance'!B48</f>
        <v>0</v>
      </c>
      <c r="C48" s="105">
        <f>'4) R-Alcance'!C48</f>
        <v>0</v>
      </c>
      <c r="D48" s="94" t="e">
        <f>'4) R-Alcance'!L48*'5) I-Impacto'!K49*'6) C-Confiança'!E48/'7) E-Esforço'!K48</f>
        <v>#N/A</v>
      </c>
      <c r="E48" s="121"/>
      <c r="F48" s="107"/>
      <c r="G48" s="109"/>
      <c r="H48" s="109"/>
    </row>
    <row r="49" spans="1:8" ht="75" customHeight="1">
      <c r="A49" s="58">
        <f>'4) R-Alcance'!A49</f>
        <v>0</v>
      </c>
      <c r="B49" s="58">
        <f>'4) R-Alcance'!B49</f>
        <v>0</v>
      </c>
      <c r="C49" s="105">
        <f>'4) R-Alcance'!C49</f>
        <v>0</v>
      </c>
      <c r="D49" s="94" t="e">
        <f>'4) R-Alcance'!L49*'5) I-Impacto'!K50*'6) C-Confiança'!E49/'7) E-Esforço'!K49</f>
        <v>#N/A</v>
      </c>
      <c r="E49" s="121"/>
      <c r="F49" s="107"/>
      <c r="G49" s="109"/>
      <c r="H49" s="109"/>
    </row>
    <row r="50" spans="1:8" ht="75" customHeight="1" thickBot="1">
      <c r="A50" s="58">
        <f>'4) R-Alcance'!A50</f>
        <v>0</v>
      </c>
      <c r="B50" s="58">
        <f>'4) R-Alcance'!B50</f>
        <v>0</v>
      </c>
      <c r="C50" s="105">
        <f>'4) R-Alcance'!C50</f>
        <v>0</v>
      </c>
      <c r="D50" s="94" t="e">
        <f>'4) R-Alcance'!L50*'5) I-Impacto'!K51*'6) C-Confiança'!E50/'7) E-Esforço'!K50</f>
        <v>#N/A</v>
      </c>
      <c r="E50" s="122"/>
      <c r="F50" s="108"/>
      <c r="G50" s="110"/>
      <c r="H50" s="110"/>
    </row>
  </sheetData>
  <sortState xmlns:xlrd2="http://schemas.microsoft.com/office/spreadsheetml/2017/richdata2" ref="A3:D3">
    <sortCondition descending="1" ref="D3"/>
  </sortState>
  <mergeCells count="2">
    <mergeCell ref="A2:G2"/>
    <mergeCell ref="A1:G1"/>
  </mergeCells>
  <conditionalFormatting sqref="D4:D50">
    <cfRule type="cellIs" dxfId="21" priority="1" operator="lessThan">
      <formula>1</formula>
    </cfRule>
    <cfRule type="cellIs" dxfId="20" priority="2" operator="between">
      <formula>2.999</formula>
      <formula>1</formula>
    </cfRule>
    <cfRule type="cellIs" dxfId="19" priority="3" operator="between">
      <formula>3</formula>
      <formula>7.999</formula>
    </cfRule>
    <cfRule type="cellIs" dxfId="18" priority="4" operator="greaterThanOrEqual">
      <formula>8</formula>
    </cfRule>
  </conditionalFormatting>
  <dataValidations count="2">
    <dataValidation type="list" allowBlank="1" showInputMessage="1" showErrorMessage="1" sqref="G1:G2 G4:G1048576" xr:uid="{E3A8A626-962F-4BF1-A5C5-F2F409A9E392}">
      <formula1>"Alteração do escopo, Atualizações pontuais, Agrupamento de Temas"</formula1>
    </dataValidation>
    <dataValidation type="list" allowBlank="1" showInputMessage="1" showErrorMessage="1" sqref="E1:E2 E4:E1048576" xr:uid="{C6C443AF-7DBF-48A3-B7CB-D523E3C02006}">
      <formula1>"Manter na Agenda, Alterar, Excluir, Incluir, Não Incluir, Manter tema como concluído, Reabrir tema concluído"</formula1>
    </dataValidation>
  </dataValidations>
  <pageMargins left="0.511811024" right="0.511811024" top="0.78740157499999996" bottom="0.78740157499999996" header="0.31496062000000002" footer="0.31496062000000002"/>
  <pageSetup paperSize="9" orientation="portrait" r:id="rId1"/>
  <drawing r:id="rId2"/>
  <legacyDrawing r:id="rId3"/>
  <tableParts count="1">
    <tablePart r:id="rId4"/>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o" ma:contentTypeID="0x0101003EA23B54B4C11D478B02E3F24C9EDF15" ma:contentTypeVersion="29" ma:contentTypeDescription="Crie um novo documento." ma:contentTypeScope="" ma:versionID="136e3990d7562873f6533e50bea84146">
  <xsd:schema xmlns:xsd="http://www.w3.org/2001/XMLSchema" xmlns:xs="http://www.w3.org/2001/XMLSchema" xmlns:p="http://schemas.microsoft.com/office/2006/metadata/properties" xmlns:ns2="3358cef2-5e33-4382-9f34-ebdf29ebf261" xmlns:ns3="1b481078-05fd-4425-adfc-5f858dcaa140" targetNamespace="http://schemas.microsoft.com/office/2006/metadata/properties" ma:root="true" ma:fieldsID="521ae5b36496d2748eb153d8e1b4c6bc" ns2:_="" ns3:_="">
    <xsd:import namespace="3358cef2-5e33-4382-9f34-ebdf29ebf261"/>
    <xsd:import namespace="1b481078-05fd-4425-adfc-5f858dcaa140"/>
    <xsd:element name="properties">
      <xsd:complexType>
        <xsd:sequence>
          <xsd:element name="documentManagement">
            <xsd:complexType>
              <xsd:all>
                <xsd:element ref="ns2:SharedWithUsers" minOccurs="0"/>
                <xsd:element ref="ns2:SharedWithDetails" minOccurs="0"/>
                <xsd:element ref="ns3:MediaServiceMetadata" minOccurs="0"/>
                <xsd:element ref="ns3:MediaServiceFastMetadata" minOccurs="0"/>
                <xsd:element ref="ns3:MediaServiceDateTaken" minOccurs="0"/>
                <xsd:element ref="ns3:MediaServiceAutoTags" minOccurs="0"/>
                <xsd:element ref="ns3:MediaServiceOCR" minOccurs="0"/>
                <xsd:element ref="ns3:MediaServiceLocation" minOccurs="0"/>
                <xsd:element ref="ns3:MediaServiceEventHashCode" minOccurs="0"/>
                <xsd:element ref="ns3:MediaServiceGenerationTime" minOccurs="0"/>
                <xsd:element ref="ns3:MediaServiceAutoKeyPoints" minOccurs="0"/>
                <xsd:element ref="ns3:MediaServiceKeyPoints" minOccurs="0"/>
                <xsd:element ref="ns3:MediaLengthInSeconds" minOccurs="0"/>
                <xsd:element ref="ns3:lcf76f155ced4ddcb4097134ff3c332f" minOccurs="0"/>
                <xsd:element ref="ns2:TaxCatchAll" minOccurs="0"/>
                <xsd:element ref="ns3:MediaServiceSearchProperties" minOccurs="0"/>
                <xsd:element ref="ns3:_x00c1_reaRespons_x00e1_vel" minOccurs="0"/>
                <xsd:element ref="ns3:Disp_x002e_AIR" minOccurs="0"/>
                <xsd:element ref="ns3:Disp_x002e_CP" minOccurs="0"/>
                <xsd:element ref="ns3:Disp_x002e_ARR" minOccurs="0"/>
                <xsd:element ref="ns3:N_x00ba_ProcessoSEI" minOccurs="0"/>
                <xsd:element ref="ns3:DatadeCria_x00e7__x00e3_o" minOccurs="0"/>
                <xsd:element ref="ns3:Coordena_x00e7__x00f5_esenvolvidas" minOccurs="0"/>
                <xsd:element ref="ns3: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358cef2-5e33-4382-9f34-ebdf29ebf261" elementFormDefault="qualified">
    <xsd:import namespace="http://schemas.microsoft.com/office/2006/documentManagement/types"/>
    <xsd:import namespace="http://schemas.microsoft.com/office/infopath/2007/PartnerControls"/>
    <xsd:element name="SharedWithUsers" ma:index="8" nillable="true" ma:displayName="Compartilhado com" ma:descripti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Detalhes de Compartilhado Com" ma:description="" ma:internalName="SharedWithDetails" ma:readOnly="true">
      <xsd:simpleType>
        <xsd:restriction base="dms:Note">
          <xsd:maxLength value="255"/>
        </xsd:restriction>
      </xsd:simpleType>
    </xsd:element>
    <xsd:element name="TaxCatchAll" ma:index="23" nillable="true" ma:displayName="Taxonomy Catch All Column" ma:hidden="true" ma:list="{76d5522c-33e0-42c0-94b7-dcb2cd0afda0}" ma:internalName="TaxCatchAll" ma:showField="CatchAllData" ma:web="3358cef2-5e33-4382-9f34-ebdf29ebf261">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1b481078-05fd-4425-adfc-5f858dcaa140" elementFormDefault="qualified">
    <xsd:import namespace="http://schemas.microsoft.com/office/2006/documentManagement/types"/>
    <xsd:import namespace="http://schemas.microsoft.com/office/infopath/2007/PartnerControls"/>
    <xsd:element name="MediaServiceMetadata" ma:index="10" nillable="true" ma:displayName="MediaServiceMetadata" ma:description="" ma:hidden="true" ma:internalName="MediaServiceMetadata" ma:readOnly="true">
      <xsd:simpleType>
        <xsd:restriction base="dms:Note"/>
      </xsd:simpleType>
    </xsd:element>
    <xsd:element name="MediaServiceFastMetadata" ma:index="11" nillable="true" ma:displayName="MediaServiceFastMetadata" ma:description="" ma:hidden="true" ma:internalName="MediaServiceFastMetadata" ma:readOnly="true">
      <xsd:simpleType>
        <xsd:restriction base="dms:Note"/>
      </xsd:simpleType>
    </xsd:element>
    <xsd:element name="MediaServiceDateTaken" ma:index="12" nillable="true" ma:displayName="MediaServiceDateTaken" ma:hidden="true" ma:internalName="MediaServiceDateTaken" ma:readOnly="true">
      <xsd:simpleType>
        <xsd:restriction base="dms:Text"/>
      </xsd:simpleType>
    </xsd:element>
    <xsd:element name="MediaServiceAutoTags" ma:index="13" nillable="true" ma:displayName="MediaServiceAutoTags" ma:internalName="MediaServiceAutoTags" ma:readOnly="true">
      <xsd:simpleType>
        <xsd:restriction base="dms:Text"/>
      </xsd:simpleType>
    </xsd:element>
    <xsd:element name="MediaServiceOCR" ma:index="14" nillable="true" ma:displayName="MediaServiceOCR" ma:internalName="MediaServiceOCR" ma:readOnly="true">
      <xsd:simpleType>
        <xsd:restriction base="dms:Note">
          <xsd:maxLength value="255"/>
        </xsd:restriction>
      </xsd:simpleType>
    </xsd:element>
    <xsd:element name="MediaServiceLocation" ma:index="15" nillable="true" ma:displayName="MediaServiceLocation" ma:internalName="MediaServiceLocation"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AutoKeyPoints" ma:index="18" nillable="true" ma:displayName="MediaServiceAutoKeyPoints" ma:hidden="true" ma:internalName="MediaServiceAutoKeyPoints" ma:readOnly="true">
      <xsd:simpleType>
        <xsd:restriction base="dms:Note"/>
      </xsd:simpleType>
    </xsd:element>
    <xsd:element name="MediaServiceKeyPoints" ma:index="19" nillable="true" ma:displayName="KeyPoints" ma:internalName="MediaServiceKeyPoints" ma:readOnly="true">
      <xsd:simpleType>
        <xsd:restriction base="dms:Note">
          <xsd:maxLength value="255"/>
        </xsd:restriction>
      </xsd:simpleType>
    </xsd:element>
    <xsd:element name="MediaLengthInSeconds" ma:index="20" nillable="true" ma:displayName="Length (seconds)" ma:internalName="MediaLengthInSeconds" ma:readOnly="true">
      <xsd:simpleType>
        <xsd:restriction base="dms:Unknown"/>
      </xsd:simpleType>
    </xsd:element>
    <xsd:element name="lcf76f155ced4ddcb4097134ff3c332f" ma:index="22" nillable="true" ma:taxonomy="true" ma:internalName="lcf76f155ced4ddcb4097134ff3c332f" ma:taxonomyFieldName="MediaServiceImageTags" ma:displayName="Marcações de imagem" ma:readOnly="false" ma:fieldId="{5cf76f15-5ced-4ddc-b409-7134ff3c332f}" ma:taxonomyMulti="true" ma:sspId="66cf037f-5c90-4cca-86a9-c389e6aaa23f" ma:termSetId="09814cd3-568e-fe90-9814-8d621ff8fb84" ma:anchorId="fba54fb3-c3e1-fe81-a776-ca4b69148c4d" ma:open="true" ma:isKeyword="false">
      <xsd:complexType>
        <xsd:sequence>
          <xsd:element ref="pc:Terms" minOccurs="0" maxOccurs="1"/>
        </xsd:sequence>
      </xsd:complexType>
    </xsd:element>
    <xsd:element name="MediaServiceSearchProperties" ma:index="24" nillable="true" ma:displayName="MediaServiceSearchProperties" ma:hidden="true" ma:internalName="MediaServiceSearchProperties" ma:readOnly="true">
      <xsd:simpleType>
        <xsd:restriction base="dms:Note"/>
      </xsd:simpleType>
    </xsd:element>
    <xsd:element name="_x00c1_reaRespons_x00e1_vel" ma:index="25" nillable="true" ma:displayName="Área Responsável" ma:format="Dropdown" ma:internalName="_x00c1_reaRespons_x00e1_vel">
      <xsd:simpleType>
        <xsd:restriction base="dms:Text">
          <xsd:maxLength value="255"/>
        </xsd:restriction>
      </xsd:simpleType>
    </xsd:element>
    <xsd:element name="Disp_x002e_AIR" ma:index="26" nillable="true" ma:displayName="Disp. AIR" ma:default="0" ma:description="Dispensa de AIR" ma:format="Dropdown" ma:internalName="Disp_x002e_AIR">
      <xsd:simpleType>
        <xsd:restriction base="dms:Boolean"/>
      </xsd:simpleType>
    </xsd:element>
    <xsd:element name="Disp_x002e_CP" ma:index="27" nillable="true" ma:displayName="Disp. CP" ma:default="0" ma:description="Dispensa de CP ?" ma:format="Dropdown" ma:internalName="Disp_x002e_CP">
      <xsd:simpleType>
        <xsd:restriction base="dms:Boolean"/>
      </xsd:simpleType>
    </xsd:element>
    <xsd:element name="Disp_x002e_ARR" ma:index="28" nillable="true" ma:displayName="Disp. ARR" ma:default="0" ma:description="Dispensa de ARR ?" ma:format="Dropdown" ma:internalName="Disp_x002e_ARR">
      <xsd:simpleType>
        <xsd:restriction base="dms:Boolean"/>
      </xsd:simpleType>
    </xsd:element>
    <xsd:element name="N_x00ba_ProcessoSEI" ma:index="29" nillable="true" ma:displayName="Nº Processo SEI" ma:format="Dropdown" ma:internalName="N_x00ba_ProcessoSEI">
      <xsd:simpleType>
        <xsd:restriction base="dms:Text">
          <xsd:maxLength value="255"/>
        </xsd:restriction>
      </xsd:simpleType>
    </xsd:element>
    <xsd:element name="DatadeCria_x00e7__x00e3_o" ma:index="30" nillable="true" ma:displayName="Data de Criação" ma:description="Data de criação da avaliação" ma:format="DateOnly" ma:internalName="DatadeCria_x00e7__x00e3_o">
      <xsd:simpleType>
        <xsd:restriction base="dms:DateTime"/>
      </xsd:simpleType>
    </xsd:element>
    <xsd:element name="Coordena_x00e7__x00f5_esenvolvidas" ma:index="31" nillable="true" ma:displayName="Coordenações envolvidas" ma:description="Selecionar as Coordenações" ma:format="Dropdown" ma:internalName="Coordena_x00e7__x00f5_esenvolvidas">
      <xsd:complexType>
        <xsd:complexContent>
          <xsd:extension base="dms:MultiChoice">
            <xsd:sequence>
              <xsd:element name="Value" maxOccurs="unbounded" minOccurs="0" nillable="true">
                <xsd:simpleType>
                  <xsd:restriction base="dms:Choice">
                    <xsd:enumeration value="CPROR"/>
                    <xsd:enumeration value="CMARR"/>
                    <xsd:enumeration value="COAIR"/>
                    <xsd:enumeration value="ASREG"/>
                  </xsd:restriction>
                </xsd:simpleType>
              </xsd:element>
            </xsd:sequence>
          </xsd:extension>
        </xsd:complexContent>
      </xsd:complexType>
    </xsd:element>
    <xsd:element name="MediaServiceObjectDetectorVersions" ma:index="32" nillable="true" ma:displayName="MediaServiceObjectDetectorVersions" ma:description="" ma:hidden="true" ma:indexed="true" ma:internalName="MediaServiceObjectDetectorVersions"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ú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TaxCatchAll xmlns="3358cef2-5e33-4382-9f34-ebdf29ebf261" xsi:nil="true"/>
    <lcf76f155ced4ddcb4097134ff3c332f xmlns="1b481078-05fd-4425-adfc-5f858dcaa140">
      <Terms xmlns="http://schemas.microsoft.com/office/infopath/2007/PartnerControls"/>
    </lcf76f155ced4ddcb4097134ff3c332f>
    <SharedWithUsers xmlns="3358cef2-5e33-4382-9f34-ebdf29ebf261">
      <UserInfo>
        <DisplayName/>
        <AccountId xsi:nil="true"/>
        <AccountType/>
      </UserInfo>
    </SharedWithUsers>
    <_x00c1_reaRespons_x00e1_vel xmlns="1b481078-05fd-4425-adfc-5f858dcaa140" xsi:nil="true"/>
    <Coordena_x00e7__x00f5_esenvolvidas xmlns="1b481078-05fd-4425-adfc-5f858dcaa140" xsi:nil="true"/>
    <Disp_x002e_ARR xmlns="1b481078-05fd-4425-adfc-5f858dcaa140">false</Disp_x002e_ARR>
    <DatadeCria_x00e7__x00e3_o xmlns="1b481078-05fd-4425-adfc-5f858dcaa140" xsi:nil="true"/>
    <Disp_x002e_CP xmlns="1b481078-05fd-4425-adfc-5f858dcaa140">false</Disp_x002e_CP>
    <Disp_x002e_AIR xmlns="1b481078-05fd-4425-adfc-5f858dcaa140">false</Disp_x002e_AIR>
    <N_x00ba_ProcessoSEI xmlns="1b481078-05fd-4425-adfc-5f858dcaa140" xsi:nil="true"/>
  </documentManagement>
</p:properties>
</file>

<file path=customXml/itemProps1.xml><?xml version="1.0" encoding="utf-8"?>
<ds:datastoreItem xmlns:ds="http://schemas.openxmlformats.org/officeDocument/2006/customXml" ds:itemID="{CDF4E755-E203-4329-B898-5BC6B3921634}"/>
</file>

<file path=customXml/itemProps2.xml><?xml version="1.0" encoding="utf-8"?>
<ds:datastoreItem xmlns:ds="http://schemas.openxmlformats.org/officeDocument/2006/customXml" ds:itemID="{D8083F24-AE61-4A68-A31D-0CBB3F0F0834}"/>
</file>

<file path=customXml/itemProps3.xml><?xml version="1.0" encoding="utf-8"?>
<ds:datastoreItem xmlns:ds="http://schemas.openxmlformats.org/officeDocument/2006/customXml" ds:itemID="{09A6F80E-C85B-46F3-AF50-8160E8930554}"/>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Julia de Souza Ferreira</dc:creator>
  <cp:keywords/>
  <dc:description/>
  <cp:lastModifiedBy>Raquel Pereira Guimaraes</cp:lastModifiedBy>
  <cp:revision/>
  <dcterms:created xsi:type="dcterms:W3CDTF">2023-07-12T13:13:54Z</dcterms:created>
  <dcterms:modified xsi:type="dcterms:W3CDTF">2024-11-27T16:56:11Z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a1669481-dfab-42d1-8299-7121ad318305</vt:lpwstr>
  </property>
  <property fmtid="{D5CDD505-2E9C-101B-9397-08002B2CF9AE}" pid="3" name="ContentTypeId">
    <vt:lpwstr>0x0101003EA23B54B4C11D478B02E3F24C9EDF15</vt:lpwstr>
  </property>
  <property fmtid="{D5CDD505-2E9C-101B-9397-08002B2CF9AE}" pid="4" name="MediaServiceImageTags">
    <vt:lpwstr/>
  </property>
  <property fmtid="{D5CDD505-2E9C-101B-9397-08002B2CF9AE}" pid="5" name="Order">
    <vt:r8>11438800</vt:r8>
  </property>
  <property fmtid="{D5CDD505-2E9C-101B-9397-08002B2CF9AE}" pid="6" name="xd_ProgID">
    <vt:lpwstr/>
  </property>
  <property fmtid="{D5CDD505-2E9C-101B-9397-08002B2CF9AE}" pid="7" name="Disp.AIR">
    <vt:bool>false</vt:bool>
  </property>
  <property fmtid="{D5CDD505-2E9C-101B-9397-08002B2CF9AE}" pid="8" name="ComplianceAssetId">
    <vt:lpwstr/>
  </property>
  <property fmtid="{D5CDD505-2E9C-101B-9397-08002B2CF9AE}" pid="9" name="TemplateUrl">
    <vt:lpwstr/>
  </property>
  <property fmtid="{D5CDD505-2E9C-101B-9397-08002B2CF9AE}" pid="10" name="_ExtendedDescription">
    <vt:lpwstr/>
  </property>
  <property fmtid="{D5CDD505-2E9C-101B-9397-08002B2CF9AE}" pid="11" name="Disp.ARR">
    <vt:bool>false</vt:bool>
  </property>
  <property fmtid="{D5CDD505-2E9C-101B-9397-08002B2CF9AE}" pid="12" name="TriggerFlowInfo">
    <vt:lpwstr/>
  </property>
  <property fmtid="{D5CDD505-2E9C-101B-9397-08002B2CF9AE}" pid="13" name="Disp.CP">
    <vt:bool>false</vt:bool>
  </property>
  <property fmtid="{D5CDD505-2E9C-101B-9397-08002B2CF9AE}" pid="14" name="xd_Signature">
    <vt:bool>false</vt:bool>
  </property>
</Properties>
</file>