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TLSA/"/>
    </mc:Choice>
  </mc:AlternateContent>
  <xr:revisionPtr revIDLastSave="58" documentId="8_{CF218304-1F5D-4B82-A27C-40BB02B8F343}" xr6:coauthVersionLast="47" xr6:coauthVersionMax="47" xr10:uidLastSave="{0C1F6C7F-16BC-443F-A37E-E1EA131F5527}"/>
  <bookViews>
    <workbookView showHorizontalScroll="0" showVerticalScroll="0" xWindow="28680" yWindow="-120" windowWidth="29040" windowHeight="15720" xr2:uid="{00000000-000D-0000-FFFF-FFFF00000000}"/>
  </bookViews>
  <sheets>
    <sheet name="Tarifas TLSA" sheetId="5" r:id="rId1"/>
    <sheet name="PRODUTOS" sheetId="3" state="hidden" r:id="rId2"/>
  </sheets>
  <definedNames>
    <definedName name="_xlnm._FilterDatabase" localSheetId="1" hidden="1">PRODUTOS!$A$1:$H$1</definedName>
    <definedName name="_xlnm.Print_Area" localSheetId="0">'Tarifas TLSA'!$B$7:$E$133</definedName>
    <definedName name="NOMES">PRODUTOS!$C$2:$C$9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B8" i="5"/>
  <c r="B5" i="5"/>
  <c r="E5" i="5"/>
  <c r="C12" i="5"/>
  <c r="E13" i="5" s="1"/>
  <c r="E12" i="5"/>
  <c r="E11" i="5"/>
  <c r="E10" i="5"/>
  <c r="B11" i="5"/>
  <c r="E14" i="5" l="1"/>
</calcChain>
</file>

<file path=xl/sharedStrings.xml><?xml version="1.0" encoding="utf-8"?>
<sst xmlns="http://schemas.openxmlformats.org/spreadsheetml/2006/main" count="86" uniqueCount="41">
  <si>
    <t>CONCESSIONÁRIA</t>
  </si>
  <si>
    <t>PRODUTO</t>
  </si>
  <si>
    <t>FIXO</t>
  </si>
  <si>
    <t>VARIÁVEL</t>
  </si>
  <si>
    <t>CONCESSIONÁRIA:</t>
  </si>
  <si>
    <t>BASES DAS TARIFAS (NÃO INCLUÍDO O ICMS)</t>
  </si>
  <si>
    <t>PARCELA FIXA</t>
  </si>
  <si>
    <t>UNIFIX</t>
  </si>
  <si>
    <t>UNIVAR</t>
  </si>
  <si>
    <t>ORDEM</t>
  </si>
  <si>
    <t>PARCELA VARIÁVEL</t>
  </si>
  <si>
    <t>Distância Ferroviária (km):</t>
  </si>
  <si>
    <t>Distância Tarifária (km):</t>
  </si>
  <si>
    <t>VIGÊNCIA</t>
  </si>
  <si>
    <t>VIGÊNCIA:</t>
  </si>
  <si>
    <t>ESCOLHA O PRODUTO:</t>
  </si>
  <si>
    <t>Obs.: Informe a distância de transporte no campo em fundo azul.</t>
  </si>
  <si>
    <t>&lt;- Valor máximo homologado para a distância selecionada.</t>
  </si>
  <si>
    <t>Adubos e Fertilizantes</t>
  </si>
  <si>
    <t>Cimento, Cal e Clínquer</t>
  </si>
  <si>
    <t>Açúcar</t>
  </si>
  <si>
    <t>Óleo Vegetal</t>
  </si>
  <si>
    <t>Grãos e Farelos</t>
  </si>
  <si>
    <t>Combustíveis</t>
  </si>
  <si>
    <t>Algodão</t>
  </si>
  <si>
    <t>Contêiner Vazio de 20 Pés</t>
  </si>
  <si>
    <t>Contêiner Vazio de 40 Pés</t>
  </si>
  <si>
    <t>Contêiner Cheio de 20 Pés</t>
  </si>
  <si>
    <t>Contêiner Cheio de 40 Pés</t>
  </si>
  <si>
    <t>Demais Produtos</t>
  </si>
  <si>
    <t>R$/TEU</t>
  </si>
  <si>
    <t>DECISÃO</t>
  </si>
  <si>
    <t>R$/t</t>
  </si>
  <si>
    <r>
      <t>R$/m</t>
    </r>
    <r>
      <rPr>
        <vertAlign val="superscript"/>
        <sz val="10"/>
        <rFont val="Arial"/>
        <family val="2"/>
      </rPr>
      <t>3</t>
    </r>
  </si>
  <si>
    <t>R$/t.km</t>
  </si>
  <si>
    <r>
      <t>R$/m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.km</t>
    </r>
  </si>
  <si>
    <t>R$/TEU.km</t>
  </si>
  <si>
    <t>TLSA</t>
  </si>
  <si>
    <t>Minério de Ferro</t>
  </si>
  <si>
    <t>Del. 20/2026</t>
  </si>
  <si>
    <t>Ferrovia Transnordestina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</si>
</sst>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0"/>
    <numFmt numFmtId="166" formatCode="_(* #,##0.0000_);_(* \(#,##0.0000\);_(* &quot;-&quot;??_);_(@_)"/>
    <numFmt numFmtId="167" formatCode="dd/mm/yy"/>
    <numFmt numFmtId="168" formatCode="_(* #,##0.00000_);_(* \(#,##0.00000\);_(* &quot;-&quot;??_);_(@_)"/>
    <numFmt numFmtId="169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b/>
      <sz val="11"/>
      <color indexed="23"/>
      <name val="Arial"/>
      <family val="2"/>
    </font>
    <font>
      <b/>
      <sz val="11"/>
      <color indexed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166" fontId="3" fillId="0" borderId="0" xfId="1" applyNumberFormat="1" applyFont="1"/>
    <xf numFmtId="166" fontId="0" fillId="0" borderId="0" xfId="1" applyNumberFormat="1" applyFont="1"/>
    <xf numFmtId="167" fontId="3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right"/>
    </xf>
    <xf numFmtId="14" fontId="0" fillId="0" borderId="0" xfId="0" applyNumberFormat="1"/>
    <xf numFmtId="0" fontId="4" fillId="0" borderId="0" xfId="0" applyFont="1"/>
    <xf numFmtId="164" fontId="4" fillId="0" borderId="0" xfId="1" applyFont="1" applyBorder="1"/>
    <xf numFmtId="0" fontId="5" fillId="0" borderId="0" xfId="0" applyFont="1" applyProtection="1">
      <protection locked="0" hidden="1"/>
    </xf>
    <xf numFmtId="0" fontId="6" fillId="0" borderId="0" xfId="0" applyFont="1"/>
    <xf numFmtId="0" fontId="7" fillId="0" borderId="0" xfId="0" applyFont="1"/>
    <xf numFmtId="14" fontId="8" fillId="0" borderId="4" xfId="1" quotePrefix="1" applyNumberFormat="1" applyFont="1" applyBorder="1"/>
    <xf numFmtId="0" fontId="8" fillId="0" borderId="0" xfId="0" applyFont="1"/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/>
    <xf numFmtId="0" fontId="7" fillId="0" borderId="4" xfId="0" quotePrefix="1" applyFont="1" applyBorder="1" applyAlignment="1">
      <alignment horizontal="right"/>
    </xf>
    <xf numFmtId="0" fontId="9" fillId="0" borderId="1" xfId="0" applyFont="1" applyBorder="1"/>
    <xf numFmtId="0" fontId="7" fillId="0" borderId="3" xfId="0" applyFont="1" applyBorder="1" applyAlignment="1">
      <alignment horizontal="right"/>
    </xf>
    <xf numFmtId="168" fontId="8" fillId="0" borderId="4" xfId="0" quotePrefix="1" applyNumberFormat="1" applyFont="1" applyBorder="1" applyAlignment="1">
      <alignment horizontal="right"/>
    </xf>
    <xf numFmtId="166" fontId="8" fillId="0" borderId="5" xfId="0" quotePrefix="1" applyNumberFormat="1" applyFont="1" applyBorder="1" applyAlignment="1">
      <alignment horizontal="right"/>
    </xf>
    <xf numFmtId="0" fontId="10" fillId="2" borderId="4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164" fontId="11" fillId="0" borderId="4" xfId="1" quotePrefix="1" applyFont="1" applyFill="1" applyBorder="1"/>
    <xf numFmtId="164" fontId="7" fillId="0" borderId="0" xfId="1" applyFont="1" applyBorder="1"/>
    <xf numFmtId="169" fontId="8" fillId="0" borderId="4" xfId="1" quotePrefix="1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0" borderId="2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Vírgula" xfId="1" builtinId="3"/>
    <cellStyle name="Vírgul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A$3" fmlaRange="PRODUTOS!$C$2:$C$14" sel="1" val="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1447800</xdr:colOff>
          <xdr:row>2</xdr:row>
          <xdr:rowOff>200025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3"/>
  <sheetViews>
    <sheetView showGridLines="0" showRowColHeaders="0" tabSelected="1" workbookViewId="0">
      <selection activeCell="E22" sqref="E22"/>
    </sheetView>
  </sheetViews>
  <sheetFormatPr defaultRowHeight="12.75" x14ac:dyDescent="0.2"/>
  <cols>
    <col min="1" max="1" width="9" customWidth="1"/>
    <col min="2" max="2" width="17.85546875" customWidth="1"/>
    <col min="3" max="3" width="17.5703125" customWidth="1"/>
    <col min="4" max="4" width="11" customWidth="1"/>
    <col min="5" max="5" width="21.85546875" customWidth="1"/>
    <col min="6" max="6" width="11.28515625" customWidth="1"/>
    <col min="9" max="9" width="11.28515625" bestFit="1" customWidth="1"/>
  </cols>
  <sheetData>
    <row r="2" spans="1:11" ht="15" x14ac:dyDescent="0.25">
      <c r="B2" s="13" t="s">
        <v>15</v>
      </c>
      <c r="C2" s="14"/>
      <c r="D2" s="14"/>
      <c r="E2" s="14"/>
      <c r="F2" s="14"/>
      <c r="G2" s="14"/>
      <c r="H2" s="14"/>
      <c r="I2" s="14"/>
      <c r="J2" s="14"/>
      <c r="K2" s="14"/>
    </row>
    <row r="3" spans="1:11" ht="16.5" customHeight="1" x14ac:dyDescent="0.2">
      <c r="A3" s="12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3.5" customHeight="1" x14ac:dyDescent="0.25">
      <c r="A4" s="7"/>
      <c r="B4" s="13" t="s">
        <v>14</v>
      </c>
      <c r="C4" s="14"/>
      <c r="D4" s="14"/>
      <c r="E4" s="13" t="s">
        <v>31</v>
      </c>
      <c r="F4" s="14"/>
      <c r="G4" s="14"/>
      <c r="H4" s="14"/>
      <c r="I4" s="14"/>
      <c r="J4" s="14"/>
      <c r="K4" s="14"/>
    </row>
    <row r="5" spans="1:11" ht="16.5" customHeight="1" x14ac:dyDescent="0.25">
      <c r="A5" s="7"/>
      <c r="B5" s="15">
        <f>VLOOKUP($A$3,PRODUTOS!$A$2:$I$14,8,FALSE)</f>
        <v>46052</v>
      </c>
      <c r="C5" s="14"/>
      <c r="D5" s="14"/>
      <c r="E5" s="32" t="str">
        <f>VLOOKUP($A$3,PRODUTOS!$A$2:$I$14,9,FALSE)</f>
        <v>Del. 20/2026</v>
      </c>
      <c r="F5" s="14"/>
      <c r="G5" s="14"/>
      <c r="H5" s="14"/>
      <c r="I5" s="14"/>
      <c r="J5" s="14"/>
      <c r="K5" s="14"/>
    </row>
    <row r="6" spans="1:11" ht="14.25" x14ac:dyDescent="0.2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" x14ac:dyDescent="0.25">
      <c r="B7" s="16" t="s">
        <v>4</v>
      </c>
      <c r="C7" s="14"/>
      <c r="D7" s="39" t="s">
        <v>40</v>
      </c>
      <c r="E7" s="39"/>
      <c r="F7" s="14"/>
      <c r="G7" s="14"/>
      <c r="H7" s="14"/>
      <c r="I7" s="14"/>
      <c r="J7" s="14"/>
      <c r="K7" s="14"/>
    </row>
    <row r="8" spans="1:11" ht="36" customHeight="1" x14ac:dyDescent="0.2">
      <c r="B8" s="41" t="str">
        <f>CONCATENATE("TABELA TARIFÁRIA PARA ",VLOOKUP($A$3,PRODUTOS!$A$2:$I$14,3,FALSE))</f>
        <v>TABELA TARIFÁRIA PARA Adubos e Fertilizantes</v>
      </c>
      <c r="C8" s="41"/>
      <c r="D8" s="41"/>
      <c r="E8" s="41"/>
      <c r="F8" s="14"/>
      <c r="G8" s="14"/>
      <c r="H8" s="14"/>
      <c r="I8" s="14"/>
      <c r="J8" s="14"/>
      <c r="K8" s="14"/>
    </row>
    <row r="9" spans="1:11" ht="14.25" x14ac:dyDescent="0.2">
      <c r="B9" s="17" t="s">
        <v>5</v>
      </c>
      <c r="C9" s="18"/>
      <c r="D9" s="14"/>
      <c r="E9" s="18"/>
      <c r="F9" s="14"/>
      <c r="G9" s="14"/>
      <c r="H9" s="14"/>
      <c r="I9" s="14"/>
      <c r="J9" s="14"/>
      <c r="K9" s="14"/>
    </row>
    <row r="10" spans="1:11" ht="14.25" x14ac:dyDescent="0.2">
      <c r="B10" s="19" t="s">
        <v>10</v>
      </c>
      <c r="C10" s="20"/>
      <c r="D10" s="21"/>
      <c r="E10" s="22" t="str">
        <f>VLOOKUP($A$3,PRODUTOS!$A$2:$I$14,7,FALSE)</f>
        <v>R$/t.km</v>
      </c>
      <c r="F10" s="14"/>
      <c r="G10" s="14"/>
      <c r="H10" s="14"/>
      <c r="I10" s="14"/>
      <c r="J10" s="14"/>
      <c r="K10" s="14"/>
    </row>
    <row r="11" spans="1:11" ht="15" x14ac:dyDescent="0.25">
      <c r="B11" s="23">
        <f>IF(OR(D7="EFVM/EFC",D7="FNS"),IF(E10="R$/KM",50,20),25)</f>
        <v>25</v>
      </c>
      <c r="C11" s="20"/>
      <c r="D11" s="24"/>
      <c r="E11" s="25">
        <f>VLOOKUP($A$3,PRODUTOS!$A$2:$I$14,6,FALSE)</f>
        <v>0.17169999999999999</v>
      </c>
      <c r="F11" s="14"/>
      <c r="G11" s="14"/>
      <c r="H11" s="14"/>
      <c r="I11" s="14"/>
      <c r="J11" s="14"/>
      <c r="K11" s="14"/>
    </row>
    <row r="12" spans="1:11" ht="15" x14ac:dyDescent="0.25">
      <c r="B12" s="19" t="s">
        <v>6</v>
      </c>
      <c r="C12" s="42" t="str">
        <f>VLOOKUP($A$3,PRODUTOS!$A$2:$I$14,5,FALSE)</f>
        <v>R$/t</v>
      </c>
      <c r="D12" s="43"/>
      <c r="E12" s="26">
        <f>VLOOKUP($A$3,PRODUTOS!$A$2:$I$14,4,FALSE)</f>
        <v>69.59</v>
      </c>
      <c r="F12" s="14"/>
      <c r="G12" s="14"/>
      <c r="H12" s="14"/>
      <c r="I12" s="14"/>
      <c r="J12" s="14"/>
      <c r="K12" s="14"/>
    </row>
    <row r="13" spans="1:11" ht="15" x14ac:dyDescent="0.25">
      <c r="B13" s="44" t="s">
        <v>11</v>
      </c>
      <c r="C13" s="45"/>
      <c r="D13" s="27">
        <v>1</v>
      </c>
      <c r="E13" s="28" t="str">
        <f>CONCATENATE("Tarifa em ",C12)</f>
        <v>Tarifa em R$/t</v>
      </c>
      <c r="F13" s="14"/>
      <c r="G13" s="14"/>
      <c r="H13" s="14"/>
      <c r="I13" s="14"/>
      <c r="J13" s="14"/>
      <c r="K13" s="14"/>
    </row>
    <row r="14" spans="1:11" ht="15" x14ac:dyDescent="0.25">
      <c r="B14" s="40" t="s">
        <v>12</v>
      </c>
      <c r="C14" s="40"/>
      <c r="D14" s="29">
        <f>D13</f>
        <v>1</v>
      </c>
      <c r="E14" s="30">
        <f>ROUND($E$12+$E$11*D14,2)</f>
        <v>69.760000000000005</v>
      </c>
      <c r="F14" s="36" t="s">
        <v>17</v>
      </c>
      <c r="G14" s="37"/>
      <c r="H14" s="37"/>
      <c r="I14" s="37"/>
      <c r="J14" s="37"/>
      <c r="K14" s="37"/>
    </row>
    <row r="15" spans="1:11" ht="14.25" x14ac:dyDescent="0.2">
      <c r="B15" s="14"/>
      <c r="C15" s="18"/>
      <c r="D15" s="14"/>
      <c r="E15" s="31"/>
      <c r="F15" s="14"/>
      <c r="G15" s="14"/>
      <c r="H15" s="14"/>
      <c r="I15" s="14"/>
      <c r="J15" s="14"/>
      <c r="K15" s="14"/>
    </row>
    <row r="16" spans="1:11" ht="15" x14ac:dyDescent="0.25">
      <c r="B16" s="38" t="s">
        <v>16</v>
      </c>
      <c r="C16" s="38"/>
      <c r="D16" s="38"/>
      <c r="E16" s="38"/>
      <c r="F16" s="38"/>
      <c r="G16" s="38"/>
      <c r="H16" s="14"/>
      <c r="I16" s="14"/>
      <c r="J16" s="14"/>
      <c r="K16" s="14"/>
    </row>
    <row r="17" spans="2:11" ht="14.25" x14ac:dyDescent="0.2">
      <c r="B17" s="14"/>
      <c r="C17" s="18"/>
      <c r="D17" s="14"/>
      <c r="E17" s="31"/>
      <c r="F17" s="14"/>
      <c r="G17" s="14"/>
      <c r="H17" s="14"/>
      <c r="I17" s="14"/>
      <c r="J17" s="14"/>
      <c r="K17" s="14"/>
    </row>
    <row r="18" spans="2:11" x14ac:dyDescent="0.2">
      <c r="B18" s="10"/>
      <c r="C18" s="8"/>
      <c r="D18" s="10"/>
      <c r="E18" s="11"/>
    </row>
    <row r="19" spans="2:11" x14ac:dyDescent="0.2">
      <c r="B19" s="10"/>
      <c r="C19" s="8"/>
      <c r="D19" s="10"/>
      <c r="E19" s="11"/>
    </row>
    <row r="20" spans="2:11" x14ac:dyDescent="0.2">
      <c r="B20" s="10"/>
      <c r="C20" s="8"/>
      <c r="D20" s="10"/>
      <c r="E20" s="11"/>
    </row>
    <row r="21" spans="2:11" x14ac:dyDescent="0.2">
      <c r="B21" s="10"/>
      <c r="C21" s="8"/>
      <c r="D21" s="10"/>
      <c r="E21" s="11"/>
    </row>
    <row r="22" spans="2:11" x14ac:dyDescent="0.2">
      <c r="B22" s="10"/>
      <c r="C22" s="8"/>
      <c r="D22" s="10"/>
      <c r="E22" s="11"/>
    </row>
    <row r="23" spans="2:11" x14ac:dyDescent="0.2">
      <c r="B23" s="10"/>
      <c r="C23" s="8"/>
      <c r="D23" s="10"/>
      <c r="E23" s="11"/>
    </row>
    <row r="24" spans="2:11" x14ac:dyDescent="0.2">
      <c r="B24" s="10"/>
      <c r="C24" s="8"/>
      <c r="D24" s="10"/>
      <c r="E24" s="11"/>
    </row>
    <row r="25" spans="2:11" x14ac:dyDescent="0.2">
      <c r="B25" s="10"/>
      <c r="C25" s="8"/>
      <c r="D25" s="10"/>
      <c r="E25" s="11"/>
    </row>
    <row r="26" spans="2:11" x14ac:dyDescent="0.2">
      <c r="B26" s="10"/>
      <c r="C26" s="8"/>
      <c r="D26" s="10"/>
      <c r="E26" s="11"/>
    </row>
    <row r="27" spans="2:11" x14ac:dyDescent="0.2">
      <c r="B27" s="10"/>
      <c r="C27" s="8"/>
      <c r="D27" s="10"/>
      <c r="E27" s="11"/>
    </row>
    <row r="28" spans="2:11" x14ac:dyDescent="0.2">
      <c r="B28" s="10"/>
      <c r="C28" s="8"/>
      <c r="D28" s="10"/>
      <c r="E28" s="11"/>
    </row>
    <row r="29" spans="2:11" x14ac:dyDescent="0.2">
      <c r="B29" s="10"/>
      <c r="C29" s="8"/>
      <c r="D29" s="10"/>
      <c r="E29" s="11"/>
    </row>
    <row r="30" spans="2:11" x14ac:dyDescent="0.2">
      <c r="B30" s="10"/>
      <c r="C30" s="8"/>
      <c r="D30" s="10"/>
      <c r="E30" s="11"/>
    </row>
    <row r="31" spans="2:11" x14ac:dyDescent="0.2">
      <c r="B31" s="10"/>
      <c r="C31" s="8"/>
      <c r="D31" s="10"/>
      <c r="E31" s="11"/>
    </row>
    <row r="32" spans="2:11" x14ac:dyDescent="0.2">
      <c r="B32" s="10"/>
      <c r="C32" s="8"/>
      <c r="D32" s="10"/>
      <c r="E32" s="11"/>
    </row>
    <row r="33" spans="2:5" x14ac:dyDescent="0.2">
      <c r="B33" s="10"/>
      <c r="C33" s="8"/>
      <c r="D33" s="10"/>
      <c r="E33" s="11"/>
    </row>
    <row r="34" spans="2:5" x14ac:dyDescent="0.2">
      <c r="B34" s="10"/>
      <c r="C34" s="8"/>
      <c r="D34" s="10"/>
      <c r="E34" s="11"/>
    </row>
    <row r="35" spans="2:5" x14ac:dyDescent="0.2">
      <c r="B35" s="10"/>
      <c r="C35" s="8"/>
      <c r="D35" s="10"/>
      <c r="E35" s="11"/>
    </row>
    <row r="36" spans="2:5" x14ac:dyDescent="0.2">
      <c r="B36" s="10"/>
      <c r="C36" s="8"/>
      <c r="D36" s="10"/>
      <c r="E36" s="11"/>
    </row>
    <row r="37" spans="2:5" x14ac:dyDescent="0.2">
      <c r="B37" s="10"/>
      <c r="C37" s="8"/>
      <c r="D37" s="10"/>
      <c r="E37" s="11"/>
    </row>
    <row r="38" spans="2:5" x14ac:dyDescent="0.2">
      <c r="B38" s="10"/>
      <c r="C38" s="8"/>
      <c r="D38" s="10"/>
      <c r="E38" s="11"/>
    </row>
    <row r="39" spans="2:5" x14ac:dyDescent="0.2">
      <c r="B39" s="10"/>
      <c r="C39" s="8"/>
      <c r="D39" s="10"/>
      <c r="E39" s="11"/>
    </row>
    <row r="40" spans="2:5" x14ac:dyDescent="0.2">
      <c r="B40" s="10"/>
      <c r="C40" s="8"/>
      <c r="D40" s="10"/>
      <c r="E40" s="11"/>
    </row>
    <row r="41" spans="2:5" x14ac:dyDescent="0.2">
      <c r="B41" s="10"/>
      <c r="C41" s="8"/>
      <c r="D41" s="10"/>
      <c r="E41" s="11"/>
    </row>
    <row r="42" spans="2:5" x14ac:dyDescent="0.2">
      <c r="B42" s="10"/>
      <c r="C42" s="8"/>
      <c r="D42" s="10"/>
      <c r="E42" s="11"/>
    </row>
    <row r="43" spans="2:5" x14ac:dyDescent="0.2">
      <c r="B43" s="10"/>
      <c r="C43" s="8"/>
      <c r="D43" s="10"/>
      <c r="E43" s="11"/>
    </row>
    <row r="44" spans="2:5" x14ac:dyDescent="0.2">
      <c r="B44" s="10"/>
      <c r="C44" s="8"/>
      <c r="D44" s="10"/>
      <c r="E44" s="11"/>
    </row>
    <row r="45" spans="2:5" x14ac:dyDescent="0.2">
      <c r="B45" s="10"/>
      <c r="C45" s="8"/>
      <c r="D45" s="10"/>
      <c r="E45" s="11"/>
    </row>
    <row r="46" spans="2:5" x14ac:dyDescent="0.2">
      <c r="B46" s="10"/>
      <c r="C46" s="8"/>
      <c r="D46" s="10"/>
      <c r="E46" s="11"/>
    </row>
    <row r="47" spans="2:5" x14ac:dyDescent="0.2">
      <c r="B47" s="10"/>
      <c r="C47" s="8"/>
      <c r="D47" s="10"/>
      <c r="E47" s="11"/>
    </row>
    <row r="48" spans="2:5" x14ac:dyDescent="0.2">
      <c r="B48" s="10"/>
      <c r="C48" s="8"/>
      <c r="D48" s="10"/>
      <c r="E48" s="11"/>
    </row>
    <row r="49" spans="2:5" x14ac:dyDescent="0.2">
      <c r="B49" s="10"/>
      <c r="C49" s="8"/>
      <c r="D49" s="10"/>
      <c r="E49" s="11"/>
    </row>
    <row r="50" spans="2:5" x14ac:dyDescent="0.2">
      <c r="B50" s="10"/>
      <c r="C50" s="8"/>
      <c r="D50" s="10"/>
      <c r="E50" s="11"/>
    </row>
    <row r="51" spans="2:5" x14ac:dyDescent="0.2">
      <c r="B51" s="10"/>
      <c r="C51" s="8"/>
      <c r="D51" s="10"/>
      <c r="E51" s="11"/>
    </row>
    <row r="52" spans="2:5" x14ac:dyDescent="0.2">
      <c r="B52" s="10"/>
      <c r="C52" s="8"/>
      <c r="D52" s="10"/>
      <c r="E52" s="11"/>
    </row>
    <row r="53" spans="2:5" x14ac:dyDescent="0.2">
      <c r="B53" s="10"/>
      <c r="C53" s="8"/>
      <c r="D53" s="10"/>
      <c r="E53" s="11"/>
    </row>
    <row r="54" spans="2:5" x14ac:dyDescent="0.2">
      <c r="B54" s="10"/>
      <c r="C54" s="8"/>
      <c r="D54" s="10"/>
      <c r="E54" s="11"/>
    </row>
    <row r="55" spans="2:5" x14ac:dyDescent="0.2">
      <c r="B55" s="10"/>
      <c r="C55" s="8"/>
      <c r="D55" s="10"/>
      <c r="E55" s="11"/>
    </row>
    <row r="56" spans="2:5" x14ac:dyDescent="0.2">
      <c r="B56" s="10"/>
      <c r="C56" s="8"/>
      <c r="D56" s="10"/>
      <c r="E56" s="11"/>
    </row>
    <row r="57" spans="2:5" x14ac:dyDescent="0.2">
      <c r="B57" s="10"/>
      <c r="C57" s="8"/>
      <c r="D57" s="10"/>
      <c r="E57" s="11"/>
    </row>
    <row r="58" spans="2:5" x14ac:dyDescent="0.2">
      <c r="B58" s="10"/>
      <c r="C58" s="8"/>
      <c r="D58" s="10"/>
      <c r="E58" s="11"/>
    </row>
    <row r="59" spans="2:5" x14ac:dyDescent="0.2">
      <c r="B59" s="10"/>
      <c r="C59" s="8"/>
      <c r="D59" s="10"/>
      <c r="E59" s="11"/>
    </row>
    <row r="60" spans="2:5" x14ac:dyDescent="0.2">
      <c r="B60" s="10"/>
      <c r="C60" s="8"/>
      <c r="D60" s="10"/>
      <c r="E60" s="11"/>
    </row>
    <row r="61" spans="2:5" x14ac:dyDescent="0.2">
      <c r="B61" s="10"/>
      <c r="C61" s="8"/>
      <c r="D61" s="10"/>
      <c r="E61" s="11"/>
    </row>
    <row r="62" spans="2:5" x14ac:dyDescent="0.2">
      <c r="B62" s="10"/>
      <c r="C62" s="8"/>
      <c r="D62" s="10"/>
      <c r="E62" s="11"/>
    </row>
    <row r="63" spans="2:5" x14ac:dyDescent="0.2">
      <c r="B63" s="10"/>
      <c r="C63" s="8"/>
      <c r="D63" s="10"/>
      <c r="E63" s="11"/>
    </row>
    <row r="64" spans="2:5" x14ac:dyDescent="0.2">
      <c r="B64" s="10"/>
      <c r="C64" s="8"/>
      <c r="D64" s="10"/>
      <c r="E64" s="11"/>
    </row>
    <row r="65" spans="2:5" x14ac:dyDescent="0.2">
      <c r="B65" s="10"/>
      <c r="C65" s="8"/>
      <c r="D65" s="10"/>
      <c r="E65" s="11"/>
    </row>
    <row r="66" spans="2:5" x14ac:dyDescent="0.2">
      <c r="B66" s="10"/>
      <c r="C66" s="8"/>
      <c r="D66" s="10"/>
      <c r="E66" s="11"/>
    </row>
    <row r="67" spans="2:5" x14ac:dyDescent="0.2">
      <c r="B67" s="10"/>
      <c r="C67" s="8"/>
      <c r="D67" s="10"/>
      <c r="E67" s="11"/>
    </row>
    <row r="68" spans="2:5" x14ac:dyDescent="0.2">
      <c r="B68" s="10"/>
      <c r="C68" s="8"/>
      <c r="D68" s="10"/>
      <c r="E68" s="11"/>
    </row>
    <row r="69" spans="2:5" x14ac:dyDescent="0.2">
      <c r="B69" s="10"/>
      <c r="C69" s="8"/>
      <c r="D69" s="10"/>
      <c r="E69" s="11"/>
    </row>
    <row r="70" spans="2:5" x14ac:dyDescent="0.2">
      <c r="B70" s="10"/>
      <c r="C70" s="8"/>
      <c r="D70" s="10"/>
      <c r="E70" s="11"/>
    </row>
    <row r="71" spans="2:5" x14ac:dyDescent="0.2">
      <c r="B71" s="10"/>
      <c r="C71" s="8"/>
      <c r="D71" s="10"/>
      <c r="E71" s="11"/>
    </row>
    <row r="72" spans="2:5" x14ac:dyDescent="0.2">
      <c r="B72" s="10"/>
      <c r="C72" s="8"/>
      <c r="D72" s="10"/>
      <c r="E72" s="11"/>
    </row>
    <row r="73" spans="2:5" x14ac:dyDescent="0.2">
      <c r="B73" s="10"/>
      <c r="C73" s="8"/>
      <c r="D73" s="10"/>
      <c r="E73" s="11"/>
    </row>
    <row r="74" spans="2:5" x14ac:dyDescent="0.2">
      <c r="B74" s="10"/>
      <c r="C74" s="8"/>
      <c r="D74" s="10"/>
      <c r="E74" s="11"/>
    </row>
    <row r="75" spans="2:5" x14ac:dyDescent="0.2">
      <c r="B75" s="10"/>
      <c r="C75" s="8"/>
      <c r="D75" s="10"/>
      <c r="E75" s="11"/>
    </row>
    <row r="76" spans="2:5" x14ac:dyDescent="0.2">
      <c r="B76" s="10"/>
      <c r="C76" s="8"/>
      <c r="D76" s="10"/>
      <c r="E76" s="11"/>
    </row>
    <row r="77" spans="2:5" x14ac:dyDescent="0.2">
      <c r="B77" s="10"/>
      <c r="C77" s="8"/>
      <c r="D77" s="10"/>
      <c r="E77" s="11"/>
    </row>
    <row r="78" spans="2:5" x14ac:dyDescent="0.2">
      <c r="B78" s="10"/>
      <c r="C78" s="8"/>
      <c r="D78" s="10"/>
      <c r="E78" s="11"/>
    </row>
    <row r="79" spans="2:5" x14ac:dyDescent="0.2">
      <c r="B79" s="10"/>
      <c r="C79" s="8"/>
      <c r="D79" s="10"/>
      <c r="E79" s="11"/>
    </row>
    <row r="80" spans="2:5" x14ac:dyDescent="0.2">
      <c r="B80" s="10"/>
      <c r="C80" s="8"/>
      <c r="D80" s="10"/>
      <c r="E80" s="11"/>
    </row>
    <row r="81" spans="2:5" x14ac:dyDescent="0.2">
      <c r="B81" s="10"/>
      <c r="C81" s="8"/>
      <c r="D81" s="10"/>
      <c r="E81" s="11"/>
    </row>
    <row r="82" spans="2:5" x14ac:dyDescent="0.2">
      <c r="B82" s="10"/>
      <c r="C82" s="8"/>
      <c r="D82" s="10"/>
      <c r="E82" s="11"/>
    </row>
    <row r="83" spans="2:5" x14ac:dyDescent="0.2">
      <c r="B83" s="10"/>
      <c r="C83" s="8"/>
      <c r="D83" s="10"/>
      <c r="E83" s="11"/>
    </row>
    <row r="84" spans="2:5" x14ac:dyDescent="0.2">
      <c r="B84" s="10"/>
      <c r="C84" s="8"/>
      <c r="D84" s="10"/>
      <c r="E84" s="11"/>
    </row>
    <row r="85" spans="2:5" x14ac:dyDescent="0.2">
      <c r="B85" s="10"/>
      <c r="C85" s="8"/>
      <c r="D85" s="10"/>
      <c r="E85" s="11"/>
    </row>
    <row r="86" spans="2:5" x14ac:dyDescent="0.2">
      <c r="B86" s="10"/>
      <c r="C86" s="8"/>
      <c r="D86" s="10"/>
      <c r="E86" s="11"/>
    </row>
    <row r="87" spans="2:5" x14ac:dyDescent="0.2">
      <c r="B87" s="10"/>
      <c r="C87" s="8"/>
      <c r="D87" s="10"/>
      <c r="E87" s="11"/>
    </row>
    <row r="88" spans="2:5" x14ac:dyDescent="0.2">
      <c r="B88" s="10"/>
      <c r="C88" s="8"/>
      <c r="D88" s="10"/>
      <c r="E88" s="11"/>
    </row>
    <row r="89" spans="2:5" x14ac:dyDescent="0.2">
      <c r="B89" s="10"/>
      <c r="C89" s="8"/>
      <c r="D89" s="10"/>
      <c r="E89" s="11"/>
    </row>
    <row r="90" spans="2:5" x14ac:dyDescent="0.2">
      <c r="B90" s="10"/>
      <c r="C90" s="8"/>
      <c r="D90" s="10"/>
      <c r="E90" s="11"/>
    </row>
    <row r="91" spans="2:5" x14ac:dyDescent="0.2">
      <c r="B91" s="10"/>
      <c r="C91" s="8"/>
      <c r="D91" s="10"/>
      <c r="E91" s="11"/>
    </row>
    <row r="92" spans="2:5" x14ac:dyDescent="0.2">
      <c r="B92" s="10"/>
      <c r="C92" s="8"/>
      <c r="D92" s="10"/>
      <c r="E92" s="11"/>
    </row>
    <row r="93" spans="2:5" x14ac:dyDescent="0.2">
      <c r="B93" s="10"/>
      <c r="C93" s="8"/>
      <c r="D93" s="10"/>
      <c r="E93" s="11"/>
    </row>
    <row r="94" spans="2:5" x14ac:dyDescent="0.2">
      <c r="B94" s="10"/>
      <c r="C94" s="8"/>
      <c r="D94" s="10"/>
      <c r="E94" s="11"/>
    </row>
    <row r="95" spans="2:5" x14ac:dyDescent="0.2">
      <c r="B95" s="10"/>
      <c r="C95" s="8"/>
      <c r="D95" s="10"/>
      <c r="E95" s="11"/>
    </row>
    <row r="96" spans="2:5" x14ac:dyDescent="0.2">
      <c r="B96" s="10"/>
      <c r="C96" s="8"/>
      <c r="D96" s="10"/>
      <c r="E96" s="11"/>
    </row>
    <row r="97" spans="2:5" x14ac:dyDescent="0.2">
      <c r="B97" s="10"/>
      <c r="C97" s="8"/>
      <c r="D97" s="10"/>
      <c r="E97" s="11"/>
    </row>
    <row r="98" spans="2:5" x14ac:dyDescent="0.2">
      <c r="B98" s="10"/>
      <c r="C98" s="8"/>
      <c r="D98" s="10"/>
      <c r="E98" s="11"/>
    </row>
    <row r="99" spans="2:5" x14ac:dyDescent="0.2">
      <c r="B99" s="10"/>
      <c r="C99" s="8"/>
      <c r="D99" s="10"/>
      <c r="E99" s="11"/>
    </row>
    <row r="100" spans="2:5" x14ac:dyDescent="0.2">
      <c r="B100" s="10"/>
      <c r="C100" s="8"/>
      <c r="D100" s="10"/>
      <c r="E100" s="11"/>
    </row>
    <row r="101" spans="2:5" x14ac:dyDescent="0.2">
      <c r="B101" s="10"/>
      <c r="C101" s="8"/>
      <c r="D101" s="10"/>
      <c r="E101" s="11"/>
    </row>
    <row r="102" spans="2:5" x14ac:dyDescent="0.2">
      <c r="B102" s="10"/>
      <c r="C102" s="8"/>
      <c r="D102" s="10"/>
      <c r="E102" s="11"/>
    </row>
    <row r="103" spans="2:5" x14ac:dyDescent="0.2">
      <c r="B103" s="10"/>
      <c r="C103" s="8"/>
      <c r="D103" s="10"/>
      <c r="E103" s="11"/>
    </row>
    <row r="104" spans="2:5" x14ac:dyDescent="0.2">
      <c r="B104" s="10"/>
      <c r="C104" s="8"/>
      <c r="D104" s="10"/>
      <c r="E104" s="11"/>
    </row>
    <row r="105" spans="2:5" x14ac:dyDescent="0.2">
      <c r="B105" s="10"/>
      <c r="C105" s="8"/>
      <c r="D105" s="10"/>
      <c r="E105" s="11"/>
    </row>
    <row r="106" spans="2:5" x14ac:dyDescent="0.2">
      <c r="B106" s="10"/>
      <c r="C106" s="8"/>
      <c r="D106" s="10"/>
      <c r="E106" s="11"/>
    </row>
    <row r="107" spans="2:5" x14ac:dyDescent="0.2">
      <c r="B107" s="10"/>
      <c r="C107" s="8"/>
      <c r="D107" s="10"/>
      <c r="E107" s="11"/>
    </row>
    <row r="108" spans="2:5" x14ac:dyDescent="0.2">
      <c r="B108" s="10"/>
      <c r="C108" s="8"/>
      <c r="D108" s="10"/>
      <c r="E108" s="11"/>
    </row>
    <row r="109" spans="2:5" x14ac:dyDescent="0.2">
      <c r="B109" s="10"/>
      <c r="C109" s="8"/>
      <c r="D109" s="10"/>
      <c r="E109" s="11"/>
    </row>
    <row r="110" spans="2:5" x14ac:dyDescent="0.2">
      <c r="B110" s="10"/>
      <c r="C110" s="8"/>
      <c r="D110" s="10"/>
      <c r="E110" s="11"/>
    </row>
    <row r="111" spans="2:5" x14ac:dyDescent="0.2">
      <c r="B111" s="10"/>
      <c r="C111" s="8"/>
      <c r="D111" s="10"/>
      <c r="E111" s="11"/>
    </row>
    <row r="112" spans="2:5" x14ac:dyDescent="0.2">
      <c r="B112" s="10"/>
      <c r="C112" s="8"/>
      <c r="D112" s="10"/>
      <c r="E112" s="11"/>
    </row>
    <row r="113" spans="2:5" x14ac:dyDescent="0.2">
      <c r="B113" s="10"/>
      <c r="C113" s="8"/>
      <c r="D113" s="10"/>
      <c r="E113" s="11"/>
    </row>
    <row r="114" spans="2:5" x14ac:dyDescent="0.2">
      <c r="B114" s="10"/>
      <c r="C114" s="8"/>
      <c r="D114" s="10"/>
      <c r="E114" s="11"/>
    </row>
    <row r="115" spans="2:5" x14ac:dyDescent="0.2">
      <c r="B115" s="10"/>
      <c r="C115" s="8"/>
      <c r="D115" s="10"/>
      <c r="E115" s="11"/>
    </row>
    <row r="116" spans="2:5" x14ac:dyDescent="0.2">
      <c r="B116" s="10"/>
      <c r="C116" s="8"/>
      <c r="D116" s="10"/>
      <c r="E116" s="11"/>
    </row>
    <row r="117" spans="2:5" x14ac:dyDescent="0.2">
      <c r="B117" s="10"/>
      <c r="C117" s="8"/>
      <c r="D117" s="10"/>
      <c r="E117" s="11"/>
    </row>
    <row r="118" spans="2:5" x14ac:dyDescent="0.2">
      <c r="B118" s="10"/>
      <c r="C118" s="8"/>
      <c r="D118" s="10"/>
      <c r="E118" s="11"/>
    </row>
    <row r="119" spans="2:5" x14ac:dyDescent="0.2">
      <c r="B119" s="10"/>
      <c r="C119" s="8"/>
      <c r="D119" s="10"/>
      <c r="E119" s="11"/>
    </row>
    <row r="120" spans="2:5" x14ac:dyDescent="0.2">
      <c r="B120" s="10"/>
      <c r="C120" s="8"/>
      <c r="D120" s="10"/>
      <c r="E120" s="11"/>
    </row>
    <row r="121" spans="2:5" x14ac:dyDescent="0.2">
      <c r="B121" s="10"/>
      <c r="C121" s="8"/>
      <c r="D121" s="10"/>
      <c r="E121" s="11"/>
    </row>
    <row r="122" spans="2:5" x14ac:dyDescent="0.2">
      <c r="B122" s="10"/>
      <c r="C122" s="8"/>
      <c r="D122" s="10"/>
      <c r="E122" s="11"/>
    </row>
    <row r="123" spans="2:5" x14ac:dyDescent="0.2">
      <c r="B123" s="10"/>
      <c r="C123" s="8"/>
      <c r="D123" s="10"/>
      <c r="E123" s="11"/>
    </row>
    <row r="124" spans="2:5" x14ac:dyDescent="0.2">
      <c r="B124" s="10"/>
      <c r="C124" s="8"/>
      <c r="D124" s="10"/>
      <c r="E124" s="11"/>
    </row>
    <row r="125" spans="2:5" x14ac:dyDescent="0.2">
      <c r="B125" s="10"/>
      <c r="C125" s="8"/>
      <c r="D125" s="10"/>
      <c r="E125" s="11"/>
    </row>
    <row r="126" spans="2:5" x14ac:dyDescent="0.2">
      <c r="B126" s="10"/>
      <c r="C126" s="8"/>
      <c r="D126" s="10"/>
      <c r="E126" s="11"/>
    </row>
    <row r="127" spans="2:5" x14ac:dyDescent="0.2">
      <c r="B127" s="10"/>
      <c r="C127" s="8"/>
      <c r="D127" s="10"/>
      <c r="E127" s="11"/>
    </row>
    <row r="128" spans="2:5" x14ac:dyDescent="0.2">
      <c r="B128" s="10"/>
      <c r="C128" s="8"/>
      <c r="D128" s="10"/>
      <c r="E128" s="11"/>
    </row>
    <row r="129" spans="2:5" x14ac:dyDescent="0.2">
      <c r="B129" s="10"/>
      <c r="C129" s="8"/>
      <c r="D129" s="10"/>
      <c r="E129" s="11"/>
    </row>
    <row r="130" spans="2:5" x14ac:dyDescent="0.2">
      <c r="B130" s="10"/>
      <c r="C130" s="8"/>
      <c r="D130" s="10"/>
      <c r="E130" s="11"/>
    </row>
    <row r="131" spans="2:5" x14ac:dyDescent="0.2">
      <c r="B131" s="10"/>
      <c r="C131" s="8"/>
      <c r="D131" s="10"/>
      <c r="E131" s="11"/>
    </row>
    <row r="132" spans="2:5" x14ac:dyDescent="0.2">
      <c r="B132" s="10"/>
      <c r="C132" s="8"/>
      <c r="D132" s="10"/>
      <c r="E132" s="11"/>
    </row>
    <row r="133" spans="2:5" x14ac:dyDescent="0.2">
      <c r="B133" s="10"/>
      <c r="C133" s="8"/>
      <c r="D133" s="10"/>
      <c r="E133" s="11"/>
    </row>
  </sheetData>
  <mergeCells count="7">
    <mergeCell ref="F14:K14"/>
    <mergeCell ref="B16:G16"/>
    <mergeCell ref="D7:E7"/>
    <mergeCell ref="B14:C14"/>
    <mergeCell ref="B8:E8"/>
    <mergeCell ref="C12:D12"/>
    <mergeCell ref="B13:C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1447800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G8" sqref="G8"/>
    </sheetView>
  </sheetViews>
  <sheetFormatPr defaultRowHeight="12.75" x14ac:dyDescent="0.2"/>
  <cols>
    <col min="1" max="1" width="7.7109375" bestFit="1" customWidth="1"/>
    <col min="2" max="2" width="17.85546875" customWidth="1"/>
    <col min="3" max="3" width="28.28515625" bestFit="1" customWidth="1"/>
    <col min="4" max="4" width="11.42578125" style="5" customWidth="1"/>
    <col min="5" max="5" width="8.28515625" style="5" bestFit="1" customWidth="1"/>
    <col min="6" max="6" width="11.85546875" style="1" customWidth="1"/>
    <col min="7" max="7" width="11" style="1" customWidth="1"/>
    <col min="8" max="8" width="10.140625" bestFit="1" customWidth="1"/>
    <col min="9" max="9" width="14.28515625" bestFit="1" customWidth="1"/>
  </cols>
  <sheetData>
    <row r="1" spans="1:9" x14ac:dyDescent="0.2">
      <c r="A1" s="2" t="s">
        <v>9</v>
      </c>
      <c r="B1" s="2" t="s">
        <v>0</v>
      </c>
      <c r="C1" s="2" t="s">
        <v>1</v>
      </c>
      <c r="D1" s="4" t="s">
        <v>2</v>
      </c>
      <c r="E1" s="4" t="s">
        <v>7</v>
      </c>
      <c r="F1" s="3" t="s">
        <v>3</v>
      </c>
      <c r="G1" s="3" t="s">
        <v>8</v>
      </c>
      <c r="H1" s="6" t="s">
        <v>13</v>
      </c>
      <c r="I1" s="33" t="s">
        <v>31</v>
      </c>
    </row>
    <row r="2" spans="1:9" x14ac:dyDescent="0.2">
      <c r="A2">
        <v>1</v>
      </c>
      <c r="B2" t="s">
        <v>37</v>
      </c>
      <c r="C2" t="s">
        <v>18</v>
      </c>
      <c r="D2">
        <v>69.59</v>
      </c>
      <c r="E2" t="s">
        <v>32</v>
      </c>
      <c r="F2">
        <v>0.17169999999999999</v>
      </c>
      <c r="G2" s="34" t="s">
        <v>34</v>
      </c>
      <c r="H2" s="9">
        <v>46052</v>
      </c>
      <c r="I2" s="35" t="s">
        <v>39</v>
      </c>
    </row>
    <row r="3" spans="1:9" x14ac:dyDescent="0.2">
      <c r="A3">
        <v>2</v>
      </c>
      <c r="B3" t="s">
        <v>37</v>
      </c>
      <c r="C3" t="s">
        <v>19</v>
      </c>
      <c r="D3">
        <v>43.4</v>
      </c>
      <c r="E3" t="s">
        <v>32</v>
      </c>
      <c r="F3">
        <v>0.16919999999999999</v>
      </c>
      <c r="G3" s="34" t="s">
        <v>34</v>
      </c>
      <c r="H3" s="9">
        <v>46052</v>
      </c>
      <c r="I3" s="35" t="s">
        <v>39</v>
      </c>
    </row>
    <row r="4" spans="1:9" x14ac:dyDescent="0.2">
      <c r="A4">
        <v>3</v>
      </c>
      <c r="B4" t="s">
        <v>37</v>
      </c>
      <c r="C4" t="s">
        <v>20</v>
      </c>
      <c r="D4">
        <v>34.630000000000003</v>
      </c>
      <c r="E4" t="s">
        <v>32</v>
      </c>
      <c r="F4">
        <v>0.25790000000000002</v>
      </c>
      <c r="G4" s="34" t="s">
        <v>34</v>
      </c>
      <c r="H4" s="9">
        <v>46052</v>
      </c>
      <c r="I4" s="35" t="s">
        <v>39</v>
      </c>
    </row>
    <row r="5" spans="1:9" x14ac:dyDescent="0.2">
      <c r="A5">
        <v>4</v>
      </c>
      <c r="B5" t="s">
        <v>37</v>
      </c>
      <c r="C5" t="s">
        <v>21</v>
      </c>
      <c r="D5">
        <v>63.61</v>
      </c>
      <c r="E5" t="s">
        <v>32</v>
      </c>
      <c r="F5">
        <v>0.14380000000000001</v>
      </c>
      <c r="G5" s="34" t="s">
        <v>34</v>
      </c>
      <c r="H5" s="9">
        <v>46052</v>
      </c>
      <c r="I5" s="35" t="s">
        <v>39</v>
      </c>
    </row>
    <row r="6" spans="1:9" x14ac:dyDescent="0.2">
      <c r="A6">
        <v>5</v>
      </c>
      <c r="B6" t="s">
        <v>37</v>
      </c>
      <c r="C6" t="s">
        <v>22</v>
      </c>
      <c r="D6">
        <v>37.06</v>
      </c>
      <c r="E6" t="s">
        <v>32</v>
      </c>
      <c r="F6">
        <v>0.11609999999999999</v>
      </c>
      <c r="G6" s="34" t="s">
        <v>34</v>
      </c>
      <c r="H6" s="9">
        <v>46052</v>
      </c>
      <c r="I6" s="35" t="s">
        <v>39</v>
      </c>
    </row>
    <row r="7" spans="1:9" ht="14.25" x14ac:dyDescent="0.2">
      <c r="A7">
        <v>6</v>
      </c>
      <c r="B7" t="s">
        <v>37</v>
      </c>
      <c r="C7" t="s">
        <v>23</v>
      </c>
      <c r="D7">
        <v>56.16</v>
      </c>
      <c r="E7" s="34" t="s">
        <v>33</v>
      </c>
      <c r="F7">
        <v>0.54710000000000003</v>
      </c>
      <c r="G7" s="34" t="s">
        <v>35</v>
      </c>
      <c r="H7" s="9">
        <v>46052</v>
      </c>
      <c r="I7" s="35" t="s">
        <v>39</v>
      </c>
    </row>
    <row r="8" spans="1:9" x14ac:dyDescent="0.2">
      <c r="A8">
        <v>7</v>
      </c>
      <c r="B8" t="s">
        <v>37</v>
      </c>
      <c r="C8" t="s">
        <v>24</v>
      </c>
      <c r="D8">
        <v>52.3</v>
      </c>
      <c r="E8" t="s">
        <v>32</v>
      </c>
      <c r="F8">
        <v>0.2044</v>
      </c>
      <c r="G8" s="34" t="s">
        <v>34</v>
      </c>
      <c r="H8" s="9">
        <v>46052</v>
      </c>
      <c r="I8" s="35" t="s">
        <v>39</v>
      </c>
    </row>
    <row r="9" spans="1:9" x14ac:dyDescent="0.2">
      <c r="A9">
        <v>8</v>
      </c>
      <c r="B9" t="s">
        <v>37</v>
      </c>
      <c r="C9" t="s">
        <v>25</v>
      </c>
      <c r="D9">
        <v>310.08999999999997</v>
      </c>
      <c r="E9" t="s">
        <v>30</v>
      </c>
      <c r="F9">
        <v>2.2972999999999999</v>
      </c>
      <c r="G9" s="34" t="s">
        <v>36</v>
      </c>
      <c r="H9" s="9">
        <v>46052</v>
      </c>
      <c r="I9" s="35" t="s">
        <v>39</v>
      </c>
    </row>
    <row r="10" spans="1:9" x14ac:dyDescent="0.2">
      <c r="A10">
        <v>9</v>
      </c>
      <c r="B10" t="s">
        <v>37</v>
      </c>
      <c r="C10" t="s">
        <v>26</v>
      </c>
      <c r="D10">
        <v>558.16999999999996</v>
      </c>
      <c r="E10" t="s">
        <v>30</v>
      </c>
      <c r="F10">
        <v>4.1349</v>
      </c>
      <c r="G10" s="34" t="s">
        <v>36</v>
      </c>
      <c r="H10" s="9">
        <v>46052</v>
      </c>
      <c r="I10" s="35" t="s">
        <v>39</v>
      </c>
    </row>
    <row r="11" spans="1:9" x14ac:dyDescent="0.2">
      <c r="A11">
        <v>10</v>
      </c>
      <c r="B11" t="s">
        <v>37</v>
      </c>
      <c r="C11" t="s">
        <v>27</v>
      </c>
      <c r="D11">
        <v>433.15</v>
      </c>
      <c r="E11" t="s">
        <v>30</v>
      </c>
      <c r="F11">
        <v>3.2079</v>
      </c>
      <c r="G11" s="34" t="s">
        <v>36</v>
      </c>
      <c r="H11" s="9">
        <v>46052</v>
      </c>
      <c r="I11" s="35" t="s">
        <v>39</v>
      </c>
    </row>
    <row r="12" spans="1:9" x14ac:dyDescent="0.2">
      <c r="A12">
        <v>11</v>
      </c>
      <c r="B12" t="s">
        <v>37</v>
      </c>
      <c r="C12" t="s">
        <v>28</v>
      </c>
      <c r="D12">
        <v>779.64</v>
      </c>
      <c r="E12" t="s">
        <v>30</v>
      </c>
      <c r="F12">
        <v>5.7743000000000002</v>
      </c>
      <c r="G12" s="34" t="s">
        <v>36</v>
      </c>
      <c r="H12" s="9">
        <v>46052</v>
      </c>
      <c r="I12" s="35" t="s">
        <v>39</v>
      </c>
    </row>
    <row r="13" spans="1:9" x14ac:dyDescent="0.2">
      <c r="A13">
        <v>12</v>
      </c>
      <c r="B13" t="s">
        <v>37</v>
      </c>
      <c r="C13" t="s">
        <v>38</v>
      </c>
      <c r="D13">
        <v>8.14</v>
      </c>
      <c r="E13" t="s">
        <v>32</v>
      </c>
      <c r="F13">
        <v>0.17460000000000001</v>
      </c>
      <c r="G13" s="34" t="s">
        <v>34</v>
      </c>
      <c r="H13" s="9">
        <v>46052</v>
      </c>
      <c r="I13" s="35" t="s">
        <v>39</v>
      </c>
    </row>
    <row r="14" spans="1:9" x14ac:dyDescent="0.2">
      <c r="A14">
        <v>13</v>
      </c>
      <c r="B14" t="s">
        <v>37</v>
      </c>
      <c r="C14" t="s">
        <v>29</v>
      </c>
      <c r="D14">
        <v>34.380000000000003</v>
      </c>
      <c r="E14" t="s">
        <v>32</v>
      </c>
      <c r="F14">
        <v>0.16470000000000001</v>
      </c>
      <c r="G14" s="34" t="s">
        <v>34</v>
      </c>
      <c r="H14" s="9">
        <v>46052</v>
      </c>
      <c r="I14" s="35" t="s">
        <v>39</v>
      </c>
    </row>
    <row r="24" spans="3:3" x14ac:dyDescent="0.2">
      <c r="C24" s="34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Tarifas TLSA</vt:lpstr>
      <vt:lpstr>PRODUTOS</vt:lpstr>
      <vt:lpstr>'Tarifas TLSA'!Area_de_impressao</vt:lpstr>
      <vt:lpstr>NOMES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2008-11-10T17:03:14Z</cp:lastPrinted>
  <dcterms:created xsi:type="dcterms:W3CDTF">2004-08-04T19:11:37Z</dcterms:created>
  <dcterms:modified xsi:type="dcterms:W3CDTF">2026-02-11T18:20:08Z</dcterms:modified>
</cp:coreProperties>
</file>