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RMN/"/>
    </mc:Choice>
  </mc:AlternateContent>
  <xr:revisionPtr revIDLastSave="19" documentId="8_{AA9022A8-444F-453A-9440-2CE3AD083B7D}" xr6:coauthVersionLast="47" xr6:coauthVersionMax="47" xr10:uidLastSave="{69612A90-1D3B-476F-850F-40DA88B94DEE}"/>
  <bookViews>
    <workbookView showHorizontalScroll="0" showVerticalScroll="0" xWindow="-120" yWindow="-120" windowWidth="29040" windowHeight="15720" xr2:uid="{00000000-000D-0000-FFFF-FFFF00000000}"/>
  </bookViews>
  <sheets>
    <sheet name="Tarifas RMN" sheetId="4" r:id="rId1"/>
    <sheet name="PRODUTOS" sheetId="1" state="hidden" r:id="rId2"/>
  </sheets>
  <definedNames>
    <definedName name="_xlnm._FilterDatabase" localSheetId="1" hidden="1">PRODUTOS!$A$1:$J$10</definedName>
    <definedName name="NOME">PRODUTOS!$C$2:$C$10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" l="1"/>
  <c r="E16" i="4" s="1"/>
  <c r="E15" i="4"/>
  <c r="E14" i="4"/>
  <c r="E13" i="4"/>
  <c r="E12" i="4"/>
  <c r="E11" i="4"/>
  <c r="E10" i="4"/>
  <c r="B8" i="4"/>
  <c r="E5" i="4"/>
  <c r="B5" i="4"/>
  <c r="E17" i="4" l="1"/>
</calcChain>
</file>

<file path=xl/sharedStrings.xml><?xml version="1.0" encoding="utf-8"?>
<sst xmlns="http://schemas.openxmlformats.org/spreadsheetml/2006/main" count="75" uniqueCount="46">
  <si>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</si>
  <si>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</si>
  <si>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</si>
  <si>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</si>
  <si>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</si>
  <si>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</si>
  <si>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</si>
  <si>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</si>
  <si>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</si>
  <si>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</si>
  <si>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</si>
  <si>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</si>
  <si>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</si>
  <si>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</si>
  <si>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</si>
  <si>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</si>
  <si>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</si>
  <si>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</si>
  <si>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</si>
  <si>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</si>
  <si>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</si>
  <si>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</si>
  <si>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</si>
  <si>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</si>
  <si>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</si>
  <si>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&lt;- Valor máximo homologado para a distância selecionada.</t>
  </si>
  <si>
    <t>ADUBOS E FERTILIZANTES</t>
  </si>
  <si>
    <t>ÁLCOOL</t>
  </si>
  <si>
    <t>CONTÊINER CHEIO DE 40 PÉS</t>
  </si>
  <si>
    <t>CONTÊINER VAZIO DE 40 PÉS</t>
  </si>
  <si>
    <t>FARELO DE SOJA</t>
  </si>
  <si>
    <t>MILHO</t>
  </si>
  <si>
    <t>SOJA</t>
  </si>
  <si>
    <t xml:space="preserve"> R$/t</t>
  </si>
  <si>
    <t xml:space="preserve"> R$/con  </t>
  </si>
  <si>
    <r>
      <t>R$/m</t>
    </r>
    <r>
      <rPr>
        <vertAlign val="superscript"/>
        <sz val="10"/>
        <rFont val="Arial"/>
        <family val="2"/>
      </rPr>
      <t>3</t>
    </r>
  </si>
  <si>
    <t xml:space="preserve"> R$/t.km</t>
  </si>
  <si>
    <t xml:space="preserve"> R$/con.km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</si>
  <si>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</si>
  <si>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RUMO MALHA NORTE</t>
  </si>
  <si>
    <t>Rumo Malha Norte</t>
  </si>
  <si>
    <t>ESCOLHA A MERCADORIA:</t>
  </si>
  <si>
    <t>CELULOSE</t>
  </si>
  <si>
    <t>DECISÃO</t>
  </si>
  <si>
    <t>DECISÃO SUFER</t>
  </si>
  <si>
    <t>050/2024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</si>
</sst>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_)"/>
    <numFmt numFmtId="166" formatCode="0.00000"/>
    <numFmt numFmtId="167" formatCode="_(* #,##0_);_(* \(#,##0\);_(* &quot;-&quot;??_);_(@_)"/>
    <numFmt numFmtId="168" formatCode="0.000000"/>
    <numFmt numFmtId="169" formatCode="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6" fontId="4" fillId="0" borderId="7" xfId="0" quotePrefix="1" applyNumberFormat="1" applyFont="1" applyBorder="1" applyAlignment="1">
      <alignment horizontal="right"/>
    </xf>
    <xf numFmtId="166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8" fontId="0" fillId="0" borderId="0" xfId="0" applyNumberForma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7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0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L9" sqref="L9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7" t="s">
        <v>41</v>
      </c>
    </row>
    <row r="3" spans="1:5" ht="16.5" customHeight="1" x14ac:dyDescent="0.2">
      <c r="A3" s="30">
        <v>1</v>
      </c>
    </row>
    <row r="4" spans="1:5" ht="13.5" customHeight="1" x14ac:dyDescent="0.2">
      <c r="A4" s="8"/>
      <c r="B4" s="7" t="s">
        <v>23</v>
      </c>
      <c r="E4" s="47" t="s">
        <v>44</v>
      </c>
    </row>
    <row r="5" spans="1:5" ht="16.5" customHeight="1" x14ac:dyDescent="0.2">
      <c r="A5" s="8">
        <v>0</v>
      </c>
      <c r="B5" s="46">
        <f>VLOOKUP(A3,PRODUTOS!A2:L10,11,FALSE)</f>
        <v>45468</v>
      </c>
      <c r="E5" s="45" t="str">
        <f>VLOOKUP(A3,PRODUTOS!A2:L10,12,FALSE)</f>
        <v>050/2024</v>
      </c>
    </row>
    <row r="7" spans="1:5" x14ac:dyDescent="0.2">
      <c r="B7" s="2" t="s">
        <v>7</v>
      </c>
      <c r="C7" s="3"/>
      <c r="D7" s="26" t="s">
        <v>39</v>
      </c>
      <c r="E7" s="27"/>
    </row>
    <row r="8" spans="1:5" ht="36.75" customHeight="1" x14ac:dyDescent="0.2">
      <c r="B8" s="51" t="str">
        <f>CONCATENATE("TABELA TARIFÁRIA PARA ",VLOOKUP(A3,PRODUTOS!A2:C10,3,FALSE))</f>
        <v>TABELA TARIFÁRIA PARA ADUBOS E FERTILIZANTES</v>
      </c>
      <c r="C8" s="51"/>
      <c r="D8" s="51"/>
      <c r="E8" s="51"/>
    </row>
    <row r="9" spans="1:5" x14ac:dyDescent="0.2">
      <c r="B9" s="6" t="s">
        <v>15</v>
      </c>
      <c r="C9" s="5"/>
      <c r="D9" s="4"/>
      <c r="E9" s="5"/>
    </row>
    <row r="10" spans="1:5" x14ac:dyDescent="0.2">
      <c r="B10" s="20" t="s">
        <v>8</v>
      </c>
      <c r="C10" s="21"/>
      <c r="D10" s="22"/>
      <c r="E10" s="23" t="str">
        <f>VLOOKUP(A3,PRODUTOS!A2:L10,10,FALSE)</f>
        <v xml:space="preserve"> R$/t.km</v>
      </c>
    </row>
    <row r="11" spans="1:5" x14ac:dyDescent="0.2">
      <c r="B11" s="9" t="s">
        <v>9</v>
      </c>
      <c r="C11" s="10"/>
      <c r="D11" s="11">
        <v>400</v>
      </c>
      <c r="E11" s="17">
        <f>VLOOKUP(A3,PRODUTOS!A2:L10,6,FALSE)</f>
        <v>0.17169999999999999</v>
      </c>
    </row>
    <row r="12" spans="1:5" x14ac:dyDescent="0.2">
      <c r="B12" s="12" t="s">
        <v>10</v>
      </c>
      <c r="C12" s="13" t="s">
        <v>11</v>
      </c>
      <c r="D12" s="14">
        <v>800</v>
      </c>
      <c r="E12" s="18">
        <f>VLOOKUP(A3,PRODUTOS!A2:L10,7,FALSE)</f>
        <v>0.15440000000000001</v>
      </c>
    </row>
    <row r="13" spans="1:5" x14ac:dyDescent="0.2">
      <c r="B13" s="12" t="s">
        <v>12</v>
      </c>
      <c r="C13" s="13" t="s">
        <v>11</v>
      </c>
      <c r="D13" s="14">
        <v>1600</v>
      </c>
      <c r="E13" s="18">
        <f>VLOOKUP(A3,PRODUTOS!A2:L10,8,FALSE)</f>
        <v>0.13739999999999999</v>
      </c>
    </row>
    <row r="14" spans="1:5" x14ac:dyDescent="0.2">
      <c r="B14" s="12" t="s">
        <v>13</v>
      </c>
      <c r="C14" s="13" t="s">
        <v>14</v>
      </c>
      <c r="D14" s="15"/>
      <c r="E14" s="18">
        <f>VLOOKUP(A3,PRODUTOS!A2:L10,9,FALSE)</f>
        <v>0.10299999999999999</v>
      </c>
    </row>
    <row r="15" spans="1:5" x14ac:dyDescent="0.2">
      <c r="B15" s="16" t="s">
        <v>17</v>
      </c>
      <c r="C15" s="52" t="str">
        <f>VLOOKUP(A3,PRODUTOS!A2:L10,5,FALSE)</f>
        <v xml:space="preserve"> R$/t</v>
      </c>
      <c r="D15" s="53"/>
      <c r="E15" s="19">
        <f>VLOOKUP(A3,PRODUTOS!A2:L10,4,FALSE)</f>
        <v>25.61</v>
      </c>
    </row>
    <row r="16" spans="1:5" x14ac:dyDescent="0.2">
      <c r="B16" s="56" t="s">
        <v>21</v>
      </c>
      <c r="C16" s="57"/>
      <c r="D16" s="54">
        <v>1</v>
      </c>
      <c r="E16" s="28" t="str">
        <f>CONCATENATE("Tarifa em ",C15)</f>
        <v>Tarifa em  R$/t</v>
      </c>
    </row>
    <row r="17" spans="2:6" x14ac:dyDescent="0.2">
      <c r="B17" s="58"/>
      <c r="C17" s="59"/>
      <c r="D17" s="55"/>
      <c r="E17" s="29">
        <f>ROUND(IF(D16&lt;=400,$E$15+D16*$E$11,IF(D16&lt;=800,$E$15+400*$E$11+(D16-400)*$E$12,IF(D16&lt;=1600,$E$15+400*$E$11+400*$E$12+(D16-800)*$E$13,$E$15+400*$E$11+400*$E$12+800*$E$13+(D16-1600)*$E$14))),2)</f>
        <v>25.78</v>
      </c>
      <c r="F17" s="31" t="s">
        <v>25</v>
      </c>
    </row>
    <row r="18" spans="2:6" x14ac:dyDescent="0.2">
      <c r="B18" s="4"/>
      <c r="C18" s="5"/>
      <c r="D18" s="4"/>
      <c r="E18" s="25"/>
    </row>
    <row r="19" spans="2:6" x14ac:dyDescent="0.2">
      <c r="B19" s="4"/>
      <c r="C19" s="5"/>
      <c r="D19" s="4"/>
      <c r="E19" s="25"/>
    </row>
    <row r="20" spans="2:6" x14ac:dyDescent="0.2">
      <c r="B20" s="50" t="s">
        <v>24</v>
      </c>
      <c r="C20" s="50"/>
      <c r="D20" s="50"/>
      <c r="E20" s="50"/>
    </row>
    <row r="21" spans="2:6" x14ac:dyDescent="0.2">
      <c r="B21" s="4"/>
      <c r="C21" s="5"/>
      <c r="D21" s="4"/>
      <c r="E21" s="25"/>
    </row>
    <row r="22" spans="2:6" x14ac:dyDescent="0.2">
      <c r="B22" s="4"/>
      <c r="C22" s="5"/>
      <c r="D22" s="4"/>
      <c r="E22" s="25"/>
    </row>
    <row r="23" spans="2:6" x14ac:dyDescent="0.2">
      <c r="B23" s="4"/>
      <c r="C23" s="5"/>
      <c r="D23" s="4"/>
      <c r="E23" s="25"/>
    </row>
    <row r="24" spans="2:6" x14ac:dyDescent="0.2">
      <c r="B24" s="4"/>
      <c r="C24" s="5"/>
      <c r="D24" s="4"/>
      <c r="E24" s="25"/>
    </row>
    <row r="25" spans="2:6" x14ac:dyDescent="0.2">
      <c r="B25" s="4"/>
      <c r="C25" s="5"/>
      <c r="D25" s="4"/>
      <c r="E25" s="25"/>
    </row>
    <row r="26" spans="2:6" x14ac:dyDescent="0.2">
      <c r="B26" s="4"/>
      <c r="C26" s="5"/>
      <c r="D26" s="4"/>
      <c r="E26" s="25"/>
    </row>
    <row r="27" spans="2:6" x14ac:dyDescent="0.2">
      <c r="B27" s="4"/>
      <c r="C27" s="5"/>
      <c r="D27" s="4"/>
      <c r="E27" s="25"/>
    </row>
    <row r="28" spans="2:6" x14ac:dyDescent="0.2">
      <c r="B28" s="4"/>
      <c r="C28" s="5"/>
      <c r="D28" s="4"/>
      <c r="E28" s="25"/>
    </row>
    <row r="29" spans="2:6" x14ac:dyDescent="0.2">
      <c r="B29" s="4"/>
      <c r="C29" s="5"/>
      <c r="D29" s="4"/>
      <c r="E29" s="25"/>
    </row>
    <row r="30" spans="2:6" x14ac:dyDescent="0.2">
      <c r="B30" s="4"/>
      <c r="C30" s="5"/>
      <c r="D30" s="4"/>
      <c r="E30" s="25"/>
    </row>
    <row r="31" spans="2:6" x14ac:dyDescent="0.2">
      <c r="B31" s="4"/>
      <c r="C31" s="5"/>
      <c r="D31" s="4"/>
      <c r="E31" s="25"/>
    </row>
    <row r="32" spans="2:6" x14ac:dyDescent="0.2">
      <c r="B32" s="4"/>
      <c r="C32" s="5"/>
      <c r="D32" s="4"/>
      <c r="E32" s="25"/>
    </row>
    <row r="33" spans="2:5" x14ac:dyDescent="0.2">
      <c r="B33" s="4"/>
      <c r="C33" s="5"/>
      <c r="D33" s="4"/>
      <c r="E33" s="25"/>
    </row>
    <row r="34" spans="2:5" x14ac:dyDescent="0.2">
      <c r="B34" s="4"/>
      <c r="C34" s="5"/>
      <c r="D34" s="4"/>
      <c r="E34" s="25"/>
    </row>
    <row r="35" spans="2:5" x14ac:dyDescent="0.2">
      <c r="B35" s="4"/>
      <c r="C35" s="5"/>
      <c r="D35" s="4"/>
      <c r="E35" s="25"/>
    </row>
    <row r="36" spans="2:5" x14ac:dyDescent="0.2">
      <c r="B36" s="4"/>
      <c r="C36" s="5"/>
      <c r="D36" s="4"/>
      <c r="E36" s="25"/>
    </row>
    <row r="37" spans="2:5" x14ac:dyDescent="0.2">
      <c r="B37" s="4"/>
      <c r="C37" s="5"/>
      <c r="D37" s="4"/>
      <c r="E37" s="25"/>
    </row>
    <row r="38" spans="2:5" x14ac:dyDescent="0.2">
      <c r="B38" s="4"/>
      <c r="C38" s="5"/>
      <c r="D38" s="4"/>
      <c r="E38" s="25"/>
    </row>
    <row r="39" spans="2:5" x14ac:dyDescent="0.2">
      <c r="B39" s="4"/>
      <c r="C39" s="5"/>
      <c r="D39" s="4"/>
      <c r="E39" s="25"/>
    </row>
    <row r="40" spans="2:5" x14ac:dyDescent="0.2">
      <c r="B40" s="4"/>
      <c r="C40" s="5"/>
      <c r="D40" s="4"/>
      <c r="E40" s="25"/>
    </row>
    <row r="41" spans="2:5" x14ac:dyDescent="0.2">
      <c r="B41" s="4"/>
      <c r="C41" s="5"/>
      <c r="D41" s="4"/>
      <c r="E41" s="25"/>
    </row>
    <row r="42" spans="2:5" x14ac:dyDescent="0.2">
      <c r="B42" s="4"/>
      <c r="C42" s="5"/>
      <c r="D42" s="4"/>
      <c r="E42" s="25"/>
    </row>
    <row r="43" spans="2:5" x14ac:dyDescent="0.2">
      <c r="B43" s="4"/>
      <c r="C43" s="5"/>
      <c r="D43" s="4"/>
      <c r="E43" s="25"/>
    </row>
    <row r="44" spans="2:5" x14ac:dyDescent="0.2">
      <c r="B44" s="4"/>
      <c r="C44" s="5"/>
      <c r="D44" s="4"/>
      <c r="E44" s="25"/>
    </row>
    <row r="45" spans="2:5" x14ac:dyDescent="0.2">
      <c r="B45" s="4"/>
      <c r="C45" s="5"/>
      <c r="D45" s="4"/>
      <c r="E45" s="25"/>
    </row>
    <row r="46" spans="2:5" x14ac:dyDescent="0.2">
      <c r="B46" s="4"/>
      <c r="C46" s="5"/>
      <c r="D46" s="4"/>
      <c r="E46" s="25"/>
    </row>
    <row r="47" spans="2:5" x14ac:dyDescent="0.2">
      <c r="B47" s="4"/>
      <c r="C47" s="5"/>
      <c r="D47" s="4"/>
      <c r="E47" s="25"/>
    </row>
    <row r="48" spans="2:5" x14ac:dyDescent="0.2">
      <c r="B48" s="4"/>
      <c r="C48" s="5"/>
      <c r="D48" s="4"/>
      <c r="E48" s="25"/>
    </row>
    <row r="49" spans="2:5" x14ac:dyDescent="0.2">
      <c r="B49" s="4"/>
      <c r="C49" s="5"/>
      <c r="D49" s="4"/>
      <c r="E49" s="25"/>
    </row>
    <row r="50" spans="2:5" x14ac:dyDescent="0.2">
      <c r="B50" s="4"/>
      <c r="C50" s="5"/>
      <c r="D50" s="4"/>
      <c r="E50" s="25"/>
    </row>
    <row r="51" spans="2:5" x14ac:dyDescent="0.2">
      <c r="B51" s="4"/>
      <c r="C51" s="5"/>
      <c r="D51" s="4"/>
      <c r="E51" s="25"/>
    </row>
    <row r="52" spans="2:5" x14ac:dyDescent="0.2">
      <c r="B52" s="4"/>
      <c r="C52" s="5"/>
      <c r="D52" s="4"/>
      <c r="E52" s="25"/>
    </row>
    <row r="53" spans="2:5" x14ac:dyDescent="0.2">
      <c r="B53" s="4"/>
      <c r="C53" s="5"/>
      <c r="D53" s="4"/>
      <c r="E53" s="25"/>
    </row>
    <row r="54" spans="2:5" x14ac:dyDescent="0.2">
      <c r="B54" s="4"/>
      <c r="C54" s="5"/>
      <c r="D54" s="4"/>
      <c r="E54" s="25"/>
    </row>
    <row r="55" spans="2:5" x14ac:dyDescent="0.2">
      <c r="B55" s="4"/>
      <c r="C55" s="5"/>
      <c r="D55" s="4"/>
      <c r="E55" s="25"/>
    </row>
    <row r="56" spans="2:5" x14ac:dyDescent="0.2">
      <c r="B56" s="4"/>
      <c r="C56" s="5"/>
      <c r="D56" s="4"/>
      <c r="E56" s="25"/>
    </row>
    <row r="57" spans="2:5" x14ac:dyDescent="0.2">
      <c r="B57" s="4"/>
      <c r="C57" s="5"/>
      <c r="D57" s="4"/>
      <c r="E57" s="25"/>
    </row>
    <row r="58" spans="2:5" x14ac:dyDescent="0.2">
      <c r="B58" s="4"/>
      <c r="C58" s="5"/>
      <c r="D58" s="4"/>
      <c r="E58" s="25"/>
    </row>
    <row r="59" spans="2:5" x14ac:dyDescent="0.2">
      <c r="B59" s="4"/>
      <c r="C59" s="5"/>
      <c r="D59" s="4"/>
      <c r="E59" s="25"/>
    </row>
    <row r="60" spans="2:5" x14ac:dyDescent="0.2">
      <c r="B60" s="4"/>
      <c r="C60" s="5"/>
      <c r="D60" s="4"/>
      <c r="E60" s="25"/>
    </row>
    <row r="61" spans="2:5" x14ac:dyDescent="0.2">
      <c r="B61" s="4"/>
      <c r="C61" s="5"/>
      <c r="D61" s="4"/>
      <c r="E61" s="25"/>
    </row>
    <row r="62" spans="2:5" x14ac:dyDescent="0.2">
      <c r="B62" s="4"/>
      <c r="C62" s="5"/>
      <c r="D62" s="4"/>
      <c r="E62" s="25"/>
    </row>
    <row r="63" spans="2:5" x14ac:dyDescent="0.2">
      <c r="B63" s="4"/>
      <c r="C63" s="5"/>
      <c r="D63" s="4"/>
      <c r="E63" s="25"/>
    </row>
    <row r="64" spans="2:5" x14ac:dyDescent="0.2">
      <c r="B64" s="4"/>
      <c r="C64" s="5"/>
      <c r="D64" s="4"/>
      <c r="E64" s="25"/>
    </row>
    <row r="65" spans="2:5" x14ac:dyDescent="0.2">
      <c r="B65" s="4"/>
      <c r="C65" s="5"/>
      <c r="D65" s="4"/>
      <c r="E65" s="25"/>
    </row>
    <row r="66" spans="2:5" x14ac:dyDescent="0.2">
      <c r="B66" s="4"/>
      <c r="C66" s="5"/>
      <c r="D66" s="4"/>
      <c r="E66" s="25"/>
    </row>
    <row r="67" spans="2:5" x14ac:dyDescent="0.2">
      <c r="B67" s="4"/>
      <c r="C67" s="5"/>
      <c r="D67" s="4"/>
      <c r="E67" s="25"/>
    </row>
    <row r="68" spans="2:5" x14ac:dyDescent="0.2">
      <c r="B68" s="4"/>
      <c r="C68" s="5"/>
      <c r="D68" s="4"/>
      <c r="E68" s="25"/>
    </row>
    <row r="69" spans="2:5" x14ac:dyDescent="0.2">
      <c r="B69" s="4"/>
      <c r="C69" s="5"/>
      <c r="D69" s="4"/>
      <c r="E69" s="25"/>
    </row>
    <row r="70" spans="2:5" x14ac:dyDescent="0.2">
      <c r="B70" s="4"/>
      <c r="C70" s="5"/>
      <c r="D70" s="4"/>
      <c r="E70" s="25"/>
    </row>
    <row r="71" spans="2:5" x14ac:dyDescent="0.2">
      <c r="B71" s="4"/>
      <c r="C71" s="5"/>
      <c r="D71" s="4"/>
      <c r="E71" s="25"/>
    </row>
    <row r="72" spans="2:5" x14ac:dyDescent="0.2">
      <c r="B72" s="4"/>
      <c r="C72" s="5"/>
      <c r="D72" s="4"/>
      <c r="E72" s="25"/>
    </row>
    <row r="73" spans="2:5" x14ac:dyDescent="0.2">
      <c r="B73" s="4"/>
      <c r="C73" s="5"/>
      <c r="D73" s="4"/>
      <c r="E73" s="25"/>
    </row>
    <row r="74" spans="2:5" x14ac:dyDescent="0.2">
      <c r="B74" s="4"/>
      <c r="C74" s="5"/>
      <c r="D74" s="4"/>
      <c r="E74" s="25"/>
    </row>
    <row r="75" spans="2:5" x14ac:dyDescent="0.2">
      <c r="B75" s="4"/>
      <c r="C75" s="5"/>
      <c r="D75" s="4"/>
      <c r="E75" s="25"/>
    </row>
    <row r="76" spans="2:5" x14ac:dyDescent="0.2">
      <c r="B76" s="4"/>
      <c r="C76" s="5"/>
      <c r="D76" s="4"/>
      <c r="E76" s="25"/>
    </row>
    <row r="77" spans="2:5" x14ac:dyDescent="0.2">
      <c r="B77" s="4"/>
      <c r="C77" s="5"/>
      <c r="D77" s="4"/>
      <c r="E77" s="25"/>
    </row>
    <row r="78" spans="2:5" x14ac:dyDescent="0.2">
      <c r="B78" s="4"/>
      <c r="C78" s="5"/>
      <c r="D78" s="4"/>
      <c r="E78" s="25"/>
    </row>
    <row r="79" spans="2:5" x14ac:dyDescent="0.2">
      <c r="B79" s="4"/>
      <c r="C79" s="5"/>
      <c r="D79" s="4"/>
      <c r="E79" s="25"/>
    </row>
    <row r="80" spans="2:5" x14ac:dyDescent="0.2">
      <c r="B80" s="4"/>
      <c r="C80" s="5"/>
      <c r="D80" s="4"/>
      <c r="E80" s="25"/>
    </row>
    <row r="81" spans="2:5" x14ac:dyDescent="0.2">
      <c r="B81" s="4"/>
      <c r="C81" s="5"/>
      <c r="D81" s="4"/>
      <c r="E81" s="25"/>
    </row>
    <row r="82" spans="2:5" x14ac:dyDescent="0.2">
      <c r="B82" s="4"/>
      <c r="C82" s="5"/>
      <c r="D82" s="4"/>
      <c r="E82" s="25"/>
    </row>
    <row r="83" spans="2:5" x14ac:dyDescent="0.2">
      <c r="B83" s="4"/>
      <c r="C83" s="5"/>
      <c r="D83" s="4"/>
      <c r="E83" s="25"/>
    </row>
    <row r="84" spans="2:5" x14ac:dyDescent="0.2">
      <c r="B84" s="4"/>
      <c r="C84" s="5"/>
      <c r="D84" s="4"/>
      <c r="E84" s="25"/>
    </row>
    <row r="85" spans="2:5" x14ac:dyDescent="0.2">
      <c r="B85" s="4"/>
      <c r="C85" s="5"/>
      <c r="D85" s="4"/>
      <c r="E85" s="25"/>
    </row>
    <row r="86" spans="2:5" x14ac:dyDescent="0.2">
      <c r="B86" s="4"/>
      <c r="C86" s="5"/>
      <c r="D86" s="4"/>
      <c r="E86" s="25"/>
    </row>
    <row r="87" spans="2:5" x14ac:dyDescent="0.2">
      <c r="B87" s="4"/>
      <c r="C87" s="5"/>
      <c r="D87" s="4"/>
      <c r="E87" s="25"/>
    </row>
    <row r="88" spans="2:5" x14ac:dyDescent="0.2">
      <c r="B88" s="4"/>
      <c r="C88" s="5"/>
      <c r="D88" s="4"/>
      <c r="E88" s="25"/>
    </row>
    <row r="89" spans="2:5" x14ac:dyDescent="0.2">
      <c r="B89" s="4"/>
      <c r="C89" s="5"/>
      <c r="D89" s="4"/>
      <c r="E89" s="25"/>
    </row>
    <row r="90" spans="2:5" x14ac:dyDescent="0.2">
      <c r="B90" s="4"/>
      <c r="C90" s="5"/>
      <c r="D90" s="4"/>
      <c r="E90" s="25"/>
    </row>
    <row r="91" spans="2:5" x14ac:dyDescent="0.2">
      <c r="B91" s="4"/>
      <c r="C91" s="5"/>
      <c r="D91" s="4"/>
      <c r="E91" s="25"/>
    </row>
    <row r="92" spans="2:5" x14ac:dyDescent="0.2">
      <c r="B92" s="4"/>
      <c r="C92" s="5"/>
      <c r="D92" s="4"/>
      <c r="E92" s="25"/>
    </row>
    <row r="93" spans="2:5" x14ac:dyDescent="0.2">
      <c r="B93" s="4"/>
      <c r="C93" s="5"/>
      <c r="D93" s="4"/>
      <c r="E93" s="25"/>
    </row>
    <row r="94" spans="2:5" x14ac:dyDescent="0.2">
      <c r="B94" s="4"/>
      <c r="C94" s="5"/>
      <c r="D94" s="4"/>
      <c r="E94" s="25"/>
    </row>
    <row r="95" spans="2:5" x14ac:dyDescent="0.2">
      <c r="B95" s="4"/>
      <c r="C95" s="5"/>
      <c r="D95" s="4"/>
      <c r="E95" s="25"/>
    </row>
    <row r="96" spans="2:5" x14ac:dyDescent="0.2">
      <c r="B96" s="4"/>
      <c r="C96" s="5"/>
      <c r="D96" s="4"/>
      <c r="E96" s="25"/>
    </row>
    <row r="97" spans="2:5" x14ac:dyDescent="0.2">
      <c r="B97" s="4"/>
      <c r="C97" s="5"/>
      <c r="D97" s="4"/>
      <c r="E97" s="25"/>
    </row>
    <row r="98" spans="2:5" x14ac:dyDescent="0.2">
      <c r="B98" s="4"/>
      <c r="C98" s="5"/>
      <c r="D98" s="4"/>
      <c r="E98" s="25"/>
    </row>
    <row r="99" spans="2:5" x14ac:dyDescent="0.2">
      <c r="B99" s="4"/>
      <c r="C99" s="5"/>
      <c r="D99" s="4"/>
      <c r="E99" s="25"/>
    </row>
    <row r="100" spans="2:5" x14ac:dyDescent="0.2">
      <c r="B100" s="4"/>
      <c r="C100" s="5"/>
      <c r="D100" s="4"/>
      <c r="E100" s="25"/>
    </row>
    <row r="101" spans="2:5" x14ac:dyDescent="0.2">
      <c r="B101" s="4"/>
      <c r="C101" s="5"/>
      <c r="D101" s="4"/>
      <c r="E101" s="25"/>
    </row>
    <row r="102" spans="2:5" x14ac:dyDescent="0.2">
      <c r="B102" s="4"/>
      <c r="C102" s="5"/>
      <c r="D102" s="4"/>
      <c r="E102" s="25"/>
    </row>
    <row r="103" spans="2:5" x14ac:dyDescent="0.2">
      <c r="B103" s="4"/>
      <c r="C103" s="5"/>
      <c r="D103" s="4"/>
      <c r="E103" s="25"/>
    </row>
    <row r="104" spans="2:5" x14ac:dyDescent="0.2">
      <c r="B104" s="4"/>
      <c r="C104" s="5"/>
      <c r="D104" s="4"/>
      <c r="E104" s="25"/>
    </row>
    <row r="105" spans="2:5" x14ac:dyDescent="0.2">
      <c r="B105" s="4"/>
      <c r="C105" s="5"/>
      <c r="D105" s="4"/>
      <c r="E105" s="25"/>
    </row>
    <row r="106" spans="2:5" x14ac:dyDescent="0.2">
      <c r="B106" s="4"/>
      <c r="C106" s="5"/>
      <c r="D106" s="4"/>
      <c r="E106" s="25"/>
    </row>
    <row r="107" spans="2:5" x14ac:dyDescent="0.2">
      <c r="B107" s="4"/>
      <c r="C107" s="5"/>
      <c r="D107" s="4"/>
      <c r="E107" s="25"/>
    </row>
    <row r="108" spans="2:5" x14ac:dyDescent="0.2">
      <c r="B108" s="4"/>
      <c r="C108" s="5"/>
      <c r="D108" s="4"/>
      <c r="E108" s="25"/>
    </row>
    <row r="109" spans="2:5" x14ac:dyDescent="0.2">
      <c r="B109" s="4"/>
      <c r="C109" s="5"/>
      <c r="D109" s="4"/>
      <c r="E109" s="25"/>
    </row>
    <row r="110" spans="2:5" x14ac:dyDescent="0.2">
      <c r="B110" s="4"/>
      <c r="C110" s="5"/>
      <c r="D110" s="4"/>
      <c r="E110" s="25"/>
    </row>
    <row r="111" spans="2:5" x14ac:dyDescent="0.2">
      <c r="B111" s="4"/>
      <c r="C111" s="5"/>
      <c r="D111" s="4"/>
      <c r="E111" s="25"/>
    </row>
    <row r="112" spans="2:5" x14ac:dyDescent="0.2">
      <c r="B112" s="4"/>
      <c r="C112" s="5"/>
      <c r="D112" s="4"/>
      <c r="E112" s="25"/>
    </row>
    <row r="113" spans="2:5" x14ac:dyDescent="0.2">
      <c r="B113" s="4"/>
      <c r="C113" s="5"/>
      <c r="D113" s="4"/>
      <c r="E113" s="25"/>
    </row>
    <row r="114" spans="2:5" x14ac:dyDescent="0.2">
      <c r="B114" s="4"/>
      <c r="C114" s="5"/>
      <c r="D114" s="4"/>
      <c r="E114" s="25"/>
    </row>
    <row r="115" spans="2:5" x14ac:dyDescent="0.2">
      <c r="B115" s="4"/>
      <c r="C115" s="5"/>
      <c r="D115" s="4"/>
      <c r="E115" s="25"/>
    </row>
    <row r="116" spans="2:5" x14ac:dyDescent="0.2">
      <c r="B116" s="4"/>
      <c r="C116" s="5"/>
      <c r="D116" s="4"/>
      <c r="E116" s="25"/>
    </row>
    <row r="117" spans="2:5" x14ac:dyDescent="0.2">
      <c r="B117" s="4"/>
      <c r="C117" s="5"/>
      <c r="D117" s="4"/>
      <c r="E117" s="25"/>
    </row>
    <row r="118" spans="2:5" x14ac:dyDescent="0.2">
      <c r="B118" s="4"/>
      <c r="C118" s="5"/>
      <c r="D118" s="4"/>
      <c r="E118" s="25"/>
    </row>
    <row r="119" spans="2:5" x14ac:dyDescent="0.2">
      <c r="B119" s="4"/>
      <c r="C119" s="5"/>
      <c r="D119" s="4"/>
      <c r="E119" s="25"/>
    </row>
    <row r="120" spans="2:5" x14ac:dyDescent="0.2">
      <c r="B120" s="4"/>
      <c r="C120" s="5"/>
      <c r="D120" s="4"/>
      <c r="E120" s="25"/>
    </row>
    <row r="121" spans="2:5" x14ac:dyDescent="0.2">
      <c r="B121" s="4"/>
      <c r="C121" s="5"/>
      <c r="D121" s="4"/>
      <c r="E121" s="25"/>
    </row>
    <row r="122" spans="2:5" x14ac:dyDescent="0.2">
      <c r="B122" s="4"/>
      <c r="C122" s="5"/>
      <c r="D122" s="4"/>
      <c r="E122" s="25"/>
    </row>
    <row r="123" spans="2:5" x14ac:dyDescent="0.2">
      <c r="B123" s="4"/>
      <c r="C123" s="5"/>
      <c r="D123" s="4"/>
      <c r="E123" s="25"/>
    </row>
    <row r="124" spans="2:5" x14ac:dyDescent="0.2">
      <c r="B124" s="4"/>
      <c r="C124" s="5"/>
      <c r="D124" s="4"/>
      <c r="E124" s="25"/>
    </row>
    <row r="125" spans="2:5" x14ac:dyDescent="0.2">
      <c r="B125" s="4"/>
      <c r="C125" s="5"/>
      <c r="D125" s="4"/>
      <c r="E125" s="25"/>
    </row>
    <row r="126" spans="2:5" x14ac:dyDescent="0.2">
      <c r="B126" s="4"/>
      <c r="C126" s="5"/>
      <c r="D126" s="4"/>
      <c r="E126" s="25"/>
    </row>
  </sheetData>
  <sheetProtection algorithmName="SHA-512" hashValue="YPymOdxA4qvWGfPXe6PY4tERdZ8amx4jyAM5nu+qX2gEuX7REVaKEg6XM8fBe/Tyw5i//aFdFoK7h6uiPp+DyQ==" saltValue="4ULQA9PI2QkpquIDtLvKmw==" spinCount="100000" sheet="1"/>
  <mergeCells count="5">
    <mergeCell ref="B20:E20"/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G20" sqref="G20"/>
    </sheetView>
  </sheetViews>
  <sheetFormatPr defaultRowHeight="12.75" x14ac:dyDescent="0.2"/>
  <cols>
    <col min="1" max="1" width="7.7109375" bestFit="1" customWidth="1"/>
    <col min="2" max="2" width="14.140625" customWidth="1"/>
    <col min="3" max="3" width="28.5703125" style="35" bestFit="1" customWidth="1"/>
    <col min="4" max="4" width="10.7109375" style="1" customWidth="1"/>
    <col min="5" max="5" width="14.5703125" style="3" customWidth="1"/>
    <col min="6" max="6" width="10" style="33" customWidth="1"/>
    <col min="7" max="7" width="10.28515625" style="33" bestFit="1" customWidth="1"/>
    <col min="8" max="8" width="11.42578125" style="33" customWidth="1"/>
    <col min="9" max="9" width="11.85546875" style="33" bestFit="1" customWidth="1"/>
    <col min="10" max="10" width="18.140625" bestFit="1" customWidth="1"/>
    <col min="11" max="11" width="11.5703125" customWidth="1"/>
    <col min="12" max="12" width="14.7109375" customWidth="1"/>
  </cols>
  <sheetData>
    <row r="1" spans="1:12" s="2" customFormat="1" x14ac:dyDescent="0.2">
      <c r="A1" s="2" t="s">
        <v>20</v>
      </c>
      <c r="B1" s="2" t="s">
        <v>0</v>
      </c>
      <c r="C1" s="37" t="s">
        <v>1</v>
      </c>
      <c r="D1" s="41" t="s">
        <v>5</v>
      </c>
      <c r="E1" s="42" t="s">
        <v>18</v>
      </c>
      <c r="F1" s="43" t="s">
        <v>16</v>
      </c>
      <c r="G1" s="43" t="s">
        <v>2</v>
      </c>
      <c r="H1" s="43" t="s">
        <v>3</v>
      </c>
      <c r="I1" s="43" t="s">
        <v>4</v>
      </c>
      <c r="J1" s="42" t="s">
        <v>19</v>
      </c>
      <c r="K1" s="42" t="s">
        <v>22</v>
      </c>
      <c r="L1" s="42" t="s">
        <v>43</v>
      </c>
    </row>
    <row r="2" spans="1:12" x14ac:dyDescent="0.2">
      <c r="A2" s="32">
        <v>1</v>
      </c>
      <c r="B2" s="3" t="s">
        <v>40</v>
      </c>
      <c r="C2" s="35" t="s">
        <v>26</v>
      </c>
      <c r="D2" s="48">
        <v>25.61</v>
      </c>
      <c r="E2" s="39" t="s">
        <v>33</v>
      </c>
      <c r="F2" s="44">
        <v>0.17169999999999999</v>
      </c>
      <c r="G2" s="44">
        <v>0.15440000000000001</v>
      </c>
      <c r="H2" s="44">
        <v>0.13739999999999999</v>
      </c>
      <c r="I2" s="44">
        <v>0.10299999999999999</v>
      </c>
      <c r="J2" s="38" t="s">
        <v>36</v>
      </c>
      <c r="K2" s="40">
        <v>45468</v>
      </c>
      <c r="L2" s="49" t="s">
        <v>45</v>
      </c>
    </row>
    <row r="3" spans="1:12" ht="14.25" x14ac:dyDescent="0.2">
      <c r="A3" s="32">
        <v>2</v>
      </c>
      <c r="B3" s="3" t="s">
        <v>40</v>
      </c>
      <c r="C3" s="36" t="s">
        <v>27</v>
      </c>
      <c r="D3" s="48">
        <v>32.01</v>
      </c>
      <c r="E3" s="38" t="s">
        <v>35</v>
      </c>
      <c r="F3" s="44">
        <v>0.22420000000000001</v>
      </c>
      <c r="G3" s="44">
        <v>0.2016</v>
      </c>
      <c r="H3" s="44">
        <v>0.1792</v>
      </c>
      <c r="I3" s="44">
        <v>0.13450000000000001</v>
      </c>
      <c r="J3" s="38" t="s">
        <v>38</v>
      </c>
      <c r="K3" s="40">
        <v>45468</v>
      </c>
      <c r="L3" s="49" t="s">
        <v>45</v>
      </c>
    </row>
    <row r="4" spans="1:12" x14ac:dyDescent="0.2">
      <c r="A4" s="32">
        <v>3</v>
      </c>
      <c r="B4" s="3" t="s">
        <v>40</v>
      </c>
      <c r="C4" s="36" t="s">
        <v>42</v>
      </c>
      <c r="D4" s="48">
        <v>25.79</v>
      </c>
      <c r="E4" s="39" t="s">
        <v>33</v>
      </c>
      <c r="F4" s="44">
        <v>0.17269999999999999</v>
      </c>
      <c r="G4" s="44">
        <v>0.1555</v>
      </c>
      <c r="H4" s="44">
        <v>0.1381</v>
      </c>
      <c r="I4" s="44">
        <v>0.1037</v>
      </c>
      <c r="J4" s="38" t="s">
        <v>36</v>
      </c>
      <c r="K4" s="40">
        <v>45468</v>
      </c>
      <c r="L4" s="49" t="s">
        <v>45</v>
      </c>
    </row>
    <row r="5" spans="1:12" x14ac:dyDescent="0.2">
      <c r="A5" s="32">
        <v>4</v>
      </c>
      <c r="B5" s="3" t="s">
        <v>40</v>
      </c>
      <c r="C5" s="35" t="s">
        <v>28</v>
      </c>
      <c r="D5" s="48">
        <v>2393.59</v>
      </c>
      <c r="E5" s="39" t="s">
        <v>34</v>
      </c>
      <c r="F5" s="44">
        <v>3.5226000000000002</v>
      </c>
      <c r="G5" s="44">
        <v>3.1703000000000001</v>
      </c>
      <c r="H5" s="44">
        <v>2.8180999999999998</v>
      </c>
      <c r="I5" s="44">
        <v>2.1133000000000002</v>
      </c>
      <c r="J5" s="38" t="s">
        <v>37</v>
      </c>
      <c r="K5" s="40">
        <v>45468</v>
      </c>
      <c r="L5" s="49" t="s">
        <v>45</v>
      </c>
    </row>
    <row r="6" spans="1:12" x14ac:dyDescent="0.2">
      <c r="A6" s="32">
        <v>5</v>
      </c>
      <c r="B6" s="3" t="s">
        <v>40</v>
      </c>
      <c r="C6" s="35" t="s">
        <v>29</v>
      </c>
      <c r="D6" s="48">
        <v>1184.8</v>
      </c>
      <c r="E6" s="39" t="s">
        <v>34</v>
      </c>
      <c r="F6" s="44">
        <v>1.1448</v>
      </c>
      <c r="G6" s="44">
        <v>1.0306</v>
      </c>
      <c r="H6" s="44">
        <v>0.91590000000000005</v>
      </c>
      <c r="I6" s="44">
        <v>0.68700000000000006</v>
      </c>
      <c r="J6" s="38" t="s">
        <v>37</v>
      </c>
      <c r="K6" s="40">
        <v>45468</v>
      </c>
      <c r="L6" s="49" t="s">
        <v>45</v>
      </c>
    </row>
    <row r="7" spans="1:12" x14ac:dyDescent="0.2">
      <c r="A7" s="32">
        <v>6</v>
      </c>
      <c r="B7" s="3" t="s">
        <v>40</v>
      </c>
      <c r="C7" s="35" t="s">
        <v>6</v>
      </c>
      <c r="D7" s="48">
        <v>36.729999999999997</v>
      </c>
      <c r="E7" s="39" t="s">
        <v>33</v>
      </c>
      <c r="F7" s="44">
        <v>0.33610000000000001</v>
      </c>
      <c r="G7" s="44">
        <v>0.30249999999999999</v>
      </c>
      <c r="H7" s="44">
        <v>0.26900000000000002</v>
      </c>
      <c r="I7" s="44">
        <v>0.2016</v>
      </c>
      <c r="J7" s="38" t="s">
        <v>36</v>
      </c>
      <c r="K7" s="40">
        <v>45468</v>
      </c>
      <c r="L7" s="49" t="s">
        <v>45</v>
      </c>
    </row>
    <row r="8" spans="1:12" x14ac:dyDescent="0.2">
      <c r="A8" s="32">
        <v>7</v>
      </c>
      <c r="B8" s="3" t="s">
        <v>40</v>
      </c>
      <c r="C8" s="35" t="s">
        <v>30</v>
      </c>
      <c r="D8" s="48">
        <v>25.61</v>
      </c>
      <c r="E8" s="39" t="s">
        <v>33</v>
      </c>
      <c r="F8" s="44">
        <v>0.24179999999999999</v>
      </c>
      <c r="G8" s="44">
        <v>0.21759999999999999</v>
      </c>
      <c r="H8" s="44">
        <v>0.19320000000000001</v>
      </c>
      <c r="I8" s="44">
        <v>0.14499999999999999</v>
      </c>
      <c r="J8" s="38" t="s">
        <v>36</v>
      </c>
      <c r="K8" s="40">
        <v>45468</v>
      </c>
      <c r="L8" s="49" t="s">
        <v>45</v>
      </c>
    </row>
    <row r="9" spans="1:12" x14ac:dyDescent="0.2">
      <c r="A9" s="32">
        <v>8</v>
      </c>
      <c r="B9" s="3" t="s">
        <v>40</v>
      </c>
      <c r="C9" s="35" t="s">
        <v>31</v>
      </c>
      <c r="D9" s="48">
        <v>25.61</v>
      </c>
      <c r="E9" s="39" t="s">
        <v>33</v>
      </c>
      <c r="F9" s="44">
        <v>0.23119999999999999</v>
      </c>
      <c r="G9" s="44">
        <v>0.20830000000000001</v>
      </c>
      <c r="H9" s="44">
        <v>0.18509999999999999</v>
      </c>
      <c r="I9" s="44">
        <v>0.1389</v>
      </c>
      <c r="J9" s="38" t="s">
        <v>36</v>
      </c>
      <c r="K9" s="40">
        <v>45468</v>
      </c>
      <c r="L9" s="49" t="s">
        <v>45</v>
      </c>
    </row>
    <row r="10" spans="1:12" x14ac:dyDescent="0.2">
      <c r="A10" s="32">
        <v>9</v>
      </c>
      <c r="B10" s="3" t="s">
        <v>40</v>
      </c>
      <c r="C10" s="35" t="s">
        <v>32</v>
      </c>
      <c r="D10" s="48">
        <v>25.61</v>
      </c>
      <c r="E10" s="39" t="s">
        <v>33</v>
      </c>
      <c r="F10" s="44">
        <v>0.24099999999999999</v>
      </c>
      <c r="G10" s="44">
        <v>0.217</v>
      </c>
      <c r="H10" s="44">
        <v>0.193</v>
      </c>
      <c r="I10" s="44">
        <v>0.14480000000000001</v>
      </c>
      <c r="J10" s="38" t="s">
        <v>36</v>
      </c>
      <c r="K10" s="40">
        <v>45468</v>
      </c>
      <c r="L10" s="49" t="s">
        <v>45</v>
      </c>
    </row>
    <row r="11" spans="1:12" x14ac:dyDescent="0.2">
      <c r="F11" s="34"/>
    </row>
    <row r="12" spans="1:12" x14ac:dyDescent="0.2">
      <c r="F12" s="34"/>
    </row>
    <row r="13" spans="1:12" x14ac:dyDescent="0.2">
      <c r="F13" s="34"/>
    </row>
    <row r="14" spans="1:12" x14ac:dyDescent="0.2">
      <c r="K14" s="2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RMN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2024-06-25T17:46:45Z</dcterms:modified>
</cp:coreProperties>
</file>