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ttgov-my.sharepoint.com/personal/herlis_junior_antt_gov_br/Documents/COCEF/Reajustes/FTC/"/>
    </mc:Choice>
  </mc:AlternateContent>
  <xr:revisionPtr revIDLastSave="11" documentId="8_{48CA044B-879A-4C37-9333-E03A050A837E}" xr6:coauthVersionLast="47" xr6:coauthVersionMax="47" xr10:uidLastSave="{69E00010-6272-4B38-BE9A-576A6D7E3415}"/>
  <bookViews>
    <workbookView xWindow="-120" yWindow="-120" windowWidth="20730" windowHeight="11760" xr2:uid="{7EF9D022-1D3D-48A7-A415-0A8FE22683B1}"/>
  </bookViews>
  <sheets>
    <sheet name="Tarifas FTC" sheetId="1" r:id="rId1"/>
    <sheet name="PRODUTOS" sheetId="3" state="hidden" r:id="rId2"/>
  </sheets>
  <definedNames>
    <definedName name="NOME">PRODUTOS!$C$2:$C$26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C15" i="1"/>
  <c r="E16" i="1" s="1"/>
  <c r="E14" i="1"/>
  <c r="E13" i="1"/>
  <c r="E12" i="1"/>
  <c r="E11" i="1"/>
  <c r="E10" i="1"/>
  <c r="B8" i="1"/>
  <c r="E5" i="1"/>
  <c r="B5" i="1"/>
  <c r="E17" i="1" l="1"/>
</calcChain>
</file>

<file path=xl/sharedStrings.xml><?xml version="1.0" encoding="utf-8"?>
<sst xmlns="http://schemas.openxmlformats.org/spreadsheetml/2006/main" count="50" uniqueCount="38">
  <si>
    <t>ESCOLHA O PRODUTO:</t>
  </si>
  <si>
    <t>VIGÊNCIA:</t>
  </si>
  <si>
    <t>DECISÃO SUFER</t>
  </si>
  <si>
    <t>CONCESSIONÁRIA:</t>
  </si>
  <si>
    <t>Ferrovia Teresa Cristina</t>
  </si>
  <si>
    <t>BASES DAS TARIFAS (NÃO INCLUÍDO O ICMS)</t>
  </si>
  <si>
    <t>FAIXAS QUILOMÉTRICAS</t>
  </si>
  <si>
    <t>ATÉ</t>
  </si>
  <si>
    <t>DE 201</t>
  </si>
  <si>
    <t>a</t>
  </si>
  <si>
    <t>DE 401</t>
  </si>
  <si>
    <t>DE 601</t>
  </si>
  <si>
    <t>EM DIANTE</t>
  </si>
  <si>
    <t>PARCELA FIXA</t>
  </si>
  <si>
    <t>Distância Ferroviária (km):</t>
  </si>
  <si>
    <t>&lt;- Valor máximo homologado para a distância selecionada.</t>
  </si>
  <si>
    <t>Obs.: Informe a distância de transporte no campo em fundo azul.</t>
  </si>
  <si>
    <t>ORDEM</t>
  </si>
  <si>
    <t>CONCESSIONÁRIA</t>
  </si>
  <si>
    <t>PRODUTO</t>
  </si>
  <si>
    <t>FIXO</t>
  </si>
  <si>
    <t>UNIFIX</t>
  </si>
  <si>
    <t>0_A_200</t>
  </si>
  <si>
    <t>201_A_400</t>
  </si>
  <si>
    <t>401_A_600</t>
  </si>
  <si>
    <t>ACIMA_600</t>
  </si>
  <si>
    <t>UNIVAR</t>
  </si>
  <si>
    <t>VIGÊNCIA</t>
  </si>
  <si>
    <t>DECISÃO</t>
  </si>
  <si>
    <t>FTC</t>
  </si>
  <si>
    <t>CARVÃO MINERAL</t>
  </si>
  <si>
    <t>R$/T</t>
  </si>
  <si>
    <t>CONTÊINER CHEIO DE 20 PÉS</t>
  </si>
  <si>
    <t>R$/con</t>
  </si>
  <si>
    <t>CONTÊINER VAZIO DE 20 PÉS</t>
  </si>
  <si>
    <t>CONTÊINER CHEIO DE 40 PÉS</t>
  </si>
  <si>
    <t>CONTÊINER VAZIO DE 40 PÉS</t>
  </si>
  <si>
    <t>17/2026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</si>
</sst>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0000"/>
  </numFmts>
  <fonts count="11" x14ac:knownFonts="1">
    <font>
      <sz val="11"/>
      <color theme="1"/>
      <name val="Aptos Narrow"/>
      <family val="2"/>
      <scheme val="minor"/>
    </font>
    <font>
      <sz val="10"/>
      <name val="Arial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23"/>
      <name val="Arial"/>
      <family val="2"/>
    </font>
    <font>
      <b/>
      <sz val="8"/>
      <color indexed="10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5" fillId="0" borderId="0" xfId="0" applyFont="1"/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0" fillId="3" borderId="0" xfId="0" applyFill="1"/>
    <xf numFmtId="0" fontId="2" fillId="3" borderId="0" xfId="0" applyFont="1" applyFill="1"/>
    <xf numFmtId="0" fontId="3" fillId="3" borderId="0" xfId="0" applyFont="1" applyFill="1" applyProtection="1">
      <protection locked="0" hidden="1"/>
    </xf>
    <xf numFmtId="0" fontId="3" fillId="3" borderId="0" xfId="0" applyFont="1" applyFill="1"/>
    <xf numFmtId="0" fontId="2" fillId="3" borderId="0" xfId="0" applyFont="1" applyFill="1" applyAlignment="1">
      <alignment horizontal="center" vertical="center"/>
    </xf>
    <xf numFmtId="14" fontId="4" fillId="3" borderId="1" xfId="2" quotePrefix="1" applyNumberFormat="1" applyFont="1" applyFill="1" applyBorder="1" applyAlignment="1">
      <alignment horizontal="center" vertical="center"/>
    </xf>
    <xf numFmtId="165" fontId="4" fillId="3" borderId="1" xfId="2" quotePrefix="1" applyNumberFormat="1" applyFont="1" applyFill="1" applyBorder="1" applyAlignment="1">
      <alignment horizontal="center" vertical="center"/>
    </xf>
    <xf numFmtId="0" fontId="4" fillId="3" borderId="0" xfId="0" applyFont="1" applyFill="1"/>
    <xf numFmtId="0" fontId="5" fillId="3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top" wrapText="1"/>
    </xf>
    <xf numFmtId="0" fontId="6" fillId="3" borderId="0" xfId="0" quotePrefix="1" applyFont="1" applyFill="1" applyAlignment="1">
      <alignment horizontal="left"/>
    </xf>
    <xf numFmtId="0" fontId="6" fillId="3" borderId="0" xfId="0" applyFont="1" applyFill="1" applyAlignment="1">
      <alignment horizontal="right"/>
    </xf>
    <xf numFmtId="0" fontId="6" fillId="3" borderId="0" xfId="0" applyFont="1" applyFill="1"/>
    <xf numFmtId="0" fontId="6" fillId="3" borderId="2" xfId="0" applyFont="1" applyFill="1" applyBorder="1"/>
    <xf numFmtId="0" fontId="6" fillId="3" borderId="3" xfId="0" applyFont="1" applyFill="1" applyBorder="1" applyAlignment="1">
      <alignment horizontal="right"/>
    </xf>
    <xf numFmtId="0" fontId="6" fillId="3" borderId="4" xfId="0" applyFont="1" applyFill="1" applyBorder="1"/>
    <xf numFmtId="0" fontId="6" fillId="3" borderId="1" xfId="0" quotePrefix="1" applyFont="1" applyFill="1" applyBorder="1" applyAlignment="1">
      <alignment horizontal="right"/>
    </xf>
    <xf numFmtId="0" fontId="6" fillId="3" borderId="5" xfId="0" applyFont="1" applyFill="1" applyBorder="1"/>
    <xf numFmtId="0" fontId="6" fillId="3" borderId="6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right"/>
    </xf>
    <xf numFmtId="166" fontId="7" fillId="3" borderId="8" xfId="0" quotePrefix="1" applyNumberFormat="1" applyFont="1" applyFill="1" applyBorder="1" applyAlignment="1">
      <alignment horizontal="right"/>
    </xf>
    <xf numFmtId="0" fontId="6" fillId="3" borderId="9" xfId="0" applyFont="1" applyFill="1" applyBorder="1"/>
    <xf numFmtId="0" fontId="6" fillId="3" borderId="0" xfId="0" applyFont="1" applyFill="1" applyAlignment="1">
      <alignment horizontal="center"/>
    </xf>
    <xf numFmtId="0" fontId="6" fillId="3" borderId="10" xfId="0" applyFont="1" applyFill="1" applyBorder="1" applyAlignment="1">
      <alignment horizontal="right"/>
    </xf>
    <xf numFmtId="166" fontId="7" fillId="3" borderId="11" xfId="0" quotePrefix="1" applyNumberFormat="1" applyFont="1" applyFill="1" applyBorder="1" applyAlignment="1">
      <alignment horizontal="right"/>
    </xf>
    <xf numFmtId="0" fontId="6" fillId="3" borderId="10" xfId="0" applyFont="1" applyFill="1" applyBorder="1"/>
    <xf numFmtId="0" fontId="6" fillId="3" borderId="12" xfId="0" applyFont="1" applyFill="1" applyBorder="1"/>
    <xf numFmtId="0" fontId="6" fillId="3" borderId="13" xfId="0" quotePrefix="1" applyFont="1" applyFill="1" applyBorder="1" applyAlignment="1">
      <alignment horizontal="center"/>
    </xf>
    <xf numFmtId="0" fontId="6" fillId="3" borderId="14" xfId="0" quotePrefix="1" applyFont="1" applyFill="1" applyBorder="1" applyAlignment="1">
      <alignment horizontal="center"/>
    </xf>
    <xf numFmtId="2" fontId="7" fillId="3" borderId="15" xfId="0" quotePrefix="1" applyNumberFormat="1" applyFont="1" applyFill="1" applyBorder="1" applyAlignment="1">
      <alignment horizontal="right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/>
    </xf>
    <xf numFmtId="0" fontId="0" fillId="3" borderId="12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164" fontId="9" fillId="3" borderId="1" xfId="2" quotePrefix="1" applyFont="1" applyFill="1" applyBorder="1"/>
    <xf numFmtId="0" fontId="10" fillId="3" borderId="0" xfId="0" applyFont="1" applyFill="1"/>
    <xf numFmtId="164" fontId="6" fillId="3" borderId="0" xfId="2" applyFont="1" applyFill="1" applyBorder="1"/>
    <xf numFmtId="2" fontId="4" fillId="0" borderId="0" xfId="0" applyNumberFormat="1" applyFont="1" applyAlignment="1">
      <alignment horizontal="center"/>
    </xf>
    <xf numFmtId="166" fontId="4" fillId="0" borderId="0" xfId="0" applyNumberFormat="1" applyFont="1"/>
    <xf numFmtId="2" fontId="0" fillId="0" borderId="0" xfId="0" applyNumberFormat="1" applyAlignment="1">
      <alignment horizontal="center" vertical="center"/>
    </xf>
    <xf numFmtId="166" fontId="0" fillId="0" borderId="0" xfId="0" applyNumberFormat="1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165" fontId="0" fillId="0" borderId="0" xfId="2" applyNumberFormat="1" applyFont="1"/>
  </cellXfs>
  <cellStyles count="3">
    <cellStyle name="Normal" xfId="0" builtinId="0"/>
    <cellStyle name="Normal 2" xfId="1" xr:uid="{BDAFA5C6-2DCE-44E1-867B-BC5B8C2A5635}"/>
    <cellStyle name="Vírgula 2" xfId="2" xr:uid="{3A6CCA2C-B925-4AC3-BA71-4268BC4A1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$A$3" fmlaRange="NOME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1619250</xdr:colOff>
          <xdr:row>3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07CC278-5AD1-4E0A-8763-BAAA27201C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F2412-D2A8-4FC7-B719-7E7AB9DF6A07}">
  <dimension ref="A2:F117"/>
  <sheetViews>
    <sheetView tabSelected="1" workbookViewId="0">
      <selection activeCell="H21" sqref="H21"/>
    </sheetView>
  </sheetViews>
  <sheetFormatPr defaultRowHeight="15" x14ac:dyDescent="0.25"/>
  <cols>
    <col min="1" max="1" width="9.140625" style="6"/>
    <col min="2" max="2" width="15.7109375" style="6" customWidth="1"/>
    <col min="3" max="3" width="3.28515625" style="6" customWidth="1"/>
    <col min="4" max="4" width="9.140625" style="6"/>
    <col min="5" max="5" width="26.42578125" style="6" customWidth="1"/>
    <col min="6" max="16384" width="9.140625" style="6"/>
  </cols>
  <sheetData>
    <row r="2" spans="1:5" x14ac:dyDescent="0.25">
      <c r="B2" s="7" t="s">
        <v>0</v>
      </c>
    </row>
    <row r="3" spans="1:5" x14ac:dyDescent="0.25">
      <c r="A3" s="8">
        <v>1</v>
      </c>
    </row>
    <row r="4" spans="1:5" x14ac:dyDescent="0.25">
      <c r="A4" s="9"/>
      <c r="B4" s="7" t="s">
        <v>1</v>
      </c>
      <c r="E4" s="10" t="s">
        <v>2</v>
      </c>
    </row>
    <row r="5" spans="1:5" x14ac:dyDescent="0.25">
      <c r="A5" s="9">
        <v>0</v>
      </c>
      <c r="B5" s="11">
        <f>VLOOKUP(A3,PRODUTOS!A2:L26,11,FALSE)</f>
        <v>46084</v>
      </c>
      <c r="E5" s="12" t="str">
        <f>VLOOKUP(A3,PRODUTOS!A2:L26,12,FALSE)</f>
        <v>17/2026</v>
      </c>
    </row>
    <row r="7" spans="1:5" x14ac:dyDescent="0.25">
      <c r="B7" s="13" t="s">
        <v>3</v>
      </c>
      <c r="C7" s="14"/>
      <c r="D7" s="15" t="s">
        <v>4</v>
      </c>
      <c r="E7" s="15"/>
    </row>
    <row r="8" spans="1:5" x14ac:dyDescent="0.25">
      <c r="B8" s="16" t="str">
        <f>CONCATENATE("TABELA TARIFÁRIA PARA ",VLOOKUP(A3,PRODUTOS!A2:C26,3,FALSE))</f>
        <v>TABELA TARIFÁRIA PARA CARVÃO MINERAL</v>
      </c>
      <c r="C8" s="16"/>
      <c r="D8" s="16"/>
      <c r="E8" s="16"/>
    </row>
    <row r="9" spans="1:5" x14ac:dyDescent="0.25">
      <c r="B9" s="17" t="s">
        <v>5</v>
      </c>
      <c r="C9" s="18"/>
      <c r="D9" s="19"/>
      <c r="E9" s="18"/>
    </row>
    <row r="10" spans="1:5" x14ac:dyDescent="0.25">
      <c r="B10" s="20" t="s">
        <v>6</v>
      </c>
      <c r="C10" s="21"/>
      <c r="D10" s="22"/>
      <c r="E10" s="23">
        <f>VLOOKUP(A3,PRODUTOS!A2:L26,10,FALSE)</f>
        <v>0</v>
      </c>
    </row>
    <row r="11" spans="1:5" x14ac:dyDescent="0.25">
      <c r="B11" s="24" t="s">
        <v>7</v>
      </c>
      <c r="C11" s="25"/>
      <c r="D11" s="26">
        <v>200</v>
      </c>
      <c r="E11" s="27">
        <f>VLOOKUP(A3,PRODUTOS!A2:L26,6,FALSE)</f>
        <v>0.13125999999999999</v>
      </c>
    </row>
    <row r="12" spans="1:5" x14ac:dyDescent="0.25">
      <c r="B12" s="28" t="s">
        <v>8</v>
      </c>
      <c r="C12" s="29" t="s">
        <v>9</v>
      </c>
      <c r="D12" s="30">
        <v>400</v>
      </c>
      <c r="E12" s="31">
        <f>VLOOKUP(A3,PRODUTOS!A2:L26,7,FALSE)</f>
        <v>0.12469</v>
      </c>
    </row>
    <row r="13" spans="1:5" x14ac:dyDescent="0.25">
      <c r="B13" s="28" t="s">
        <v>10</v>
      </c>
      <c r="C13" s="29" t="s">
        <v>9</v>
      </c>
      <c r="D13" s="30">
        <v>600</v>
      </c>
      <c r="E13" s="31">
        <f>VLOOKUP(A3,PRODUTOS!A2:L26,8,FALSE)</f>
        <v>0.11813</v>
      </c>
    </row>
    <row r="14" spans="1:5" x14ac:dyDescent="0.25">
      <c r="B14" s="28" t="s">
        <v>11</v>
      </c>
      <c r="C14" s="29" t="s">
        <v>12</v>
      </c>
      <c r="D14" s="32"/>
      <c r="E14" s="31">
        <f>VLOOKUP(A3,PRODUTOS!A2:L26,9,FALSE)</f>
        <v>0.11153</v>
      </c>
    </row>
    <row r="15" spans="1:5" x14ac:dyDescent="0.25">
      <c r="B15" s="33" t="s">
        <v>13</v>
      </c>
      <c r="C15" s="34" t="str">
        <f>VLOOKUP(A3,PRODUTOS!A2:L26,5,FALSE)</f>
        <v>R$/T</v>
      </c>
      <c r="D15" s="35"/>
      <c r="E15" s="36">
        <f>VLOOKUP(A3,PRODUTOS!A2:L26,4,FALSE)</f>
        <v>41.83</v>
      </c>
    </row>
    <row r="16" spans="1:5" x14ac:dyDescent="0.25">
      <c r="B16" s="37" t="s">
        <v>14</v>
      </c>
      <c r="C16" s="38"/>
      <c r="D16" s="3">
        <v>1</v>
      </c>
      <c r="E16" s="39" t="str">
        <f>CONCATENATE("Tarifa em ",C15)</f>
        <v>Tarifa em R$/T</v>
      </c>
    </row>
    <row r="17" spans="2:6" x14ac:dyDescent="0.25">
      <c r="B17" s="40"/>
      <c r="C17" s="41"/>
      <c r="D17" s="4"/>
      <c r="E17" s="42">
        <f>ROUND(IF(D16&lt;=D11,E15+(D16*E11),IF(D16&lt;=D12,E15+(D11*E11)+((D16-D11)*E12),IF(D16&lt;=D13,E15+(D11*E11)+((D12-D11)*E12)+((D16-D12)*E13),IF(D16&gt;=D13+1,E15+(D11*E11)+((D12-D11)*E12)+((D13-D12)*E13)+((D16-D13)*E14))))),2)</f>
        <v>41.96</v>
      </c>
      <c r="F17" s="43" t="s">
        <v>15</v>
      </c>
    </row>
    <row r="18" spans="2:6" x14ac:dyDescent="0.25">
      <c r="B18" s="19"/>
      <c r="C18" s="18"/>
      <c r="D18" s="19"/>
      <c r="E18" s="44"/>
    </row>
    <row r="19" spans="2:6" x14ac:dyDescent="0.25">
      <c r="B19" s="19"/>
      <c r="C19" s="18"/>
      <c r="D19" s="19"/>
      <c r="E19" s="44"/>
    </row>
    <row r="20" spans="2:6" x14ac:dyDescent="0.25">
      <c r="B20" s="5" t="s">
        <v>16</v>
      </c>
      <c r="C20" s="5"/>
      <c r="D20" s="5"/>
      <c r="E20" s="5"/>
    </row>
    <row r="21" spans="2:6" x14ac:dyDescent="0.25">
      <c r="B21" s="19"/>
      <c r="C21" s="18"/>
      <c r="D21" s="19"/>
      <c r="E21" s="44"/>
    </row>
    <row r="22" spans="2:6" x14ac:dyDescent="0.25">
      <c r="B22" s="19"/>
      <c r="C22" s="18"/>
      <c r="D22" s="19"/>
      <c r="E22" s="44"/>
    </row>
    <row r="23" spans="2:6" x14ac:dyDescent="0.25">
      <c r="B23" s="19"/>
      <c r="C23" s="18"/>
      <c r="D23" s="19"/>
      <c r="E23" s="44"/>
    </row>
    <row r="24" spans="2:6" x14ac:dyDescent="0.25">
      <c r="B24" s="19"/>
      <c r="C24" s="18"/>
      <c r="D24" s="19"/>
      <c r="E24" s="44"/>
    </row>
    <row r="25" spans="2:6" x14ac:dyDescent="0.25">
      <c r="B25" s="19"/>
      <c r="C25" s="18"/>
      <c r="D25" s="19"/>
      <c r="E25" s="44"/>
    </row>
    <row r="26" spans="2:6" x14ac:dyDescent="0.25">
      <c r="B26" s="19"/>
      <c r="C26" s="18"/>
      <c r="D26" s="19"/>
      <c r="E26" s="44"/>
    </row>
    <row r="27" spans="2:6" x14ac:dyDescent="0.25">
      <c r="B27" s="19"/>
      <c r="C27" s="18"/>
      <c r="D27" s="19"/>
      <c r="E27" s="44"/>
    </row>
    <row r="28" spans="2:6" x14ac:dyDescent="0.25">
      <c r="B28" s="19"/>
      <c r="C28" s="18"/>
      <c r="D28" s="19"/>
      <c r="E28" s="44"/>
    </row>
    <row r="29" spans="2:6" x14ac:dyDescent="0.25">
      <c r="B29" s="19"/>
      <c r="C29" s="18"/>
      <c r="D29" s="19"/>
      <c r="E29" s="44"/>
    </row>
    <row r="30" spans="2:6" x14ac:dyDescent="0.25">
      <c r="B30" s="19"/>
      <c r="C30" s="18"/>
      <c r="D30" s="19"/>
      <c r="E30" s="44"/>
    </row>
    <row r="31" spans="2:6" x14ac:dyDescent="0.25">
      <c r="B31" s="19"/>
      <c r="C31" s="18"/>
      <c r="D31" s="19"/>
      <c r="E31" s="44"/>
    </row>
    <row r="32" spans="2:6" x14ac:dyDescent="0.25">
      <c r="B32" s="19"/>
      <c r="C32" s="18"/>
      <c r="D32" s="19"/>
      <c r="E32" s="44"/>
    </row>
    <row r="33" spans="2:5" x14ac:dyDescent="0.25">
      <c r="B33" s="19"/>
      <c r="C33" s="18"/>
      <c r="D33" s="19"/>
      <c r="E33" s="44"/>
    </row>
    <row r="34" spans="2:5" x14ac:dyDescent="0.25">
      <c r="B34" s="19"/>
      <c r="C34" s="18"/>
      <c r="D34" s="19"/>
      <c r="E34" s="44"/>
    </row>
    <row r="35" spans="2:5" x14ac:dyDescent="0.25">
      <c r="B35" s="19"/>
      <c r="C35" s="18"/>
      <c r="D35" s="19"/>
      <c r="E35" s="44"/>
    </row>
    <row r="36" spans="2:5" x14ac:dyDescent="0.25">
      <c r="B36" s="19"/>
      <c r="C36" s="18"/>
      <c r="D36" s="19"/>
      <c r="E36" s="44"/>
    </row>
    <row r="37" spans="2:5" x14ac:dyDescent="0.25">
      <c r="B37" s="19"/>
      <c r="C37" s="18"/>
      <c r="D37" s="19"/>
      <c r="E37" s="44"/>
    </row>
    <row r="38" spans="2:5" x14ac:dyDescent="0.25">
      <c r="B38" s="19"/>
      <c r="C38" s="18"/>
      <c r="D38" s="19"/>
      <c r="E38" s="44"/>
    </row>
    <row r="39" spans="2:5" x14ac:dyDescent="0.25">
      <c r="B39" s="19"/>
      <c r="C39" s="18"/>
      <c r="D39" s="19"/>
      <c r="E39" s="44"/>
    </row>
    <row r="40" spans="2:5" x14ac:dyDescent="0.25">
      <c r="B40" s="19"/>
      <c r="C40" s="18"/>
      <c r="D40" s="19"/>
      <c r="E40" s="44"/>
    </row>
    <row r="41" spans="2:5" x14ac:dyDescent="0.25">
      <c r="B41" s="19"/>
      <c r="C41" s="18"/>
      <c r="D41" s="19"/>
      <c r="E41" s="44"/>
    </row>
    <row r="42" spans="2:5" x14ac:dyDescent="0.25">
      <c r="B42" s="19"/>
      <c r="C42" s="18"/>
      <c r="D42" s="19"/>
      <c r="E42" s="44"/>
    </row>
    <row r="43" spans="2:5" x14ac:dyDescent="0.25">
      <c r="B43" s="19"/>
      <c r="C43" s="18"/>
      <c r="D43" s="19"/>
      <c r="E43" s="44"/>
    </row>
    <row r="44" spans="2:5" x14ac:dyDescent="0.25">
      <c r="B44" s="19"/>
      <c r="C44" s="18"/>
      <c r="D44" s="19"/>
      <c r="E44" s="44"/>
    </row>
    <row r="45" spans="2:5" x14ac:dyDescent="0.25">
      <c r="B45" s="19"/>
      <c r="C45" s="18"/>
      <c r="D45" s="19"/>
      <c r="E45" s="44"/>
    </row>
    <row r="46" spans="2:5" x14ac:dyDescent="0.25">
      <c r="B46" s="19"/>
      <c r="C46" s="18"/>
      <c r="D46" s="19"/>
      <c r="E46" s="44"/>
    </row>
    <row r="47" spans="2:5" x14ac:dyDescent="0.25">
      <c r="B47" s="19"/>
      <c r="C47" s="18"/>
      <c r="D47" s="19"/>
      <c r="E47" s="44"/>
    </row>
    <row r="48" spans="2:5" x14ac:dyDescent="0.25">
      <c r="B48" s="19"/>
      <c r="C48" s="18"/>
      <c r="D48" s="19"/>
      <c r="E48" s="44"/>
    </row>
    <row r="49" spans="2:5" x14ac:dyDescent="0.25">
      <c r="B49" s="19"/>
      <c r="C49" s="18"/>
      <c r="D49" s="19"/>
      <c r="E49" s="44"/>
    </row>
    <row r="50" spans="2:5" x14ac:dyDescent="0.25">
      <c r="B50" s="19"/>
      <c r="C50" s="18"/>
      <c r="D50" s="19"/>
      <c r="E50" s="44"/>
    </row>
    <row r="51" spans="2:5" x14ac:dyDescent="0.25">
      <c r="B51" s="19"/>
      <c r="C51" s="18"/>
      <c r="D51" s="19"/>
      <c r="E51" s="44"/>
    </row>
    <row r="52" spans="2:5" x14ac:dyDescent="0.25">
      <c r="B52" s="19"/>
      <c r="C52" s="18"/>
      <c r="D52" s="19"/>
      <c r="E52" s="44"/>
    </row>
    <row r="53" spans="2:5" x14ac:dyDescent="0.25">
      <c r="B53" s="19"/>
      <c r="C53" s="18"/>
      <c r="D53" s="19"/>
      <c r="E53" s="44"/>
    </row>
    <row r="54" spans="2:5" x14ac:dyDescent="0.25">
      <c r="B54" s="19"/>
      <c r="C54" s="18"/>
      <c r="D54" s="19"/>
      <c r="E54" s="44"/>
    </row>
    <row r="55" spans="2:5" x14ac:dyDescent="0.25">
      <c r="B55" s="19"/>
      <c r="C55" s="18"/>
      <c r="D55" s="19"/>
      <c r="E55" s="44"/>
    </row>
    <row r="56" spans="2:5" x14ac:dyDescent="0.25">
      <c r="B56" s="19"/>
      <c r="C56" s="18"/>
      <c r="D56" s="19"/>
      <c r="E56" s="44"/>
    </row>
    <row r="57" spans="2:5" x14ac:dyDescent="0.25">
      <c r="B57" s="19"/>
      <c r="C57" s="18"/>
      <c r="D57" s="19"/>
      <c r="E57" s="44"/>
    </row>
    <row r="58" spans="2:5" x14ac:dyDescent="0.25">
      <c r="B58" s="19"/>
      <c r="C58" s="18"/>
      <c r="D58" s="19"/>
      <c r="E58" s="44"/>
    </row>
    <row r="59" spans="2:5" x14ac:dyDescent="0.25">
      <c r="B59" s="19"/>
      <c r="C59" s="18"/>
      <c r="D59" s="19"/>
      <c r="E59" s="44"/>
    </row>
    <row r="60" spans="2:5" x14ac:dyDescent="0.25">
      <c r="B60" s="19"/>
      <c r="C60" s="18"/>
      <c r="D60" s="19"/>
      <c r="E60" s="44"/>
    </row>
    <row r="61" spans="2:5" x14ac:dyDescent="0.25">
      <c r="B61" s="19"/>
      <c r="C61" s="18"/>
      <c r="D61" s="19"/>
      <c r="E61" s="44"/>
    </row>
    <row r="62" spans="2:5" x14ac:dyDescent="0.25">
      <c r="B62" s="19"/>
      <c r="C62" s="18"/>
      <c r="D62" s="19"/>
      <c r="E62" s="44"/>
    </row>
    <row r="63" spans="2:5" x14ac:dyDescent="0.25">
      <c r="B63" s="19"/>
      <c r="C63" s="18"/>
      <c r="D63" s="19"/>
      <c r="E63" s="44"/>
    </row>
    <row r="64" spans="2:5" x14ac:dyDescent="0.25">
      <c r="B64" s="19"/>
      <c r="C64" s="18"/>
      <c r="D64" s="19"/>
      <c r="E64" s="44"/>
    </row>
    <row r="65" spans="2:5" x14ac:dyDescent="0.25">
      <c r="B65" s="19"/>
      <c r="C65" s="18"/>
      <c r="D65" s="19"/>
      <c r="E65" s="44"/>
    </row>
    <row r="66" spans="2:5" x14ac:dyDescent="0.25">
      <c r="B66" s="19"/>
      <c r="C66" s="18"/>
      <c r="D66" s="19"/>
      <c r="E66" s="44"/>
    </row>
    <row r="67" spans="2:5" x14ac:dyDescent="0.25">
      <c r="B67" s="19"/>
      <c r="C67" s="18"/>
      <c r="D67" s="19"/>
      <c r="E67" s="44"/>
    </row>
    <row r="68" spans="2:5" x14ac:dyDescent="0.25">
      <c r="B68" s="19"/>
      <c r="C68" s="18"/>
      <c r="D68" s="19"/>
      <c r="E68" s="44"/>
    </row>
    <row r="69" spans="2:5" x14ac:dyDescent="0.25">
      <c r="B69" s="19"/>
      <c r="C69" s="18"/>
      <c r="D69" s="19"/>
      <c r="E69" s="44"/>
    </row>
    <row r="70" spans="2:5" x14ac:dyDescent="0.25">
      <c r="B70" s="19"/>
      <c r="C70" s="18"/>
      <c r="D70" s="19"/>
      <c r="E70" s="44"/>
    </row>
    <row r="71" spans="2:5" x14ac:dyDescent="0.25">
      <c r="B71" s="19"/>
      <c r="C71" s="18"/>
      <c r="D71" s="19"/>
      <c r="E71" s="44"/>
    </row>
    <row r="72" spans="2:5" x14ac:dyDescent="0.25">
      <c r="B72" s="19"/>
      <c r="C72" s="18"/>
      <c r="D72" s="19"/>
      <c r="E72" s="44"/>
    </row>
    <row r="73" spans="2:5" x14ac:dyDescent="0.25">
      <c r="B73" s="19"/>
      <c r="C73" s="18"/>
      <c r="D73" s="19"/>
      <c r="E73" s="44"/>
    </row>
    <row r="74" spans="2:5" x14ac:dyDescent="0.25">
      <c r="B74" s="19"/>
      <c r="C74" s="18"/>
      <c r="D74" s="19"/>
      <c r="E74" s="44"/>
    </row>
    <row r="75" spans="2:5" x14ac:dyDescent="0.25">
      <c r="B75" s="19"/>
      <c r="C75" s="18"/>
      <c r="D75" s="19"/>
      <c r="E75" s="44"/>
    </row>
    <row r="76" spans="2:5" x14ac:dyDescent="0.25">
      <c r="B76" s="19"/>
      <c r="C76" s="18"/>
      <c r="D76" s="19"/>
      <c r="E76" s="44"/>
    </row>
    <row r="77" spans="2:5" x14ac:dyDescent="0.25">
      <c r="B77" s="19"/>
      <c r="C77" s="18"/>
      <c r="D77" s="19"/>
      <c r="E77" s="44"/>
    </row>
    <row r="78" spans="2:5" x14ac:dyDescent="0.25">
      <c r="B78" s="19"/>
      <c r="C78" s="18"/>
      <c r="D78" s="19"/>
      <c r="E78" s="44"/>
    </row>
    <row r="79" spans="2:5" x14ac:dyDescent="0.25">
      <c r="B79" s="19"/>
      <c r="C79" s="18"/>
      <c r="D79" s="19"/>
      <c r="E79" s="44"/>
    </row>
    <row r="80" spans="2:5" x14ac:dyDescent="0.25">
      <c r="B80" s="19"/>
      <c r="C80" s="18"/>
      <c r="D80" s="19"/>
      <c r="E80" s="44"/>
    </row>
    <row r="81" spans="2:5" x14ac:dyDescent="0.25">
      <c r="B81" s="19"/>
      <c r="C81" s="18"/>
      <c r="D81" s="19"/>
      <c r="E81" s="44"/>
    </row>
    <row r="82" spans="2:5" x14ac:dyDescent="0.25">
      <c r="B82" s="19"/>
      <c r="C82" s="18"/>
      <c r="D82" s="19"/>
      <c r="E82" s="44"/>
    </row>
    <row r="83" spans="2:5" x14ac:dyDescent="0.25">
      <c r="B83" s="19"/>
      <c r="C83" s="18"/>
      <c r="D83" s="19"/>
      <c r="E83" s="44"/>
    </row>
    <row r="84" spans="2:5" x14ac:dyDescent="0.25">
      <c r="B84" s="19"/>
      <c r="C84" s="18"/>
      <c r="D84" s="19"/>
      <c r="E84" s="44"/>
    </row>
    <row r="85" spans="2:5" x14ac:dyDescent="0.25">
      <c r="B85" s="19"/>
      <c r="C85" s="18"/>
      <c r="D85" s="19"/>
      <c r="E85" s="44"/>
    </row>
    <row r="86" spans="2:5" x14ac:dyDescent="0.25">
      <c r="B86" s="19"/>
      <c r="C86" s="18"/>
      <c r="D86" s="19"/>
      <c r="E86" s="44"/>
    </row>
    <row r="87" spans="2:5" x14ac:dyDescent="0.25">
      <c r="B87" s="19"/>
      <c r="C87" s="18"/>
      <c r="D87" s="19"/>
      <c r="E87" s="44"/>
    </row>
    <row r="88" spans="2:5" x14ac:dyDescent="0.25">
      <c r="B88" s="19"/>
      <c r="C88" s="18"/>
      <c r="D88" s="19"/>
      <c r="E88" s="44"/>
    </row>
    <row r="89" spans="2:5" x14ac:dyDescent="0.25">
      <c r="B89" s="19"/>
      <c r="C89" s="18"/>
      <c r="D89" s="19"/>
      <c r="E89" s="44"/>
    </row>
    <row r="90" spans="2:5" x14ac:dyDescent="0.25">
      <c r="B90" s="19"/>
      <c r="C90" s="18"/>
      <c r="D90" s="19"/>
      <c r="E90" s="44"/>
    </row>
    <row r="91" spans="2:5" x14ac:dyDescent="0.25">
      <c r="B91" s="19"/>
      <c r="C91" s="18"/>
      <c r="D91" s="19"/>
      <c r="E91" s="44"/>
    </row>
    <row r="92" spans="2:5" x14ac:dyDescent="0.25">
      <c r="B92" s="19"/>
      <c r="C92" s="18"/>
      <c r="D92" s="19"/>
      <c r="E92" s="44"/>
    </row>
    <row r="93" spans="2:5" x14ac:dyDescent="0.25">
      <c r="B93" s="19"/>
      <c r="C93" s="18"/>
      <c r="D93" s="19"/>
      <c r="E93" s="44"/>
    </row>
    <row r="94" spans="2:5" x14ac:dyDescent="0.25">
      <c r="B94" s="19"/>
      <c r="C94" s="18"/>
      <c r="D94" s="19"/>
      <c r="E94" s="44"/>
    </row>
    <row r="95" spans="2:5" x14ac:dyDescent="0.25">
      <c r="B95" s="19"/>
      <c r="C95" s="18"/>
      <c r="D95" s="19"/>
      <c r="E95" s="44"/>
    </row>
    <row r="96" spans="2:5" x14ac:dyDescent="0.25">
      <c r="B96" s="19"/>
      <c r="C96" s="18"/>
      <c r="D96" s="19"/>
      <c r="E96" s="44"/>
    </row>
    <row r="97" spans="2:5" x14ac:dyDescent="0.25">
      <c r="B97" s="19"/>
      <c r="C97" s="18"/>
      <c r="D97" s="19"/>
      <c r="E97" s="44"/>
    </row>
    <row r="98" spans="2:5" x14ac:dyDescent="0.25">
      <c r="B98" s="19"/>
      <c r="C98" s="18"/>
      <c r="D98" s="19"/>
      <c r="E98" s="44"/>
    </row>
    <row r="99" spans="2:5" x14ac:dyDescent="0.25">
      <c r="B99" s="19"/>
      <c r="C99" s="18"/>
      <c r="D99" s="19"/>
      <c r="E99" s="44"/>
    </row>
    <row r="100" spans="2:5" x14ac:dyDescent="0.25">
      <c r="B100" s="19"/>
      <c r="C100" s="18"/>
      <c r="D100" s="19"/>
      <c r="E100" s="44"/>
    </row>
    <row r="101" spans="2:5" x14ac:dyDescent="0.25">
      <c r="B101" s="19"/>
      <c r="C101" s="18"/>
      <c r="D101" s="19"/>
      <c r="E101" s="44"/>
    </row>
    <row r="102" spans="2:5" x14ac:dyDescent="0.25">
      <c r="B102" s="19"/>
      <c r="C102" s="18"/>
      <c r="D102" s="19"/>
      <c r="E102" s="44"/>
    </row>
    <row r="103" spans="2:5" x14ac:dyDescent="0.25">
      <c r="B103" s="19"/>
      <c r="C103" s="18"/>
      <c r="D103" s="19"/>
      <c r="E103" s="44"/>
    </row>
    <row r="104" spans="2:5" x14ac:dyDescent="0.25">
      <c r="B104" s="19"/>
      <c r="C104" s="18"/>
      <c r="D104" s="19"/>
      <c r="E104" s="44"/>
    </row>
    <row r="105" spans="2:5" x14ac:dyDescent="0.25">
      <c r="B105" s="19"/>
      <c r="C105" s="18"/>
      <c r="D105" s="19"/>
      <c r="E105" s="44"/>
    </row>
    <row r="106" spans="2:5" x14ac:dyDescent="0.25">
      <c r="B106" s="19"/>
      <c r="C106" s="18"/>
      <c r="D106" s="19"/>
      <c r="E106" s="44"/>
    </row>
    <row r="107" spans="2:5" x14ac:dyDescent="0.25">
      <c r="B107" s="19"/>
      <c r="C107" s="18"/>
      <c r="D107" s="19"/>
      <c r="E107" s="44"/>
    </row>
    <row r="108" spans="2:5" x14ac:dyDescent="0.25">
      <c r="B108" s="19"/>
      <c r="C108" s="18"/>
      <c r="D108" s="19"/>
      <c r="E108" s="44"/>
    </row>
    <row r="109" spans="2:5" x14ac:dyDescent="0.25">
      <c r="B109" s="19"/>
      <c r="C109" s="18"/>
      <c r="D109" s="19"/>
      <c r="E109" s="44"/>
    </row>
    <row r="110" spans="2:5" x14ac:dyDescent="0.25">
      <c r="B110" s="19"/>
      <c r="C110" s="18"/>
      <c r="D110" s="19"/>
      <c r="E110" s="44"/>
    </row>
    <row r="111" spans="2:5" x14ac:dyDescent="0.25">
      <c r="B111" s="19"/>
      <c r="C111" s="18"/>
      <c r="D111" s="19"/>
      <c r="E111" s="44"/>
    </row>
    <row r="112" spans="2:5" x14ac:dyDescent="0.25">
      <c r="B112" s="19"/>
      <c r="C112" s="18"/>
      <c r="D112" s="19"/>
      <c r="E112" s="44"/>
    </row>
    <row r="113" spans="2:5" x14ac:dyDescent="0.25">
      <c r="B113" s="19"/>
      <c r="C113" s="18"/>
      <c r="D113" s="19"/>
      <c r="E113" s="44"/>
    </row>
    <row r="114" spans="2:5" x14ac:dyDescent="0.25">
      <c r="B114" s="19"/>
      <c r="C114" s="18"/>
      <c r="D114" s="19"/>
      <c r="E114" s="44"/>
    </row>
    <row r="115" spans="2:5" x14ac:dyDescent="0.25">
      <c r="B115" s="19"/>
      <c r="C115" s="18"/>
      <c r="D115" s="19"/>
      <c r="E115" s="44"/>
    </row>
    <row r="116" spans="2:5" x14ac:dyDescent="0.25">
      <c r="B116" s="19"/>
      <c r="C116" s="18"/>
      <c r="D116" s="19"/>
      <c r="E116" s="44"/>
    </row>
    <row r="117" spans="2:5" x14ac:dyDescent="0.25">
      <c r="B117" s="19"/>
      <c r="C117" s="18"/>
      <c r="D117" s="19"/>
      <c r="E117" s="44"/>
    </row>
  </sheetData>
  <mergeCells count="5">
    <mergeCell ref="B8:E8"/>
    <mergeCell ref="C15:D15"/>
    <mergeCell ref="B16:C17"/>
    <mergeCell ref="D16:D17"/>
    <mergeCell ref="B20:E20"/>
  </mergeCell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1619250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50324-3962-4806-BCB7-3EDC26C64D7C}">
  <dimension ref="A1:L28"/>
  <sheetViews>
    <sheetView workbookViewId="0">
      <selection activeCell="K12" sqref="K12"/>
    </sheetView>
  </sheetViews>
  <sheetFormatPr defaultRowHeight="15" x14ac:dyDescent="0.25"/>
  <cols>
    <col min="1" max="1" width="7.7109375" bestFit="1" customWidth="1"/>
    <col min="2" max="2" width="17.7109375" bestFit="1" customWidth="1"/>
    <col min="3" max="3" width="39.5703125" style="2" customWidth="1"/>
    <col min="4" max="4" width="9.85546875" style="50" customWidth="1"/>
    <col min="5" max="5" width="14.5703125" style="2" bestFit="1" customWidth="1"/>
    <col min="6" max="6" width="11.42578125" style="48" customWidth="1"/>
    <col min="7" max="7" width="11.28515625" style="48" bestFit="1" customWidth="1"/>
    <col min="8" max="8" width="14.7109375" style="48" customWidth="1"/>
    <col min="9" max="9" width="12.7109375" style="48" customWidth="1"/>
    <col min="10" max="10" width="18.140625" bestFit="1" customWidth="1"/>
    <col min="11" max="11" width="11" bestFit="1" customWidth="1"/>
    <col min="12" max="12" width="12.5703125" bestFit="1" customWidth="1"/>
  </cols>
  <sheetData>
    <row r="1" spans="1:12" s="1" customFormat="1" ht="12.75" x14ac:dyDescent="0.2">
      <c r="A1" s="1" t="s">
        <v>17</v>
      </c>
      <c r="B1" s="1" t="s">
        <v>18</v>
      </c>
      <c r="C1" s="1" t="s">
        <v>19</v>
      </c>
      <c r="D1" s="45" t="s">
        <v>20</v>
      </c>
      <c r="E1" s="1" t="s">
        <v>21</v>
      </c>
      <c r="F1" s="46" t="s">
        <v>22</v>
      </c>
      <c r="G1" s="46" t="s">
        <v>23</v>
      </c>
      <c r="H1" s="46" t="s">
        <v>24</v>
      </c>
      <c r="I1" s="46" t="s">
        <v>25</v>
      </c>
      <c r="J1" s="1" t="s">
        <v>26</v>
      </c>
      <c r="K1" s="1" t="s">
        <v>27</v>
      </c>
      <c r="L1" s="1" t="s">
        <v>28</v>
      </c>
    </row>
    <row r="2" spans="1:12" x14ac:dyDescent="0.25">
      <c r="A2">
        <v>1</v>
      </c>
      <c r="B2" t="s">
        <v>29</v>
      </c>
      <c r="C2" s="2" t="s">
        <v>30</v>
      </c>
      <c r="D2" s="47">
        <v>41.83</v>
      </c>
      <c r="E2" s="2" t="s">
        <v>31</v>
      </c>
      <c r="F2" s="48">
        <v>0.13125999999999999</v>
      </c>
      <c r="G2" s="48">
        <v>0.12469</v>
      </c>
      <c r="H2" s="48">
        <v>0.11813</v>
      </c>
      <c r="I2" s="48">
        <v>0.11153</v>
      </c>
      <c r="K2" s="49">
        <v>46084</v>
      </c>
      <c r="L2" s="2" t="s">
        <v>37</v>
      </c>
    </row>
    <row r="3" spans="1:12" x14ac:dyDescent="0.25">
      <c r="A3">
        <v>2</v>
      </c>
      <c r="B3" s="2" t="s">
        <v>29</v>
      </c>
      <c r="C3" s="2" t="s">
        <v>32</v>
      </c>
      <c r="D3" s="47">
        <v>471.93</v>
      </c>
      <c r="E3" s="2" t="s">
        <v>33</v>
      </c>
      <c r="F3" s="48">
        <v>2.29488</v>
      </c>
      <c r="G3" s="48">
        <v>2.1801400000000002</v>
      </c>
      <c r="H3" s="48">
        <v>2.0653899999999998</v>
      </c>
      <c r="I3" s="48">
        <v>1.95065</v>
      </c>
      <c r="J3" s="2"/>
      <c r="K3" s="49">
        <v>46084</v>
      </c>
      <c r="L3" s="2" t="s">
        <v>37</v>
      </c>
    </row>
    <row r="4" spans="1:12" x14ac:dyDescent="0.25">
      <c r="A4">
        <v>3</v>
      </c>
      <c r="B4" s="2" t="s">
        <v>29</v>
      </c>
      <c r="C4" s="2" t="s">
        <v>34</v>
      </c>
      <c r="D4" s="47">
        <v>231.71</v>
      </c>
      <c r="E4" s="2" t="s">
        <v>33</v>
      </c>
      <c r="F4" s="48">
        <v>1.0748899999999999</v>
      </c>
      <c r="G4" s="48">
        <v>1.0211699999999999</v>
      </c>
      <c r="H4" s="48">
        <v>0.96740999999999999</v>
      </c>
      <c r="I4" s="48">
        <v>0.91364999999999996</v>
      </c>
      <c r="J4" s="2"/>
      <c r="K4" s="49">
        <v>46084</v>
      </c>
      <c r="L4" s="2" t="s">
        <v>37</v>
      </c>
    </row>
    <row r="5" spans="1:12" x14ac:dyDescent="0.25">
      <c r="A5">
        <v>4</v>
      </c>
      <c r="B5" s="2" t="s">
        <v>29</v>
      </c>
      <c r="C5" s="2" t="s">
        <v>35</v>
      </c>
      <c r="D5" s="47">
        <v>558.20000000000005</v>
      </c>
      <c r="E5" s="2" t="s">
        <v>33</v>
      </c>
      <c r="F5" s="48">
        <v>3.4659599999999999</v>
      </c>
      <c r="G5" s="48">
        <v>3.2926600000000001</v>
      </c>
      <c r="H5" s="48">
        <v>3.1193599999999999</v>
      </c>
      <c r="I5" s="48">
        <v>2.9460600000000001</v>
      </c>
      <c r="J5" s="2"/>
      <c r="K5" s="49">
        <v>46084</v>
      </c>
      <c r="L5" s="2" t="s">
        <v>37</v>
      </c>
    </row>
    <row r="6" spans="1:12" x14ac:dyDescent="0.25">
      <c r="A6">
        <v>5</v>
      </c>
      <c r="B6" s="2" t="s">
        <v>29</v>
      </c>
      <c r="C6" s="2" t="s">
        <v>36</v>
      </c>
      <c r="D6" s="47">
        <v>242.76</v>
      </c>
      <c r="E6" s="2" t="s">
        <v>33</v>
      </c>
      <c r="F6" s="48">
        <v>2.4729800000000002</v>
      </c>
      <c r="G6" s="48">
        <v>2.3493200000000001</v>
      </c>
      <c r="H6" s="48">
        <v>2.2257099999999999</v>
      </c>
      <c r="I6" s="48">
        <v>2.10202</v>
      </c>
      <c r="J6" s="2"/>
      <c r="K6" s="49">
        <v>46084</v>
      </c>
      <c r="L6" s="2" t="s">
        <v>37</v>
      </c>
    </row>
    <row r="7" spans="1:12" x14ac:dyDescent="0.25">
      <c r="K7" s="49"/>
      <c r="L7" s="51"/>
    </row>
    <row r="8" spans="1:12" x14ac:dyDescent="0.25">
      <c r="K8" s="49"/>
      <c r="L8" s="51"/>
    </row>
    <row r="9" spans="1:12" x14ac:dyDescent="0.25">
      <c r="K9" s="49"/>
      <c r="L9" s="51"/>
    </row>
    <row r="10" spans="1:12" x14ac:dyDescent="0.25">
      <c r="K10" s="49"/>
      <c r="L10" s="51"/>
    </row>
    <row r="11" spans="1:12" x14ac:dyDescent="0.25">
      <c r="K11" s="49"/>
      <c r="L11" s="51"/>
    </row>
    <row r="12" spans="1:12" x14ac:dyDescent="0.25">
      <c r="K12" s="49"/>
      <c r="L12" s="51"/>
    </row>
    <row r="13" spans="1:12" x14ac:dyDescent="0.25">
      <c r="J13" s="2"/>
      <c r="K13" s="49"/>
      <c r="L13" s="51"/>
    </row>
    <row r="14" spans="1:12" x14ac:dyDescent="0.25">
      <c r="K14" s="49"/>
      <c r="L14" s="51"/>
    </row>
    <row r="15" spans="1:12" x14ac:dyDescent="0.25">
      <c r="K15" s="49"/>
      <c r="L15" s="51"/>
    </row>
    <row r="16" spans="1:12" x14ac:dyDescent="0.25">
      <c r="K16" s="49"/>
      <c r="L16" s="51"/>
    </row>
    <row r="17" spans="11:12" x14ac:dyDescent="0.25">
      <c r="K17" s="49"/>
      <c r="L17" s="51"/>
    </row>
    <row r="18" spans="11:12" x14ac:dyDescent="0.25">
      <c r="K18" s="49"/>
      <c r="L18" s="51"/>
    </row>
    <row r="19" spans="11:12" x14ac:dyDescent="0.25">
      <c r="K19" s="49"/>
      <c r="L19" s="51"/>
    </row>
    <row r="20" spans="11:12" x14ac:dyDescent="0.25">
      <c r="K20" s="49"/>
      <c r="L20" s="52"/>
    </row>
    <row r="21" spans="11:12" x14ac:dyDescent="0.25">
      <c r="K21" s="49"/>
      <c r="L21" s="52"/>
    </row>
    <row r="22" spans="11:12" x14ac:dyDescent="0.25">
      <c r="K22" s="49"/>
      <c r="L22" s="52"/>
    </row>
    <row r="23" spans="11:12" x14ac:dyDescent="0.25">
      <c r="K23" s="49"/>
      <c r="L23" s="52"/>
    </row>
    <row r="24" spans="11:12" x14ac:dyDescent="0.25">
      <c r="K24" s="49"/>
      <c r="L24" s="52"/>
    </row>
    <row r="25" spans="11:12" x14ac:dyDescent="0.25">
      <c r="K25" s="49"/>
      <c r="L25" s="52"/>
    </row>
    <row r="26" spans="11:12" x14ac:dyDescent="0.25">
      <c r="K26" s="49"/>
      <c r="L26" s="52"/>
    </row>
    <row r="28" spans="11:12" x14ac:dyDescent="0.25">
      <c r="K28" s="49"/>
      <c r="L28" s="5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FTC</vt:lpstr>
      <vt:lpstr>PRODUTOS</vt:lpstr>
      <vt:lpstr>NOME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Herlis Gomes Peixoto Junior</dc:creator>
  <cp:lastModifiedBy>Herlis Gomes Peixoto Junior</cp:lastModifiedBy>
  <dcterms:created xsi:type="dcterms:W3CDTF">2026-03-05T16:42:51Z</dcterms:created>
  <dcterms:modified xsi:type="dcterms:W3CDTF">2026-03-05T16:49:13Z</dcterms:modified>
</cp:coreProperties>
</file>