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ntratos/BAFER/Reajustes/"/>
    </mc:Choice>
  </mc:AlternateContent>
  <xr:revisionPtr revIDLastSave="11" documentId="8_{BFFDB43B-9C29-4C72-BE2E-B67750EEDA85}" xr6:coauthVersionLast="47" xr6:coauthVersionMax="47" xr10:uidLastSave="{46D8C935-CADF-445B-8D58-DF22010C1718}"/>
  <bookViews>
    <workbookView showHorizontalScroll="0" showVerticalScroll="0" xWindow="28680" yWindow="-120" windowWidth="29040" windowHeight="15720" xr2:uid="{00000000-000D-0000-FFFF-FFFF00000000}"/>
  </bookViews>
  <sheets>
    <sheet name="Tarifas BAFER" sheetId="4" r:id="rId1"/>
    <sheet name="PRODUTOS" sheetId="1" state="hidden" r:id="rId2"/>
  </sheets>
  <definedNames>
    <definedName name="_xlnm._FilterDatabase" localSheetId="1" hidden="1">PRODUTOS!$A$1:$G$11</definedName>
    <definedName name="NOME">PRODUTOS!$C$2:$C$11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  <c r="E5" i="4"/>
  <c r="B5" i="4"/>
  <c r="B8" i="4"/>
  <c r="D12" i="4" l="1"/>
  <c r="E13" i="4" s="1"/>
  <c r="E12" i="4"/>
  <c r="E11" i="4"/>
  <c r="E21" i="4"/>
  <c r="E23" i="4" s="1"/>
  <c r="E14" i="4" l="1"/>
</calcChain>
</file>

<file path=xl/sharedStrings.xml><?xml version="1.0" encoding="utf-8"?>
<sst xmlns="http://schemas.openxmlformats.org/spreadsheetml/2006/main" count="87" uniqueCount="43">
  <si>
    <t>CONCESSIONÁRIA</t>
  </si>
  <si>
    <t>PRODUTO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</si>
  <si>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</si>
  <si>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</si>
  <si>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</si>
  <si>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</si>
  <si>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</si>
  <si>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</si>
  <si>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</si>
  <si>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</si>
  <si>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</si>
  <si>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</si>
  <si>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</si>
  <si>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</si>
  <si>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</si>
  <si>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</si>
  <si>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</si>
  <si>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</si>
  <si>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</si>
  <si>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</si>
  <si>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</si>
  <si>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Grãos e Farelos</t>
  </si>
  <si>
    <t>Combustíveis</t>
  </si>
  <si>
    <t>ÚNICA</t>
  </si>
  <si>
    <t>Parcela VARIÁVEL</t>
  </si>
  <si>
    <t>Parcela FIXA</t>
  </si>
  <si>
    <t>VALORES</t>
  </si>
  <si>
    <t>DECISÃO SUFER</t>
  </si>
  <si>
    <t>Cimento</t>
  </si>
  <si>
    <t>Contêiner Cheio 20 Pés</t>
  </si>
  <si>
    <t>Contêiner Cheio 40 Pés</t>
  </si>
  <si>
    <t>Contêiner Vazio 20 Pés</t>
  </si>
  <si>
    <t>Contêiner Vazio 40 Pés</t>
  </si>
  <si>
    <t>Demais Mercadorias</t>
  </si>
  <si>
    <t>Minério de Ferro</t>
  </si>
  <si>
    <t>Outros Minérios</t>
  </si>
  <si>
    <t>Bahia Ferrovias</t>
  </si>
  <si>
    <t>R$/m3</t>
  </si>
  <si>
    <t>R$/con</t>
  </si>
  <si>
    <t>R$/m3.km</t>
  </si>
  <si>
    <t>R$/con.km</t>
  </si>
  <si>
    <t>BAHIA FERROVIAS</t>
  </si>
  <si>
    <t>167/2025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</si>
</sst>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dd/mm/yy;@"/>
    <numFmt numFmtId="169" formatCode="0.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2" fontId="0" fillId="0" borderId="0" xfId="1" applyNumberFormat="1" applyFont="1"/>
    <xf numFmtId="0" fontId="3" fillId="0" borderId="0" xfId="0" applyFont="1" applyAlignment="1">
      <alignment horizontal="center" vertical="center"/>
    </xf>
    <xf numFmtId="0" fontId="5" fillId="0" borderId="12" xfId="0" quotePrefix="1" applyFont="1" applyBorder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8" fontId="2" fillId="0" borderId="10" xfId="1" quotePrefix="1" applyNumberFormat="1" applyFont="1" applyBorder="1" applyAlignment="1">
      <alignment horizontal="center" vertical="center"/>
    </xf>
    <xf numFmtId="168" fontId="0" fillId="0" borderId="0" xfId="0" applyNumberFormat="1"/>
    <xf numFmtId="166" fontId="2" fillId="0" borderId="10" xfId="1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9" fontId="4" fillId="0" borderId="5" xfId="0" quotePrefix="1" applyNumberFormat="1" applyFont="1" applyBorder="1" applyAlignment="1">
      <alignment horizontal="right"/>
    </xf>
    <xf numFmtId="2" fontId="4" fillId="0" borderId="5" xfId="0" quotePrefix="1" applyNumberFormat="1" applyFont="1" applyBorder="1" applyAlignment="1">
      <alignment horizontal="right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0" xfId="1" applyNumberFormat="1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1"/>
  <sheetViews>
    <sheetView showGridLines="0" showRowColHeaders="0" tabSelected="1" zoomScale="120" zoomScaleNormal="120" workbookViewId="0">
      <selection activeCell="E31" sqref="E31"/>
    </sheetView>
  </sheetViews>
  <sheetFormatPr defaultRowHeight="12.75" x14ac:dyDescent="0.2"/>
  <cols>
    <col min="1" max="1" width="9" customWidth="1"/>
    <col min="2" max="4" width="11" customWidth="1"/>
    <col min="5" max="5" width="29.7109375" customWidth="1"/>
  </cols>
  <sheetData>
    <row r="2" spans="1:6" x14ac:dyDescent="0.2">
      <c r="B2" s="8" t="s">
        <v>12</v>
      </c>
    </row>
    <row r="3" spans="1:6" ht="16.5" customHeight="1" x14ac:dyDescent="0.2">
      <c r="A3" s="25">
        <v>1</v>
      </c>
    </row>
    <row r="4" spans="1:6" ht="13.5" customHeight="1" x14ac:dyDescent="0.2">
      <c r="A4" s="9"/>
      <c r="B4" s="43" t="s">
        <v>10</v>
      </c>
      <c r="E4" s="43" t="s">
        <v>27</v>
      </c>
    </row>
    <row r="5" spans="1:6" ht="16.5" customHeight="1" x14ac:dyDescent="0.2">
      <c r="A5" s="9">
        <v>0</v>
      </c>
      <c r="B5" s="40">
        <f>VLOOKUP(A3,PRODUTOS!A2:I11,8,FALSE)</f>
        <v>45903</v>
      </c>
      <c r="E5" s="42" t="str">
        <f>VLOOKUP(A3,PRODUTOS!A2:I11,9,FALSE)</f>
        <v>167/2025</v>
      </c>
    </row>
    <row r="7" spans="1:6" x14ac:dyDescent="0.2">
      <c r="B7" s="2" t="s">
        <v>3</v>
      </c>
      <c r="C7" s="3"/>
      <c r="D7" s="21" t="s">
        <v>41</v>
      </c>
      <c r="E7" s="22"/>
    </row>
    <row r="8" spans="1:6" ht="24.6" customHeight="1" x14ac:dyDescent="0.2">
      <c r="B8" s="56" t="str">
        <f>CONCATENATE("TABELA TARIFÁRIA PARA A MERCADORIA ",VLOOKUP(A3,PRODUTOS!A2:C11,3,FALSE))</f>
        <v>TABELA TARIFÁRIA PARA A MERCADORIA Cimento</v>
      </c>
      <c r="C8" s="56"/>
      <c r="D8" s="56"/>
      <c r="E8" s="56"/>
    </row>
    <row r="9" spans="1:6" x14ac:dyDescent="0.2">
      <c r="B9" s="7" t="s">
        <v>4</v>
      </c>
      <c r="C9" s="6"/>
      <c r="D9" s="5"/>
      <c r="E9" s="6"/>
    </row>
    <row r="10" spans="1:6" x14ac:dyDescent="0.2">
      <c r="B10" s="14" t="s">
        <v>18</v>
      </c>
      <c r="C10" s="15"/>
      <c r="D10" s="16"/>
      <c r="E10" s="17" t="s">
        <v>26</v>
      </c>
    </row>
    <row r="11" spans="1:6" x14ac:dyDescent="0.2">
      <c r="B11" s="10" t="s">
        <v>24</v>
      </c>
      <c r="C11" s="11"/>
      <c r="D11" s="39" t="s">
        <v>15</v>
      </c>
      <c r="E11" s="48">
        <f>VLOOKUP(A3,PRODUTOS!A2:I11,6,FALSE)</f>
        <v>0.12</v>
      </c>
    </row>
    <row r="12" spans="1:6" x14ac:dyDescent="0.2">
      <c r="B12" s="12" t="s">
        <v>25</v>
      </c>
      <c r="D12" s="36" t="str">
        <f>VLOOKUP(A3,PRODUTOS!A2:I11,5,FALSE)</f>
        <v>R$/t</v>
      </c>
      <c r="E12" s="13">
        <f>VLOOKUP(A3,PRODUTOS!A2:I11,4,FALSE)</f>
        <v>28.36</v>
      </c>
    </row>
    <row r="13" spans="1:6" x14ac:dyDescent="0.2">
      <c r="B13" s="51" t="s">
        <v>8</v>
      </c>
      <c r="C13" s="52"/>
      <c r="D13" s="49">
        <v>1</v>
      </c>
      <c r="E13" s="23" t="str">
        <f>CONCATENATE("Tarifa em ",D12)</f>
        <v>Tarifa em R$/t</v>
      </c>
    </row>
    <row r="14" spans="1:6" x14ac:dyDescent="0.2">
      <c r="B14" s="53"/>
      <c r="C14" s="54"/>
      <c r="D14" s="50"/>
      <c r="E14" s="24">
        <f>ROUND((E11*D13)+E12,2)</f>
        <v>28.48</v>
      </c>
      <c r="F14" s="26" t="s">
        <v>13</v>
      </c>
    </row>
    <row r="15" spans="1:6" x14ac:dyDescent="0.2">
      <c r="B15" s="5"/>
      <c r="C15" s="6"/>
      <c r="D15" s="5"/>
      <c r="E15" s="20"/>
    </row>
    <row r="16" spans="1:6" x14ac:dyDescent="0.2">
      <c r="B16" s="2" t="s">
        <v>3</v>
      </c>
      <c r="C16" s="3"/>
      <c r="D16" s="21" t="str">
        <f>D7</f>
        <v>BAHIA FERROVIAS</v>
      </c>
      <c r="E16" s="22"/>
    </row>
    <row r="17" spans="2:6" x14ac:dyDescent="0.2">
      <c r="B17" s="56" t="s">
        <v>17</v>
      </c>
      <c r="C17" s="56"/>
      <c r="D17" s="56"/>
      <c r="E17" s="56"/>
    </row>
    <row r="18" spans="2:6" ht="18" customHeight="1" x14ac:dyDescent="0.2">
      <c r="B18" s="5"/>
      <c r="C18" s="6"/>
      <c r="D18" s="5"/>
      <c r="E18" s="5"/>
    </row>
    <row r="19" spans="2:6" x14ac:dyDescent="0.2">
      <c r="B19" s="7" t="s">
        <v>4</v>
      </c>
      <c r="C19" s="6"/>
      <c r="D19" s="5"/>
      <c r="E19" s="6"/>
    </row>
    <row r="20" spans="2:6" x14ac:dyDescent="0.2">
      <c r="B20" s="14" t="s">
        <v>18</v>
      </c>
      <c r="C20" s="15"/>
      <c r="D20" s="16"/>
      <c r="E20" s="18" t="s">
        <v>26</v>
      </c>
    </row>
    <row r="21" spans="2:6" x14ac:dyDescent="0.2">
      <c r="B21" s="10" t="s">
        <v>19</v>
      </c>
      <c r="C21" s="11"/>
      <c r="D21" s="39" t="s">
        <v>15</v>
      </c>
      <c r="E21" s="47">
        <f>PRODUTOS!F12</f>
        <v>4.1000000000000002E-2</v>
      </c>
    </row>
    <row r="22" spans="2:6" x14ac:dyDescent="0.2">
      <c r="B22" s="51" t="s">
        <v>8</v>
      </c>
      <c r="C22" s="52"/>
      <c r="D22" s="49">
        <v>1</v>
      </c>
      <c r="E22" s="23" t="s">
        <v>20</v>
      </c>
    </row>
    <row r="23" spans="2:6" x14ac:dyDescent="0.2">
      <c r="B23" s="53"/>
      <c r="C23" s="54"/>
      <c r="D23" s="50"/>
      <c r="E23" s="24">
        <f>ROUND(D22*$E$21,2)</f>
        <v>0.04</v>
      </c>
      <c r="F23" s="26" t="s">
        <v>13</v>
      </c>
    </row>
    <row r="24" spans="2:6" x14ac:dyDescent="0.2">
      <c r="B24" s="5"/>
      <c r="C24" s="6"/>
      <c r="D24" s="5"/>
      <c r="E24" s="20"/>
    </row>
    <row r="25" spans="2:6" x14ac:dyDescent="0.2">
      <c r="B25" s="55" t="s">
        <v>11</v>
      </c>
      <c r="C25" s="55"/>
      <c r="D25" s="55"/>
      <c r="E25" s="55"/>
    </row>
    <row r="26" spans="2:6" x14ac:dyDescent="0.2">
      <c r="B26" s="5"/>
      <c r="C26" s="6"/>
      <c r="D26" s="5"/>
      <c r="E26" s="20"/>
    </row>
    <row r="27" spans="2:6" x14ac:dyDescent="0.2">
      <c r="B27" s="5"/>
      <c r="C27" s="6"/>
      <c r="D27" s="5"/>
      <c r="E27" s="20"/>
    </row>
    <row r="28" spans="2:6" x14ac:dyDescent="0.2">
      <c r="B28" s="5"/>
      <c r="C28" s="6"/>
      <c r="D28" s="5"/>
      <c r="E28" s="20"/>
    </row>
    <row r="29" spans="2:6" x14ac:dyDescent="0.2">
      <c r="B29" s="5"/>
      <c r="C29" s="6"/>
      <c r="D29" s="5"/>
      <c r="E29" s="20"/>
    </row>
    <row r="30" spans="2:6" x14ac:dyDescent="0.2">
      <c r="B30" s="5"/>
      <c r="C30" s="6"/>
      <c r="D30" s="5"/>
      <c r="E30" s="20"/>
    </row>
    <row r="31" spans="2:6" x14ac:dyDescent="0.2">
      <c r="B31" s="5"/>
      <c r="C31" s="6"/>
      <c r="D31" s="5"/>
      <c r="E31" s="20"/>
    </row>
    <row r="32" spans="2:6" x14ac:dyDescent="0.2">
      <c r="B32" s="5"/>
      <c r="C32" s="6"/>
      <c r="D32" s="5"/>
      <c r="E32" s="20"/>
    </row>
    <row r="33" spans="2:5" x14ac:dyDescent="0.2">
      <c r="B33" s="5"/>
      <c r="C33" s="6"/>
      <c r="D33" s="5"/>
      <c r="E33" s="20"/>
    </row>
    <row r="34" spans="2:5" x14ac:dyDescent="0.2">
      <c r="B34" s="5"/>
      <c r="C34" s="6"/>
      <c r="D34" s="5"/>
      <c r="E34" s="20"/>
    </row>
    <row r="35" spans="2:5" x14ac:dyDescent="0.2">
      <c r="B35" s="5"/>
      <c r="C35" s="6"/>
      <c r="D35" s="5"/>
      <c r="E35" s="20"/>
    </row>
    <row r="36" spans="2:5" x14ac:dyDescent="0.2">
      <c r="B36" s="5"/>
      <c r="C36" s="6"/>
      <c r="D36" s="5"/>
      <c r="E36" s="20"/>
    </row>
    <row r="37" spans="2:5" x14ac:dyDescent="0.2">
      <c r="B37" s="5"/>
      <c r="C37" s="6"/>
      <c r="D37" s="5"/>
      <c r="E37" s="20"/>
    </row>
    <row r="38" spans="2:5" x14ac:dyDescent="0.2">
      <c r="B38" s="5"/>
      <c r="C38" s="6"/>
      <c r="D38" s="5"/>
      <c r="E38" s="20"/>
    </row>
    <row r="39" spans="2:5" x14ac:dyDescent="0.2">
      <c r="B39" s="5"/>
      <c r="C39" s="6"/>
      <c r="D39" s="5"/>
      <c r="E39" s="20"/>
    </row>
    <row r="40" spans="2:5" x14ac:dyDescent="0.2">
      <c r="B40" s="5"/>
      <c r="C40" s="6"/>
      <c r="D40" s="5"/>
      <c r="E40" s="20"/>
    </row>
    <row r="41" spans="2:5" x14ac:dyDescent="0.2">
      <c r="B41" s="5"/>
      <c r="C41" s="6"/>
      <c r="D41" s="5"/>
      <c r="E41" s="20"/>
    </row>
    <row r="42" spans="2:5" x14ac:dyDescent="0.2">
      <c r="B42" s="5"/>
      <c r="C42" s="6"/>
      <c r="D42" s="5"/>
      <c r="E42" s="20"/>
    </row>
    <row r="43" spans="2:5" x14ac:dyDescent="0.2">
      <c r="B43" s="5"/>
      <c r="C43" s="6"/>
      <c r="D43" s="5"/>
      <c r="E43" s="20"/>
    </row>
    <row r="44" spans="2:5" x14ac:dyDescent="0.2">
      <c r="B44" s="5"/>
      <c r="C44" s="6"/>
      <c r="D44" s="5"/>
      <c r="E44" s="20"/>
    </row>
    <row r="45" spans="2:5" x14ac:dyDescent="0.2">
      <c r="B45" s="5"/>
      <c r="C45" s="6"/>
      <c r="D45" s="5"/>
      <c r="E45" s="20"/>
    </row>
    <row r="46" spans="2:5" x14ac:dyDescent="0.2">
      <c r="B46" s="5"/>
      <c r="C46" s="6"/>
      <c r="D46" s="5"/>
      <c r="E46" s="20"/>
    </row>
    <row r="47" spans="2:5" x14ac:dyDescent="0.2">
      <c r="B47" s="5"/>
      <c r="C47" s="6"/>
      <c r="D47" s="5"/>
      <c r="E47" s="20"/>
    </row>
    <row r="48" spans="2:5" x14ac:dyDescent="0.2">
      <c r="B48" s="5"/>
      <c r="C48" s="6"/>
      <c r="D48" s="5"/>
      <c r="E48" s="20"/>
    </row>
    <row r="49" spans="2:5" x14ac:dyDescent="0.2">
      <c r="B49" s="5"/>
      <c r="C49" s="6"/>
      <c r="D49" s="5"/>
      <c r="E49" s="20"/>
    </row>
    <row r="50" spans="2:5" x14ac:dyDescent="0.2">
      <c r="B50" s="5"/>
      <c r="C50" s="6"/>
      <c r="D50" s="5"/>
      <c r="E50" s="20"/>
    </row>
    <row r="51" spans="2:5" x14ac:dyDescent="0.2">
      <c r="B51" s="5"/>
      <c r="C51" s="6"/>
      <c r="D51" s="5"/>
      <c r="E51" s="20"/>
    </row>
    <row r="52" spans="2:5" x14ac:dyDescent="0.2">
      <c r="B52" s="5"/>
      <c r="C52" s="6"/>
      <c r="D52" s="5"/>
      <c r="E52" s="20"/>
    </row>
    <row r="53" spans="2:5" x14ac:dyDescent="0.2">
      <c r="B53" s="5"/>
      <c r="C53" s="6"/>
      <c r="D53" s="5"/>
      <c r="E53" s="20"/>
    </row>
    <row r="54" spans="2:5" x14ac:dyDescent="0.2">
      <c r="B54" s="5"/>
      <c r="C54" s="6"/>
      <c r="D54" s="5"/>
      <c r="E54" s="20"/>
    </row>
    <row r="55" spans="2:5" x14ac:dyDescent="0.2">
      <c r="B55" s="5"/>
      <c r="C55" s="6"/>
      <c r="D55" s="5"/>
      <c r="E55" s="20"/>
    </row>
    <row r="56" spans="2:5" x14ac:dyDescent="0.2">
      <c r="B56" s="5"/>
      <c r="C56" s="6"/>
      <c r="D56" s="5"/>
      <c r="E56" s="20"/>
    </row>
    <row r="57" spans="2:5" x14ac:dyDescent="0.2">
      <c r="B57" s="5"/>
      <c r="C57" s="6"/>
      <c r="D57" s="5"/>
      <c r="E57" s="20"/>
    </row>
    <row r="58" spans="2:5" x14ac:dyDescent="0.2">
      <c r="B58" s="5"/>
      <c r="C58" s="6"/>
      <c r="D58" s="5"/>
      <c r="E58" s="20"/>
    </row>
    <row r="59" spans="2:5" x14ac:dyDescent="0.2">
      <c r="B59" s="5"/>
      <c r="C59" s="6"/>
      <c r="D59" s="5"/>
      <c r="E59" s="20"/>
    </row>
    <row r="60" spans="2:5" x14ac:dyDescent="0.2">
      <c r="B60" s="5"/>
      <c r="C60" s="6"/>
      <c r="D60" s="5"/>
      <c r="E60" s="20"/>
    </row>
    <row r="61" spans="2:5" x14ac:dyDescent="0.2">
      <c r="B61" s="5"/>
      <c r="C61" s="6"/>
      <c r="D61" s="5"/>
      <c r="E61" s="20"/>
    </row>
    <row r="62" spans="2:5" x14ac:dyDescent="0.2">
      <c r="B62" s="5"/>
      <c r="C62" s="6"/>
      <c r="D62" s="5"/>
      <c r="E62" s="20"/>
    </row>
    <row r="63" spans="2:5" x14ac:dyDescent="0.2">
      <c r="B63" s="5"/>
      <c r="C63" s="6"/>
      <c r="D63" s="5"/>
      <c r="E63" s="20"/>
    </row>
    <row r="64" spans="2:5" x14ac:dyDescent="0.2">
      <c r="B64" s="5"/>
      <c r="C64" s="6"/>
      <c r="D64" s="5"/>
      <c r="E64" s="20"/>
    </row>
    <row r="65" spans="2:5" x14ac:dyDescent="0.2">
      <c r="B65" s="5"/>
      <c r="C65" s="6"/>
      <c r="D65" s="5"/>
      <c r="E65" s="20"/>
    </row>
    <row r="66" spans="2:5" x14ac:dyDescent="0.2">
      <c r="B66" s="5"/>
      <c r="C66" s="6"/>
      <c r="D66" s="5"/>
      <c r="E66" s="20"/>
    </row>
    <row r="67" spans="2:5" x14ac:dyDescent="0.2">
      <c r="B67" s="5"/>
      <c r="C67" s="6"/>
      <c r="D67" s="5"/>
      <c r="E67" s="20"/>
    </row>
    <row r="68" spans="2:5" x14ac:dyDescent="0.2">
      <c r="B68" s="5"/>
      <c r="C68" s="6"/>
      <c r="D68" s="5"/>
      <c r="E68" s="20"/>
    </row>
    <row r="69" spans="2:5" x14ac:dyDescent="0.2">
      <c r="B69" s="5"/>
      <c r="C69" s="6"/>
      <c r="D69" s="5"/>
      <c r="E69" s="20"/>
    </row>
    <row r="70" spans="2:5" x14ac:dyDescent="0.2">
      <c r="B70" s="5"/>
      <c r="C70" s="6"/>
      <c r="D70" s="5"/>
      <c r="E70" s="20"/>
    </row>
    <row r="71" spans="2:5" x14ac:dyDescent="0.2">
      <c r="B71" s="5"/>
      <c r="C71" s="6"/>
      <c r="D71" s="5"/>
      <c r="E71" s="20"/>
    </row>
    <row r="72" spans="2:5" x14ac:dyDescent="0.2">
      <c r="B72" s="5"/>
      <c r="C72" s="6"/>
      <c r="D72" s="5"/>
      <c r="E72" s="20"/>
    </row>
    <row r="73" spans="2:5" x14ac:dyDescent="0.2">
      <c r="B73" s="5"/>
      <c r="C73" s="6"/>
      <c r="D73" s="5"/>
      <c r="E73" s="20"/>
    </row>
    <row r="74" spans="2:5" x14ac:dyDescent="0.2">
      <c r="B74" s="5"/>
      <c r="C74" s="6"/>
      <c r="D74" s="5"/>
      <c r="E74" s="20"/>
    </row>
    <row r="75" spans="2:5" x14ac:dyDescent="0.2">
      <c r="B75" s="5"/>
      <c r="C75" s="6"/>
      <c r="D75" s="5"/>
      <c r="E75" s="20"/>
    </row>
    <row r="76" spans="2:5" x14ac:dyDescent="0.2">
      <c r="B76" s="5"/>
      <c r="C76" s="6"/>
      <c r="D76" s="5"/>
      <c r="E76" s="20"/>
    </row>
    <row r="77" spans="2:5" x14ac:dyDescent="0.2">
      <c r="B77" s="5"/>
      <c r="C77" s="6"/>
      <c r="D77" s="5"/>
      <c r="E77" s="20"/>
    </row>
    <row r="78" spans="2:5" x14ac:dyDescent="0.2">
      <c r="B78" s="5"/>
      <c r="C78" s="6"/>
      <c r="D78" s="5"/>
      <c r="E78" s="20"/>
    </row>
    <row r="79" spans="2:5" x14ac:dyDescent="0.2">
      <c r="B79" s="5"/>
      <c r="C79" s="6"/>
      <c r="D79" s="5"/>
      <c r="E79" s="20"/>
    </row>
    <row r="80" spans="2:5" x14ac:dyDescent="0.2">
      <c r="B80" s="5"/>
      <c r="C80" s="6"/>
      <c r="D80" s="5"/>
      <c r="E80" s="20"/>
    </row>
    <row r="81" spans="2:5" x14ac:dyDescent="0.2">
      <c r="B81" s="5"/>
      <c r="C81" s="6"/>
      <c r="D81" s="5"/>
      <c r="E81" s="20"/>
    </row>
    <row r="82" spans="2:5" x14ac:dyDescent="0.2">
      <c r="B82" s="5"/>
      <c r="C82" s="6"/>
      <c r="D82" s="5"/>
      <c r="E82" s="20"/>
    </row>
    <row r="83" spans="2:5" x14ac:dyDescent="0.2">
      <c r="B83" s="5"/>
      <c r="C83" s="6"/>
      <c r="D83" s="5"/>
      <c r="E83" s="20"/>
    </row>
    <row r="84" spans="2:5" x14ac:dyDescent="0.2">
      <c r="B84" s="5"/>
      <c r="C84" s="6"/>
      <c r="D84" s="5"/>
      <c r="E84" s="20"/>
    </row>
    <row r="85" spans="2:5" x14ac:dyDescent="0.2">
      <c r="B85" s="5"/>
      <c r="C85" s="6"/>
      <c r="D85" s="5"/>
      <c r="E85" s="20"/>
    </row>
    <row r="86" spans="2:5" x14ac:dyDescent="0.2">
      <c r="B86" s="5"/>
      <c r="C86" s="6"/>
      <c r="D86" s="5"/>
      <c r="E86" s="20"/>
    </row>
    <row r="87" spans="2:5" x14ac:dyDescent="0.2">
      <c r="B87" s="5"/>
      <c r="C87" s="6"/>
      <c r="D87" s="5"/>
      <c r="E87" s="20"/>
    </row>
    <row r="88" spans="2:5" x14ac:dyDescent="0.2">
      <c r="B88" s="5"/>
      <c r="C88" s="6"/>
      <c r="D88" s="5"/>
      <c r="E88" s="20"/>
    </row>
    <row r="89" spans="2:5" x14ac:dyDescent="0.2">
      <c r="B89" s="5"/>
      <c r="C89" s="6"/>
      <c r="D89" s="5"/>
      <c r="E89" s="20"/>
    </row>
    <row r="90" spans="2:5" x14ac:dyDescent="0.2">
      <c r="B90" s="5"/>
      <c r="C90" s="6"/>
      <c r="D90" s="5"/>
      <c r="E90" s="20"/>
    </row>
    <row r="91" spans="2:5" x14ac:dyDescent="0.2">
      <c r="B91" s="5"/>
      <c r="C91" s="6"/>
      <c r="D91" s="5"/>
      <c r="E91" s="20"/>
    </row>
    <row r="92" spans="2:5" x14ac:dyDescent="0.2">
      <c r="B92" s="5"/>
      <c r="C92" s="6"/>
      <c r="D92" s="5"/>
      <c r="E92" s="20"/>
    </row>
    <row r="93" spans="2:5" x14ac:dyDescent="0.2">
      <c r="B93" s="5"/>
      <c r="C93" s="6"/>
      <c r="D93" s="5"/>
      <c r="E93" s="20"/>
    </row>
    <row r="94" spans="2:5" x14ac:dyDescent="0.2">
      <c r="B94" s="5"/>
      <c r="C94" s="6"/>
      <c r="D94" s="5"/>
      <c r="E94" s="20"/>
    </row>
    <row r="95" spans="2:5" x14ac:dyDescent="0.2">
      <c r="B95" s="5"/>
      <c r="C95" s="6"/>
      <c r="D95" s="5"/>
      <c r="E95" s="20"/>
    </row>
    <row r="96" spans="2:5" x14ac:dyDescent="0.2">
      <c r="B96" s="5"/>
      <c r="C96" s="6"/>
      <c r="D96" s="5"/>
      <c r="E96" s="20"/>
    </row>
    <row r="97" spans="2:5" x14ac:dyDescent="0.2">
      <c r="B97" s="5"/>
      <c r="C97" s="6"/>
      <c r="D97" s="5"/>
      <c r="E97" s="20"/>
    </row>
    <row r="98" spans="2:5" x14ac:dyDescent="0.2">
      <c r="B98" s="5"/>
      <c r="C98" s="6"/>
      <c r="D98" s="5"/>
      <c r="E98" s="20"/>
    </row>
    <row r="99" spans="2:5" x14ac:dyDescent="0.2">
      <c r="B99" s="5"/>
      <c r="C99" s="6"/>
      <c r="D99" s="5"/>
      <c r="E99" s="20"/>
    </row>
    <row r="100" spans="2:5" x14ac:dyDescent="0.2">
      <c r="B100" s="5"/>
      <c r="C100" s="6"/>
      <c r="D100" s="5"/>
      <c r="E100" s="20"/>
    </row>
    <row r="101" spans="2:5" x14ac:dyDescent="0.2">
      <c r="B101" s="5"/>
      <c r="C101" s="6"/>
      <c r="D101" s="5"/>
      <c r="E101" s="20"/>
    </row>
    <row r="102" spans="2:5" x14ac:dyDescent="0.2">
      <c r="B102" s="5"/>
      <c r="C102" s="6"/>
      <c r="D102" s="5"/>
      <c r="E102" s="20"/>
    </row>
    <row r="103" spans="2:5" x14ac:dyDescent="0.2">
      <c r="B103" s="5"/>
      <c r="C103" s="6"/>
      <c r="D103" s="5"/>
      <c r="E103" s="20"/>
    </row>
    <row r="104" spans="2:5" x14ac:dyDescent="0.2">
      <c r="B104" s="5"/>
      <c r="C104" s="6"/>
      <c r="D104" s="5"/>
      <c r="E104" s="20"/>
    </row>
    <row r="105" spans="2:5" x14ac:dyDescent="0.2">
      <c r="B105" s="5"/>
      <c r="C105" s="6"/>
      <c r="D105" s="5"/>
      <c r="E105" s="20"/>
    </row>
    <row r="106" spans="2:5" x14ac:dyDescent="0.2">
      <c r="B106" s="5"/>
      <c r="C106" s="6"/>
      <c r="D106" s="5"/>
      <c r="E106" s="20"/>
    </row>
    <row r="107" spans="2:5" x14ac:dyDescent="0.2">
      <c r="B107" s="5"/>
      <c r="C107" s="6"/>
      <c r="D107" s="5"/>
      <c r="E107" s="20"/>
    </row>
    <row r="108" spans="2:5" x14ac:dyDescent="0.2">
      <c r="B108" s="5"/>
      <c r="C108" s="6"/>
      <c r="D108" s="5"/>
      <c r="E108" s="20"/>
    </row>
    <row r="109" spans="2:5" x14ac:dyDescent="0.2">
      <c r="B109" s="5"/>
      <c r="C109" s="6"/>
      <c r="D109" s="5"/>
      <c r="E109" s="20"/>
    </row>
    <row r="110" spans="2:5" x14ac:dyDescent="0.2">
      <c r="B110" s="5"/>
      <c r="C110" s="6"/>
      <c r="D110" s="5"/>
      <c r="E110" s="20"/>
    </row>
    <row r="111" spans="2:5" x14ac:dyDescent="0.2">
      <c r="B111" s="5"/>
      <c r="C111" s="6"/>
      <c r="D111" s="5"/>
      <c r="E111" s="20"/>
    </row>
    <row r="112" spans="2:5" x14ac:dyDescent="0.2">
      <c r="B112" s="5"/>
      <c r="C112" s="6"/>
      <c r="D112" s="5"/>
      <c r="E112" s="20"/>
    </row>
    <row r="113" spans="2:5" x14ac:dyDescent="0.2">
      <c r="B113" s="5"/>
      <c r="C113" s="6"/>
      <c r="D113" s="5"/>
      <c r="E113" s="20"/>
    </row>
    <row r="114" spans="2:5" x14ac:dyDescent="0.2">
      <c r="B114" s="5"/>
      <c r="C114" s="6"/>
      <c r="D114" s="5"/>
      <c r="E114" s="20"/>
    </row>
    <row r="115" spans="2:5" x14ac:dyDescent="0.2">
      <c r="B115" s="5"/>
      <c r="C115" s="6"/>
      <c r="D115" s="5"/>
      <c r="E115" s="20"/>
    </row>
    <row r="116" spans="2:5" x14ac:dyDescent="0.2">
      <c r="B116" s="5"/>
      <c r="C116" s="6"/>
      <c r="D116" s="5"/>
      <c r="E116" s="20"/>
    </row>
    <row r="117" spans="2:5" x14ac:dyDescent="0.2">
      <c r="B117" s="5"/>
      <c r="C117" s="6"/>
      <c r="D117" s="5"/>
      <c r="E117" s="20"/>
    </row>
    <row r="118" spans="2:5" x14ac:dyDescent="0.2">
      <c r="B118" s="5"/>
      <c r="C118" s="6"/>
      <c r="D118" s="5"/>
      <c r="E118" s="20"/>
    </row>
    <row r="119" spans="2:5" x14ac:dyDescent="0.2">
      <c r="B119" s="5"/>
      <c r="C119" s="6"/>
      <c r="D119" s="5"/>
      <c r="E119" s="20"/>
    </row>
    <row r="120" spans="2:5" x14ac:dyDescent="0.2">
      <c r="B120" s="5"/>
      <c r="C120" s="6"/>
      <c r="D120" s="5"/>
      <c r="E120" s="20"/>
    </row>
    <row r="121" spans="2:5" x14ac:dyDescent="0.2">
      <c r="B121" s="5"/>
      <c r="C121" s="6"/>
      <c r="D121" s="5"/>
      <c r="E121" s="20"/>
    </row>
    <row r="122" spans="2:5" x14ac:dyDescent="0.2">
      <c r="B122" s="5"/>
      <c r="C122" s="6"/>
      <c r="D122" s="5"/>
      <c r="E122" s="20"/>
    </row>
    <row r="123" spans="2:5" x14ac:dyDescent="0.2">
      <c r="B123" s="5"/>
      <c r="C123" s="6"/>
      <c r="D123" s="5"/>
      <c r="E123" s="20"/>
    </row>
    <row r="124" spans="2:5" x14ac:dyDescent="0.2">
      <c r="B124" s="5"/>
      <c r="C124" s="6"/>
      <c r="D124" s="5"/>
      <c r="E124" s="20"/>
    </row>
    <row r="125" spans="2:5" x14ac:dyDescent="0.2">
      <c r="B125" s="5"/>
      <c r="C125" s="6"/>
      <c r="D125" s="5"/>
      <c r="E125" s="20"/>
    </row>
    <row r="126" spans="2:5" x14ac:dyDescent="0.2">
      <c r="B126" s="5"/>
      <c r="C126" s="6"/>
      <c r="D126" s="5"/>
      <c r="E126" s="20"/>
    </row>
    <row r="127" spans="2:5" x14ac:dyDescent="0.2">
      <c r="B127" s="5"/>
      <c r="C127" s="6"/>
      <c r="D127" s="5"/>
      <c r="E127" s="20"/>
    </row>
    <row r="128" spans="2:5" x14ac:dyDescent="0.2">
      <c r="B128" s="5"/>
      <c r="C128" s="6"/>
      <c r="D128" s="5"/>
      <c r="E128" s="20"/>
    </row>
    <row r="129" spans="2:5" x14ac:dyDescent="0.2">
      <c r="B129" s="5"/>
      <c r="C129" s="6"/>
      <c r="D129" s="5"/>
      <c r="E129" s="20"/>
    </row>
    <row r="130" spans="2:5" x14ac:dyDescent="0.2">
      <c r="B130" s="5"/>
      <c r="C130" s="6"/>
      <c r="D130" s="5"/>
      <c r="E130" s="20"/>
    </row>
    <row r="131" spans="2:5" x14ac:dyDescent="0.2">
      <c r="B131" s="5"/>
      <c r="C131" s="6"/>
      <c r="D131" s="5"/>
      <c r="E131" s="20"/>
    </row>
  </sheetData>
  <sheetProtection algorithmName="SHA-512" hashValue="cGCNQ9zR+KKOAop1aqNjydtTj0XXGQeBlpH5RMXYEo66zBPbHC/yw234mM37o1uvPDwDQQgo8z3xTLbMmTZaHw==" saltValue="5sO/aJ4sNaAmRfjfCQ17fQ==" spinCount="100000" sheet="1"/>
  <mergeCells count="7">
    <mergeCell ref="D22:D23"/>
    <mergeCell ref="B22:C23"/>
    <mergeCell ref="B25:E25"/>
    <mergeCell ref="B8:E8"/>
    <mergeCell ref="B17:E17"/>
    <mergeCell ref="D13:D14"/>
    <mergeCell ref="B13:C1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L22" sqref="L22"/>
    </sheetView>
  </sheetViews>
  <sheetFormatPr defaultRowHeight="12.75" x14ac:dyDescent="0.2"/>
  <cols>
    <col min="1" max="1" width="7.7109375" bestFit="1" customWidth="1"/>
    <col min="2" max="2" width="19.28515625" customWidth="1"/>
    <col min="3" max="3" width="45.28515625" style="31" customWidth="1"/>
    <col min="4" max="4" width="10.7109375" style="1" customWidth="1"/>
    <col min="5" max="5" width="14.5703125" style="3" customWidth="1"/>
    <col min="6" max="6" width="10" style="28" customWidth="1"/>
    <col min="7" max="7" width="18.140625" bestFit="1" customWidth="1"/>
    <col min="8" max="8" width="10.140625" bestFit="1" customWidth="1"/>
    <col min="9" max="9" width="17.5703125" customWidth="1"/>
  </cols>
  <sheetData>
    <row r="1" spans="1:9" s="2" customFormat="1" x14ac:dyDescent="0.2">
      <c r="A1" s="2" t="s">
        <v>7</v>
      </c>
      <c r="B1" s="2" t="s">
        <v>0</v>
      </c>
      <c r="C1" s="33" t="s">
        <v>1</v>
      </c>
      <c r="D1" s="4" t="s">
        <v>2</v>
      </c>
      <c r="E1" s="38" t="s">
        <v>5</v>
      </c>
      <c r="F1" s="37" t="s">
        <v>23</v>
      </c>
      <c r="G1" s="2" t="s">
        <v>6</v>
      </c>
      <c r="H1" s="2" t="s">
        <v>9</v>
      </c>
      <c r="I1" s="2" t="s">
        <v>27</v>
      </c>
    </row>
    <row r="2" spans="1:9" x14ac:dyDescent="0.2">
      <c r="A2" s="27">
        <v>1</v>
      </c>
      <c r="B2" s="3" t="s">
        <v>36</v>
      </c>
      <c r="C2" s="31" t="s">
        <v>28</v>
      </c>
      <c r="D2" s="30">
        <v>28.36</v>
      </c>
      <c r="E2" s="35" t="s">
        <v>14</v>
      </c>
      <c r="F2" s="44">
        <v>0.12</v>
      </c>
      <c r="G2" s="35" t="s">
        <v>15</v>
      </c>
      <c r="H2" s="41">
        <v>45903</v>
      </c>
      <c r="I2" s="57" t="s">
        <v>42</v>
      </c>
    </row>
    <row r="3" spans="1:9" x14ac:dyDescent="0.2">
      <c r="A3" s="27">
        <v>2</v>
      </c>
      <c r="B3" s="3" t="s">
        <v>36</v>
      </c>
      <c r="C3" s="32" t="s">
        <v>22</v>
      </c>
      <c r="D3" s="34">
        <v>17.559999999999999</v>
      </c>
      <c r="E3" s="35" t="s">
        <v>37</v>
      </c>
      <c r="F3" s="45">
        <v>0.1</v>
      </c>
      <c r="G3" s="35" t="s">
        <v>39</v>
      </c>
      <c r="H3" s="41">
        <v>45903</v>
      </c>
      <c r="I3" s="57" t="s">
        <v>42</v>
      </c>
    </row>
    <row r="4" spans="1:9" x14ac:dyDescent="0.2">
      <c r="A4" s="27">
        <v>3</v>
      </c>
      <c r="B4" s="3" t="s">
        <v>36</v>
      </c>
      <c r="C4" s="32" t="s">
        <v>29</v>
      </c>
      <c r="D4" s="34">
        <v>757.18</v>
      </c>
      <c r="E4" s="35" t="s">
        <v>38</v>
      </c>
      <c r="F4" s="45">
        <v>2.29</v>
      </c>
      <c r="G4" s="35" t="s">
        <v>40</v>
      </c>
      <c r="H4" s="41">
        <v>45903</v>
      </c>
      <c r="I4" s="57" t="s">
        <v>42</v>
      </c>
    </row>
    <row r="5" spans="1:9" x14ac:dyDescent="0.2">
      <c r="A5" s="27">
        <v>4</v>
      </c>
      <c r="B5" s="3" t="s">
        <v>36</v>
      </c>
      <c r="C5" s="31" t="s">
        <v>30</v>
      </c>
      <c r="D5" s="30">
        <v>645.16</v>
      </c>
      <c r="E5" s="35" t="s">
        <v>38</v>
      </c>
      <c r="F5" s="44">
        <v>3.5</v>
      </c>
      <c r="G5" s="35" t="s">
        <v>40</v>
      </c>
      <c r="H5" s="41">
        <v>45903</v>
      </c>
      <c r="I5" s="57" t="s">
        <v>42</v>
      </c>
    </row>
    <row r="6" spans="1:9" x14ac:dyDescent="0.2">
      <c r="A6" s="27">
        <v>5</v>
      </c>
      <c r="B6" s="3" t="s">
        <v>36</v>
      </c>
      <c r="C6" s="31" t="s">
        <v>31</v>
      </c>
      <c r="D6" s="30">
        <v>309.62</v>
      </c>
      <c r="E6" s="35" t="s">
        <v>38</v>
      </c>
      <c r="F6" s="44">
        <v>1.9</v>
      </c>
      <c r="G6" s="35" t="s">
        <v>40</v>
      </c>
      <c r="H6" s="41">
        <v>45903</v>
      </c>
      <c r="I6" s="57" t="s">
        <v>42</v>
      </c>
    </row>
    <row r="7" spans="1:9" x14ac:dyDescent="0.2">
      <c r="A7" s="27">
        <v>6</v>
      </c>
      <c r="B7" s="3" t="s">
        <v>36</v>
      </c>
      <c r="C7" s="31" t="s">
        <v>32</v>
      </c>
      <c r="D7" s="30">
        <v>522.54</v>
      </c>
      <c r="E7" s="35" t="s">
        <v>38</v>
      </c>
      <c r="F7" s="44">
        <v>1.89</v>
      </c>
      <c r="G7" s="35" t="s">
        <v>40</v>
      </c>
      <c r="H7" s="41">
        <v>45903</v>
      </c>
      <c r="I7" s="57" t="s">
        <v>42</v>
      </c>
    </row>
    <row r="8" spans="1:9" x14ac:dyDescent="0.2">
      <c r="A8" s="27">
        <v>7</v>
      </c>
      <c r="B8" s="3" t="s">
        <v>36</v>
      </c>
      <c r="C8" s="31" t="s">
        <v>33</v>
      </c>
      <c r="D8" s="30">
        <v>16.079999999999998</v>
      </c>
      <c r="E8" s="35" t="s">
        <v>14</v>
      </c>
      <c r="F8" s="44">
        <v>0.36</v>
      </c>
      <c r="G8" s="35" t="s">
        <v>15</v>
      </c>
      <c r="H8" s="41">
        <v>45903</v>
      </c>
      <c r="I8" s="57" t="s">
        <v>42</v>
      </c>
    </row>
    <row r="9" spans="1:9" x14ac:dyDescent="0.2">
      <c r="A9" s="27">
        <v>8</v>
      </c>
      <c r="B9" s="3" t="s">
        <v>36</v>
      </c>
      <c r="C9" s="31" t="s">
        <v>21</v>
      </c>
      <c r="D9" s="30">
        <v>6.21</v>
      </c>
      <c r="E9" s="35" t="s">
        <v>14</v>
      </c>
      <c r="F9" s="44">
        <v>0.12</v>
      </c>
      <c r="G9" s="35" t="s">
        <v>15</v>
      </c>
      <c r="H9" s="41">
        <v>45903</v>
      </c>
      <c r="I9" s="57" t="s">
        <v>42</v>
      </c>
    </row>
    <row r="10" spans="1:9" x14ac:dyDescent="0.2">
      <c r="A10" s="27">
        <v>9</v>
      </c>
      <c r="B10" s="3" t="s">
        <v>36</v>
      </c>
      <c r="C10" s="31" t="s">
        <v>34</v>
      </c>
      <c r="D10" s="30">
        <v>2.35</v>
      </c>
      <c r="E10" s="35" t="s">
        <v>14</v>
      </c>
      <c r="F10" s="44">
        <v>0.05</v>
      </c>
      <c r="G10" s="35" t="s">
        <v>15</v>
      </c>
      <c r="H10" s="41">
        <v>45903</v>
      </c>
      <c r="I10" s="57" t="s">
        <v>42</v>
      </c>
    </row>
    <row r="11" spans="1:9" x14ac:dyDescent="0.2">
      <c r="A11" s="27">
        <v>10</v>
      </c>
      <c r="B11" s="3" t="s">
        <v>36</v>
      </c>
      <c r="C11" s="31" t="s">
        <v>35</v>
      </c>
      <c r="D11" s="30">
        <v>15.63</v>
      </c>
      <c r="E11" s="35" t="s">
        <v>14</v>
      </c>
      <c r="F11" s="44">
        <v>0.14000000000000001</v>
      </c>
      <c r="G11" s="35" t="s">
        <v>15</v>
      </c>
      <c r="H11" s="41">
        <v>45903</v>
      </c>
      <c r="I11" s="57" t="s">
        <v>42</v>
      </c>
    </row>
    <row r="12" spans="1:9" x14ac:dyDescent="0.2">
      <c r="B12" s="3" t="s">
        <v>36</v>
      </c>
      <c r="C12" s="31" t="s">
        <v>16</v>
      </c>
      <c r="D12" s="30"/>
      <c r="F12" s="46">
        <v>4.1000000000000002E-2</v>
      </c>
      <c r="G12" s="35" t="s">
        <v>15</v>
      </c>
      <c r="H12" s="41">
        <v>45903</v>
      </c>
      <c r="I12" s="57" t="s">
        <v>42</v>
      </c>
    </row>
    <row r="14" spans="1:9" x14ac:dyDescent="0.2">
      <c r="F14" s="29"/>
    </row>
    <row r="15" spans="1:9" x14ac:dyDescent="0.2">
      <c r="F15" s="29"/>
    </row>
    <row r="16" spans="1:9" x14ac:dyDescent="0.2">
      <c r="F16" s="29"/>
    </row>
    <row r="17" spans="8:8" x14ac:dyDescent="0.2">
      <c r="H17" s="19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BAFER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2025-09-09T18:48:48Z</dcterms:modified>
</cp:coreProperties>
</file>