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ERH\2 - COLEB\RESSARCIMENTO\Análise de Quantitativo\"/>
    </mc:Choice>
  </mc:AlternateContent>
  <bookViews>
    <workbookView xWindow="0" yWindow="0" windowWidth="28800" windowHeight="12210" tabRatio="752" activeTab="2"/>
  </bookViews>
  <sheets>
    <sheet name="ANEXO I - TAB 1" sheetId="1" r:id="rId1"/>
    <sheet name="ANEXO III - TAB 1" sheetId="7" r:id="rId2"/>
    <sheet name="ANEXO VI - TAB 1" sheetId="10" r:id="rId3"/>
    <sheet name="ANEXO V - TAB 1" sheetId="9" r:id="rId4"/>
  </sheets>
  <calcPr calcId="171027"/>
</workbook>
</file>

<file path=xl/calcChain.xml><?xml version="1.0" encoding="utf-8"?>
<calcChain xmlns="http://schemas.openxmlformats.org/spreadsheetml/2006/main">
  <c r="E23" i="1" l="1"/>
  <c r="G23" i="1"/>
  <c r="L96" i="1"/>
  <c r="L67" i="1"/>
  <c r="M66" i="1"/>
  <c r="M23" i="1"/>
  <c r="L23" i="1"/>
  <c r="K23" i="1"/>
  <c r="J23" i="1"/>
  <c r="J66" i="1"/>
  <c r="J96" i="1"/>
  <c r="L44" i="1"/>
  <c r="L43" i="1"/>
  <c r="M28" i="1"/>
  <c r="L14" i="1"/>
  <c r="L15" i="1"/>
  <c r="L16" i="1"/>
  <c r="L17" i="1"/>
  <c r="L18" i="1"/>
  <c r="L19" i="1"/>
  <c r="L20" i="1"/>
  <c r="L21" i="1"/>
  <c r="L22" i="1"/>
  <c r="L13" i="1"/>
  <c r="B9" i="9"/>
  <c r="I9" i="10"/>
  <c r="I21" i="10" s="1"/>
  <c r="I10" i="10"/>
  <c r="I11" i="10"/>
  <c r="I12" i="10"/>
  <c r="I13" i="10"/>
  <c r="I14" i="10"/>
  <c r="I15" i="10"/>
  <c r="I16" i="10"/>
  <c r="I17" i="10"/>
  <c r="I18" i="10"/>
  <c r="I19" i="10"/>
  <c r="I20" i="10"/>
  <c r="C21" i="10"/>
  <c r="D21" i="10"/>
  <c r="E21" i="10"/>
  <c r="F21" i="10"/>
  <c r="G21" i="10"/>
  <c r="H21" i="10"/>
  <c r="E10" i="7"/>
  <c r="G10" i="7"/>
  <c r="E11" i="7"/>
  <c r="G11" i="7"/>
  <c r="E12" i="7"/>
  <c r="G12" i="7"/>
  <c r="E13" i="7"/>
  <c r="G13" i="7"/>
  <c r="E14" i="7"/>
  <c r="G14" i="7"/>
  <c r="E15" i="7"/>
  <c r="G15" i="7"/>
  <c r="E16" i="7"/>
  <c r="G16" i="7"/>
  <c r="E17" i="7"/>
  <c r="G17" i="7"/>
  <c r="E18" i="7"/>
  <c r="G18" i="7"/>
  <c r="E19" i="7"/>
  <c r="G19" i="7"/>
  <c r="E20" i="7"/>
  <c r="G20" i="7"/>
  <c r="E21" i="7"/>
  <c r="G21" i="7"/>
  <c r="E22" i="7"/>
  <c r="G22" i="7"/>
  <c r="E23" i="7"/>
  <c r="G23" i="7"/>
  <c r="B24" i="7"/>
  <c r="C24" i="7"/>
  <c r="D24" i="7"/>
  <c r="F24" i="7"/>
  <c r="G9" i="1"/>
  <c r="L9" i="1"/>
  <c r="M9" i="1"/>
  <c r="G10" i="1"/>
  <c r="M10" i="1"/>
  <c r="G11" i="1"/>
  <c r="L11" i="1"/>
  <c r="M11" i="1"/>
  <c r="G12" i="1"/>
  <c r="L12" i="1"/>
  <c r="M12" i="1"/>
  <c r="G13" i="1"/>
  <c r="G14" i="1"/>
  <c r="G15" i="1"/>
  <c r="G16" i="1"/>
  <c r="M16" i="1"/>
  <c r="G17" i="1"/>
  <c r="M17" i="1"/>
  <c r="G18" i="1"/>
  <c r="M18" i="1"/>
  <c r="G19" i="1"/>
  <c r="M19" i="1"/>
  <c r="G20" i="1"/>
  <c r="G21" i="1"/>
  <c r="M21" i="1"/>
  <c r="G22" i="1"/>
  <c r="M22" i="1"/>
  <c r="F23" i="1"/>
  <c r="H23" i="1"/>
  <c r="H66" i="1"/>
  <c r="H96" i="1"/>
  <c r="G24" i="1"/>
  <c r="L24" i="1"/>
  <c r="M24" i="1"/>
  <c r="G25" i="1"/>
  <c r="L25" i="1"/>
  <c r="M25" i="1"/>
  <c r="G26" i="1"/>
  <c r="L26" i="1"/>
  <c r="M26" i="1"/>
  <c r="G27" i="1"/>
  <c r="L27" i="1"/>
  <c r="G28" i="1"/>
  <c r="L28" i="1"/>
  <c r="G29" i="1"/>
  <c r="L29" i="1"/>
  <c r="M29" i="1"/>
  <c r="G30" i="1"/>
  <c r="L30" i="1"/>
  <c r="M30" i="1"/>
  <c r="G31" i="1"/>
  <c r="L31" i="1"/>
  <c r="M31" i="1"/>
  <c r="G32" i="1"/>
  <c r="L32" i="1"/>
  <c r="M32" i="1"/>
  <c r="G33" i="1"/>
  <c r="L33" i="1"/>
  <c r="M33" i="1"/>
  <c r="G34" i="1"/>
  <c r="G35" i="1"/>
  <c r="L35" i="1"/>
  <c r="M35" i="1"/>
  <c r="G36" i="1"/>
  <c r="L36" i="1"/>
  <c r="M36" i="1"/>
  <c r="E37" i="1"/>
  <c r="F37" i="1"/>
  <c r="H37" i="1"/>
  <c r="I37" i="1"/>
  <c r="J37" i="1"/>
  <c r="L37" i="1"/>
  <c r="K37" i="1"/>
  <c r="M37" i="1"/>
  <c r="G38" i="1"/>
  <c r="L38" i="1"/>
  <c r="M38" i="1"/>
  <c r="G39" i="1"/>
  <c r="L39" i="1"/>
  <c r="M39" i="1"/>
  <c r="G40" i="1"/>
  <c r="L40" i="1"/>
  <c r="M40" i="1"/>
  <c r="G41" i="1"/>
  <c r="L41" i="1"/>
  <c r="M41" i="1"/>
  <c r="G42" i="1"/>
  <c r="L42" i="1"/>
  <c r="M42" i="1"/>
  <c r="G43" i="1"/>
  <c r="G44" i="1"/>
  <c r="M44" i="1"/>
  <c r="G45" i="1"/>
  <c r="L45" i="1"/>
  <c r="M45" i="1"/>
  <c r="G46" i="1"/>
  <c r="L46" i="1"/>
  <c r="G47" i="1"/>
  <c r="L47" i="1"/>
  <c r="M47" i="1"/>
  <c r="G48" i="1"/>
  <c r="M48" i="1"/>
  <c r="G49" i="1"/>
  <c r="L49" i="1"/>
  <c r="M49" i="1"/>
  <c r="G50" i="1"/>
  <c r="L50" i="1"/>
  <c r="M50" i="1"/>
  <c r="E51" i="1"/>
  <c r="F51" i="1"/>
  <c r="G51" i="1"/>
  <c r="H51" i="1"/>
  <c r="J51" i="1"/>
  <c r="K51" i="1"/>
  <c r="M51" i="1"/>
  <c r="G52" i="1"/>
  <c r="L52" i="1"/>
  <c r="M52" i="1"/>
  <c r="G53" i="1"/>
  <c r="L53" i="1"/>
  <c r="M53" i="1"/>
  <c r="G54" i="1"/>
  <c r="L54" i="1"/>
  <c r="M54" i="1"/>
  <c r="G55" i="1"/>
  <c r="L55" i="1"/>
  <c r="M55" i="1"/>
  <c r="G56" i="1"/>
  <c r="L56" i="1"/>
  <c r="M56" i="1"/>
  <c r="G57" i="1"/>
  <c r="L57" i="1"/>
  <c r="M57" i="1"/>
  <c r="G58" i="1"/>
  <c r="L58" i="1"/>
  <c r="M58" i="1"/>
  <c r="G59" i="1"/>
  <c r="L59" i="1"/>
  <c r="M59" i="1"/>
  <c r="G60" i="1"/>
  <c r="L60" i="1"/>
  <c r="M60" i="1"/>
  <c r="G61" i="1"/>
  <c r="L61" i="1"/>
  <c r="M61" i="1"/>
  <c r="G62" i="1"/>
  <c r="G63" i="1"/>
  <c r="L63" i="1"/>
  <c r="M63" i="1"/>
  <c r="G64" i="1"/>
  <c r="L64" i="1"/>
  <c r="M64" i="1"/>
  <c r="E65" i="1"/>
  <c r="F65" i="1"/>
  <c r="G65" i="1"/>
  <c r="H65" i="1"/>
  <c r="I65" i="1"/>
  <c r="J65" i="1"/>
  <c r="K65" i="1"/>
  <c r="L65" i="1"/>
  <c r="G67" i="1"/>
  <c r="M67" i="1"/>
  <c r="G68" i="1"/>
  <c r="L68" i="1"/>
  <c r="M68" i="1"/>
  <c r="G69" i="1"/>
  <c r="L69" i="1"/>
  <c r="M69" i="1"/>
  <c r="G70" i="1"/>
  <c r="L70" i="1"/>
  <c r="M70" i="1"/>
  <c r="G71" i="1"/>
  <c r="L71" i="1"/>
  <c r="M71" i="1"/>
  <c r="G72" i="1"/>
  <c r="L72" i="1"/>
  <c r="M72" i="1"/>
  <c r="G73" i="1"/>
  <c r="L73" i="1"/>
  <c r="M73" i="1"/>
  <c r="G74" i="1"/>
  <c r="L74" i="1"/>
  <c r="M74" i="1"/>
  <c r="G75" i="1"/>
  <c r="L75" i="1"/>
  <c r="M75" i="1"/>
  <c r="G76" i="1"/>
  <c r="L76" i="1"/>
  <c r="M76" i="1"/>
  <c r="G77" i="1"/>
  <c r="G78" i="1"/>
  <c r="L78" i="1"/>
  <c r="M78" i="1"/>
  <c r="G79" i="1"/>
  <c r="L79" i="1"/>
  <c r="M79" i="1"/>
  <c r="E80" i="1"/>
  <c r="G80" i="1"/>
  <c r="G95" i="1"/>
  <c r="F80" i="1"/>
  <c r="H80" i="1"/>
  <c r="J80" i="1"/>
  <c r="J95" i="1"/>
  <c r="K80" i="1"/>
  <c r="L80" i="1"/>
  <c r="L95" i="1"/>
  <c r="G81" i="1"/>
  <c r="L81" i="1"/>
  <c r="M81" i="1"/>
  <c r="M94" i="1"/>
  <c r="G82" i="1"/>
  <c r="L82" i="1"/>
  <c r="M82" i="1"/>
  <c r="G83" i="1"/>
  <c r="L83" i="1"/>
  <c r="M83" i="1"/>
  <c r="G84" i="1"/>
  <c r="L84" i="1"/>
  <c r="M84" i="1"/>
  <c r="G85" i="1"/>
  <c r="L85" i="1"/>
  <c r="M85" i="1"/>
  <c r="G86" i="1"/>
  <c r="L86" i="1"/>
  <c r="M86" i="1"/>
  <c r="G87" i="1"/>
  <c r="L87" i="1"/>
  <c r="M87" i="1"/>
  <c r="G88" i="1"/>
  <c r="L88" i="1"/>
  <c r="M88" i="1"/>
  <c r="G89" i="1"/>
  <c r="L89" i="1"/>
  <c r="M89" i="1"/>
  <c r="G90" i="1"/>
  <c r="L90" i="1"/>
  <c r="M90" i="1"/>
  <c r="G91" i="1"/>
  <c r="G92" i="1"/>
  <c r="L92" i="1"/>
  <c r="M92" i="1"/>
  <c r="G93" i="1"/>
  <c r="L93" i="1"/>
  <c r="M93" i="1"/>
  <c r="E94" i="1"/>
  <c r="G94" i="1"/>
  <c r="I94" i="1"/>
  <c r="F94" i="1"/>
  <c r="H94" i="1"/>
  <c r="H95" i="1"/>
  <c r="J94" i="1"/>
  <c r="K94" i="1"/>
  <c r="L94" i="1"/>
  <c r="F95" i="1"/>
  <c r="E95" i="1"/>
  <c r="G37" i="1"/>
  <c r="F66" i="1"/>
  <c r="F96" i="1"/>
  <c r="E66" i="1"/>
  <c r="E96" i="1"/>
  <c r="I51" i="1"/>
  <c r="M65" i="1"/>
  <c r="I80" i="1"/>
  <c r="I95" i="1"/>
  <c r="G66" i="1"/>
  <c r="G96" i="1"/>
  <c r="E24" i="7"/>
  <c r="G24" i="7"/>
  <c r="I23" i="1"/>
  <c r="M80" i="1"/>
  <c r="M95" i="1"/>
  <c r="M96" i="1"/>
  <c r="K95" i="1"/>
  <c r="K96" i="1"/>
  <c r="L51" i="1"/>
  <c r="L66" i="1"/>
  <c r="K66" i="1"/>
  <c r="I66" i="1"/>
  <c r="I96" i="1"/>
</calcChain>
</file>

<file path=xl/sharedStrings.xml><?xml version="1.0" encoding="utf-8"?>
<sst xmlns="http://schemas.openxmlformats.org/spreadsheetml/2006/main" count="224" uniqueCount="103">
  <si>
    <t>ANEXO I - QUANTITATIVO FÍSICO DE PESSOAL</t>
  </si>
  <si>
    <t>TABELA 1 - PODERES EXECUTIVO, LEGISLATIVO E JUDICIÁRIO - DPU - MPU - EMPRESAS ESTATAIS DEPENDENTES DA UNIÃO</t>
  </si>
  <si>
    <t>DADOS DO CARGO</t>
  </si>
  <si>
    <t>ATIVO</t>
  </si>
  <si>
    <t>INATIVOS</t>
  </si>
  <si>
    <t>OCUPADOS</t>
  </si>
  <si>
    <t>VAGOS</t>
  </si>
  <si>
    <t>TOTAL</t>
  </si>
  <si>
    <t>APOSENTADO</t>
  </si>
  <si>
    <t>INSTITUIDOR DE PENSÃO</t>
  </si>
  <si>
    <t>PLANO/CARREIRA</t>
  </si>
  <si>
    <t>CLASSE</t>
  </si>
  <si>
    <t>PADRÃO/
NÍVEL/
REFERÊNCIA</t>
  </si>
  <si>
    <t>ESTÁVEIS</t>
  </si>
  <si>
    <t>NÃO ESTÁVEIS</t>
  </si>
  <si>
    <t>SUBTOTAL</t>
  </si>
  <si>
    <t>TOTAL GERAL</t>
  </si>
  <si>
    <t>DESCRIÇÃO</t>
  </si>
  <si>
    <t>OBSERVAÇÕES:</t>
  </si>
  <si>
    <t>DENOMINAÇÃO / NÍVEL</t>
  </si>
  <si>
    <t>QUANTIDADE</t>
  </si>
  <si>
    <t>OCUPADO</t>
  </si>
  <si>
    <t>VAGO</t>
  </si>
  <si>
    <t>COM VÍNCULO</t>
  </si>
  <si>
    <t>SEM VÍNCULO</t>
  </si>
  <si>
    <t>COM OPÇÃO</t>
  </si>
  <si>
    <t>SEM OPÇÃO</t>
  </si>
  <si>
    <t>ANEXO V - QUANTITATIVO FÍSICO DE PESSOAL CONTRATADO TEMPORARIAMENTE</t>
  </si>
  <si>
    <t>ESPECIFICAÇÃO DA NATUREZA DA DESPESA</t>
  </si>
  <si>
    <t>Pessoal contratado  por tempo determinado que visa à substituição de servidores públicos 
(Classificável como Grupo de Natureza de Despesa - GND "1 - Pessoal e Encargos Sociais")</t>
  </si>
  <si>
    <t xml:space="preserve">Pessoal Contratado por tempo determinado que não visa à substituição de servidores públicos 
(Classificável como Grupo de Natureza de Despesa - GND "3 - Outras Despesas Correntes" </t>
  </si>
  <si>
    <t xml:space="preserve">TOTAL </t>
  </si>
  <si>
    <t>UNIDADE ORÇAMENTÁRIA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</si>
  <si>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</si>
  <si>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</si>
  <si>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</si>
  <si>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</si>
  <si>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</si>
  <si>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</si>
  <si>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</si>
  <si>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</si>
  <si>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</si>
  <si>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</si>
  <si>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</si>
  <si>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</si>
  <si>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</si>
  <si>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</si>
  <si>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</si>
  <si>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</si>
  <si>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</si>
  <si>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ANEXO III - QUANTITATIVO DE CARGOS EM COMISSÃO E FUNÇÃO DE CONFIANÇA</t>
  </si>
  <si>
    <t>NÍVEL ESCOLARIDADE</t>
  </si>
  <si>
    <t>BENEFICIÁRIO 
DE PENSÃO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</si>
  <si>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</si>
  <si>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NÍVEL SUPERIOR</t>
  </si>
  <si>
    <t>ESPECIAL</t>
  </si>
  <si>
    <t>B</t>
  </si>
  <si>
    <t>A</t>
  </si>
  <si>
    <t>III</t>
  </si>
  <si>
    <t>II</t>
  </si>
  <si>
    <t>I</t>
  </si>
  <si>
    <t>V</t>
  </si>
  <si>
    <t>IV</t>
  </si>
  <si>
    <t>ANALISTA ADMINISTRATIVO</t>
  </si>
  <si>
    <t>TÉCNICO ADMINISTRATIVO</t>
  </si>
  <si>
    <t>ESPECIALISTA EM REGULAÇÃO DE SAÚDE SUPLEMENTAR</t>
  </si>
  <si>
    <t>TÉCNICO EM REGULAÇÃO DE SAÚDE SUPLEMENTAR</t>
  </si>
  <si>
    <t>CARGO COMISSIONADO TÉCNICO - CCT V</t>
  </si>
  <si>
    <t>CARGO COMISSIONADO TÉCNICO - CCT IV</t>
  </si>
  <si>
    <t>CARGO COMISSIONADO TÉCNICO - CCT III</t>
  </si>
  <si>
    <t>CARGO COMISSIONADO TÉCNICO - CCT II</t>
  </si>
  <si>
    <t>CARGO COMISSIONADO TÉCNICO - CCT I</t>
  </si>
  <si>
    <t>QUADRO ESPECÍFICO</t>
  </si>
  <si>
    <t>NÍVEL INTERMEDIÁRIO</t>
  </si>
  <si>
    <t>CD I</t>
  </si>
  <si>
    <t>CD II</t>
  </si>
  <si>
    <t>CGE II</t>
  </si>
  <si>
    <t>CGE III</t>
  </si>
  <si>
    <t>CA I</t>
  </si>
  <si>
    <t>CA II</t>
  </si>
  <si>
    <t>CA III</t>
  </si>
  <si>
    <t>CGE IV</t>
  </si>
  <si>
    <t>Port nº 42/GM/MP, de 09/02/2010</t>
  </si>
  <si>
    <t>MP nº 2.165-36, de 23/08/2001</t>
  </si>
  <si>
    <t>Port MARE nº 658, de 06/04/1995</t>
  </si>
  <si>
    <t>36213</t>
  </si>
  <si>
    <t>PODER/ÓRGÃO: AGÊNCIA NACIONAL DE SAÚDE SUPLEMENTAR</t>
  </si>
  <si>
    <t>AGÊNCIA NACIONAL DE SAÚDE SUPLEMENTAR</t>
  </si>
  <si>
    <t>-</t>
  </si>
  <si>
    <t>PODER/ÓRGÃO/UNIDADE: AGÊNCIA NACIONAL DE SAÚDE SUPLEMENTAR</t>
  </si>
  <si>
    <t>TOTAL QUADRO EFETIVO</t>
  </si>
  <si>
    <t>TOTAL QUADRO ESPECÍFICO</t>
  </si>
  <si>
    <t>Port Conj SRH/SOF nº 1, de 2009, c/c Port. MPOG n° 625 de 21/12/2012</t>
  </si>
  <si>
    <t>Port nº 42/GM/MP, de 09/02/2010, c/c c/c Port. MPOG n° 619 de 27/12/2012</t>
  </si>
  <si>
    <t>Fonte: SIAPE</t>
  </si>
  <si>
    <t>Definido por UF</t>
  </si>
  <si>
    <t>Definido por faixa etária e remuneratória</t>
  </si>
  <si>
    <t>Definido pelo deslocamento utilizado</t>
  </si>
  <si>
    <t>CGE I</t>
  </si>
  <si>
    <t>Fonte: SISRH</t>
  </si>
  <si>
    <t>NÍVEL MÉDIO</t>
  </si>
  <si>
    <t>Fonte: QUADRO GERENCIAL DE COMISSIONADOS DEZ</t>
  </si>
  <si>
    <t>POSIÇÃO: dez/2017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</si>
</sst>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#,##0.00_);[Red]\(#,##0.00\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_);[Red]\(#,##0\)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</numFmts>
  <fonts count="59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7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4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5" fillId="0" borderId="1"/>
    <xf numFmtId="0" fontId="6" fillId="3" borderId="0" applyNumberFormat="0" applyBorder="0" applyAlignment="0" applyProtection="0"/>
    <xf numFmtId="164" fontId="7" fillId="0" borderId="0">
      <alignment vertical="top"/>
    </xf>
    <xf numFmtId="164" fontId="8" fillId="0" borderId="0">
      <alignment horizontal="right"/>
    </xf>
    <xf numFmtId="164" fontId="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13" fillId="0" borderId="0">
      <protection locked="0"/>
    </xf>
    <xf numFmtId="2" fontId="14" fillId="0" borderId="0">
      <protection locked="0"/>
    </xf>
    <xf numFmtId="0" fontId="11" fillId="0" borderId="0"/>
    <xf numFmtId="0" fontId="12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18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16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19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4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7" fillId="21" borderId="3" applyNumberFormat="0" applyAlignment="0" applyProtection="0"/>
    <xf numFmtId="4" fontId="2" fillId="0" borderId="0"/>
    <xf numFmtId="166" fontId="2" fillId="0" borderId="0"/>
    <xf numFmtId="165" fontId="58" fillId="0" borderId="0" applyBorder="0" applyAlignment="0" applyProtection="0"/>
    <xf numFmtId="165" fontId="58" fillId="0" borderId="0" applyBorder="0" applyAlignment="0" applyProtection="0"/>
    <xf numFmtId="167" fontId="2" fillId="0" borderId="0"/>
    <xf numFmtId="3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169" fontId="2" fillId="0" borderId="0"/>
    <xf numFmtId="170" fontId="2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8" borderId="2" applyNumberFormat="0" applyAlignment="0" applyProtection="0"/>
    <xf numFmtId="171" fontId="58" fillId="0" borderId="0" applyFill="0" applyBorder="0" applyAlignment="0" applyProtection="0"/>
    <xf numFmtId="0" fontId="58" fillId="0" borderId="0" applyFill="0" applyBorder="0" applyAlignment="0" applyProtection="0"/>
    <xf numFmtId="171" fontId="58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>
      <alignment horizontal="center"/>
    </xf>
    <xf numFmtId="2" fontId="2" fillId="0" borderId="0"/>
    <xf numFmtId="2" fontId="2" fillId="0" borderId="0"/>
    <xf numFmtId="0" fontId="25" fillId="0" borderId="0">
      <alignment horizontal="left"/>
    </xf>
    <xf numFmtId="0" fontId="9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9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0" fillId="0" borderId="0"/>
    <xf numFmtId="0" fontId="22" fillId="7" borderId="2" applyNumberFormat="0" applyAlignment="0" applyProtection="0"/>
    <xf numFmtId="0" fontId="24" fillId="0" borderId="9">
      <alignment horizontal="center"/>
    </xf>
    <xf numFmtId="0" fontId="31" fillId="0" borderId="10">
      <alignment horizontal="center"/>
    </xf>
    <xf numFmtId="172" fontId="2" fillId="0" borderId="0"/>
    <xf numFmtId="0" fontId="20" fillId="0" borderId="4" applyNumberFormat="0" applyFill="0" applyAlignment="0" applyProtection="0"/>
    <xf numFmtId="165" fontId="2" fillId="0" borderId="0"/>
    <xf numFmtId="173" fontId="58" fillId="0" borderId="0" applyFill="0" applyBorder="0" applyAlignment="0" applyProtection="0"/>
    <xf numFmtId="168" fontId="2" fillId="0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34" fillId="0" borderId="0"/>
    <xf numFmtId="0" fontId="34" fillId="0" borderId="0"/>
    <xf numFmtId="0" fontId="58" fillId="0" borderId="0"/>
    <xf numFmtId="0" fontId="58" fillId="0" borderId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35" fillId="8" borderId="12" applyNumberFormat="0" applyAlignment="0" applyProtection="0"/>
    <xf numFmtId="10" fontId="2" fillId="0" borderId="0"/>
    <xf numFmtId="174" fontId="13" fillId="0" borderId="0">
      <protection locked="0"/>
    </xf>
    <xf numFmtId="175" fontId="13" fillId="0" borderId="0">
      <protection locked="0"/>
    </xf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2" fillId="0" borderId="0"/>
    <xf numFmtId="9" fontId="58" fillId="0" borderId="0" applyFill="0" applyBorder="0" applyAlignment="0" applyProtection="0"/>
    <xf numFmtId="9" fontId="2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8" fillId="0" borderId="0"/>
    <xf numFmtId="0" fontId="35" fillId="8" borderId="12" applyNumberFormat="0" applyAlignment="0" applyProtection="0"/>
    <xf numFmtId="0" fontId="35" fillId="8" borderId="12" applyNumberFormat="0" applyAlignment="0" applyProtection="0"/>
    <xf numFmtId="0" fontId="36" fillId="8" borderId="12"/>
    <xf numFmtId="0" fontId="35" fillId="8" borderId="12" applyNumberFormat="0" applyAlignment="0" applyProtection="0"/>
    <xf numFmtId="0" fontId="35" fillId="8" borderId="12" applyNumberFormat="0" applyAlignment="0" applyProtection="0"/>
    <xf numFmtId="176" fontId="2" fillId="0" borderId="0"/>
    <xf numFmtId="176" fontId="37" fillId="0" borderId="13"/>
    <xf numFmtId="177" fontId="34" fillId="0" borderId="0">
      <protection locked="0"/>
    </xf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2" fillId="0" borderId="0"/>
    <xf numFmtId="178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165" fontId="34" fillId="0" borderId="0"/>
    <xf numFmtId="165" fontId="58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9" fontId="2" fillId="0" borderId="0"/>
    <xf numFmtId="180" fontId="2" fillId="0" borderId="0"/>
    <xf numFmtId="0" fontId="41" fillId="0" borderId="0" applyNumberFormat="0" applyFill="0" applyBorder="0" applyAlignment="0" applyProtection="0"/>
    <xf numFmtId="0" fontId="42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7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49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0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15"/>
    <xf numFmtId="2" fontId="43" fillId="0" borderId="0">
      <protection locked="0"/>
    </xf>
    <xf numFmtId="2" fontId="43" fillId="0" borderId="0">
      <protection locked="0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6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175" fontId="13" fillId="0" borderId="0">
      <protection locked="0"/>
    </xf>
    <xf numFmtId="181" fontId="13" fillId="0" borderId="0">
      <protection locked="0"/>
    </xf>
    <xf numFmtId="0" fontId="34" fillId="0" borderId="0"/>
    <xf numFmtId="178" fontId="58" fillId="0" borderId="0" applyFill="0" applyBorder="0" applyAlignment="0" applyProtection="0"/>
    <xf numFmtId="165" fontId="58" fillId="0" borderId="0" applyFill="0" applyBorder="0" applyAlignment="0" applyProtection="0"/>
    <xf numFmtId="43" fontId="58" fillId="0" borderId="0" applyFont="0" applyFill="0" applyBorder="0" applyAlignment="0" applyProtection="0"/>
    <xf numFmtId="178" fontId="58" fillId="0" borderId="0" applyFill="0" applyBorder="0" applyAlignment="0" applyProtection="0"/>
    <xf numFmtId="165" fontId="58" fillId="0" borderId="0" applyFill="0" applyBorder="0" applyAlignment="0" applyProtection="0"/>
    <xf numFmtId="3" fontId="2" fillId="0" borderId="0"/>
    <xf numFmtId="0" fontId="38" fillId="0" borderId="0" applyNumberFormat="0" applyFill="0" applyBorder="0" applyAlignment="0" applyProtection="0"/>
  </cellStyleXfs>
  <cellXfs count="134">
    <xf numFmtId="0" fontId="0" fillId="0" borderId="0" xfId="0"/>
    <xf numFmtId="0" fontId="52" fillId="0" borderId="0" xfId="0" applyFont="1" applyBorder="1"/>
    <xf numFmtId="0" fontId="52" fillId="0" borderId="0" xfId="0" applyFont="1"/>
    <xf numFmtId="182" fontId="52" fillId="0" borderId="0" xfId="372" applyNumberFormat="1" applyFont="1" applyFill="1" applyBorder="1" applyAlignment="1" applyProtection="1"/>
    <xf numFmtId="0" fontId="53" fillId="0" borderId="0" xfId="0" applyFont="1" applyAlignment="1">
      <alignment horizontal="center" vertical="center" wrapText="1"/>
    </xf>
    <xf numFmtId="0" fontId="53" fillId="0" borderId="0" xfId="0" applyFont="1" applyBorder="1" applyAlignment="1">
      <alignment horizontal="left"/>
    </xf>
    <xf numFmtId="0" fontId="52" fillId="0" borderId="0" xfId="0" applyFont="1" applyAlignment="1">
      <alignment vertical="center" wrapText="1"/>
    </xf>
    <xf numFmtId="0" fontId="52" fillId="0" borderId="17" xfId="0" applyFont="1" applyBorder="1" applyAlignment="1">
      <alignment horizontal="center" vertical="center" wrapText="1"/>
    </xf>
    <xf numFmtId="182" fontId="52" fillId="0" borderId="18" xfId="372" applyNumberFormat="1" applyFont="1" applyFill="1" applyBorder="1" applyAlignment="1" applyProtection="1">
      <alignment horizontal="center" vertical="center" wrapText="1"/>
    </xf>
    <xf numFmtId="182" fontId="52" fillId="0" borderId="19" xfId="372" applyNumberFormat="1" applyFont="1" applyFill="1" applyBorder="1" applyAlignment="1" applyProtection="1">
      <alignment horizontal="center" vertical="center" wrapText="1"/>
    </xf>
    <xf numFmtId="182" fontId="52" fillId="8" borderId="19" xfId="372" applyNumberFormat="1" applyFont="1" applyFill="1" applyBorder="1" applyAlignment="1" applyProtection="1">
      <alignment horizontal="center" vertical="center" wrapText="1"/>
    </xf>
    <xf numFmtId="182" fontId="52" fillId="0" borderId="20" xfId="372" applyNumberFormat="1" applyFont="1" applyFill="1" applyBorder="1" applyAlignment="1" applyProtection="1">
      <alignment horizontal="center" vertical="center" wrapText="1"/>
    </xf>
    <xf numFmtId="182" fontId="52" fillId="8" borderId="17" xfId="372" applyNumberFormat="1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Border="1"/>
    <xf numFmtId="0" fontId="52" fillId="0" borderId="0" xfId="0" applyFont="1" applyBorder="1" applyAlignment="1">
      <alignment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right"/>
    </xf>
    <xf numFmtId="0" fontId="53" fillId="0" borderId="0" xfId="0" applyFont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182" fontId="53" fillId="8" borderId="19" xfId="372" applyNumberFormat="1" applyFont="1" applyFill="1" applyBorder="1" applyAlignment="1" applyProtection="1">
      <alignment horizontal="center" vertical="center" wrapText="1"/>
    </xf>
    <xf numFmtId="182" fontId="53" fillId="8" borderId="17" xfId="372" applyNumberFormat="1" applyFont="1" applyFill="1" applyBorder="1" applyAlignment="1" applyProtection="1">
      <alignment horizontal="center" vertical="center" wrapText="1"/>
    </xf>
    <xf numFmtId="182" fontId="53" fillId="8" borderId="18" xfId="372" applyNumberFormat="1" applyFont="1" applyFill="1" applyBorder="1" applyAlignment="1" applyProtection="1">
      <alignment horizontal="center" vertical="center" wrapText="1"/>
    </xf>
    <xf numFmtId="182" fontId="53" fillId="8" borderId="20" xfId="372" applyNumberFormat="1" applyFont="1" applyFill="1" applyBorder="1" applyAlignment="1" applyProtection="1">
      <alignment horizontal="center" vertical="center" wrapText="1"/>
    </xf>
    <xf numFmtId="182" fontId="53" fillId="8" borderId="21" xfId="372" applyNumberFormat="1" applyFont="1" applyFill="1" applyBorder="1" applyAlignment="1" applyProtection="1">
      <alignment horizontal="center" vertical="center" wrapText="1"/>
    </xf>
    <xf numFmtId="0" fontId="52" fillId="0" borderId="22" xfId="0" applyFont="1" applyBorder="1" applyAlignment="1">
      <alignment horizontal="justify" vertical="center" wrapText="1"/>
    </xf>
    <xf numFmtId="0" fontId="52" fillId="0" borderId="22" xfId="0" applyFont="1" applyBorder="1" applyAlignment="1">
      <alignment horizontal="left" vertical="center" wrapText="1"/>
    </xf>
    <xf numFmtId="0" fontId="53" fillId="8" borderId="22" xfId="0" applyFont="1" applyFill="1" applyBorder="1" applyAlignment="1">
      <alignment horizontal="center" vertical="center" wrapText="1"/>
    </xf>
    <xf numFmtId="182" fontId="52" fillId="0" borderId="23" xfId="372" applyNumberFormat="1" applyFont="1" applyFill="1" applyBorder="1" applyAlignment="1" applyProtection="1">
      <alignment horizontal="center" vertical="top" wrapText="1"/>
    </xf>
    <xf numFmtId="182" fontId="53" fillId="8" borderId="23" xfId="372" applyNumberFormat="1" applyFont="1" applyFill="1" applyBorder="1" applyAlignment="1" applyProtection="1">
      <alignment horizontal="center" wrapText="1"/>
    </xf>
    <xf numFmtId="0" fontId="53" fillId="8" borderId="23" xfId="0" applyFont="1" applyFill="1" applyBorder="1" applyAlignment="1">
      <alignment horizontal="center" vertical="center" wrapText="1"/>
    </xf>
    <xf numFmtId="182" fontId="52" fillId="0" borderId="0" xfId="0" applyNumberFormat="1" applyFont="1" applyAlignment="1">
      <alignment vertical="center" wrapText="1"/>
    </xf>
    <xf numFmtId="182" fontId="53" fillId="8" borderId="24" xfId="372" applyNumberFormat="1" applyFont="1" applyFill="1" applyBorder="1" applyAlignment="1" applyProtection="1">
      <alignment horizontal="center" vertical="center" wrapText="1"/>
    </xf>
    <xf numFmtId="182" fontId="53" fillId="8" borderId="25" xfId="372" applyNumberFormat="1" applyFont="1" applyFill="1" applyBorder="1" applyAlignment="1" applyProtection="1">
      <alignment horizontal="center" vertical="center" wrapText="1"/>
    </xf>
    <xf numFmtId="182" fontId="53" fillId="8" borderId="26" xfId="372" applyNumberFormat="1" applyFont="1" applyFill="1" applyBorder="1" applyAlignment="1" applyProtection="1">
      <alignment horizontal="center" vertical="center" wrapText="1"/>
    </xf>
    <xf numFmtId="182" fontId="53" fillId="8" borderId="27" xfId="372" applyNumberFormat="1" applyFont="1" applyFill="1" applyBorder="1" applyAlignment="1" applyProtection="1">
      <alignment horizontal="center" vertical="center" wrapText="1"/>
    </xf>
    <xf numFmtId="182" fontId="53" fillId="8" borderId="15" xfId="372" applyNumberFormat="1" applyFont="1" applyFill="1" applyBorder="1" applyAlignment="1" applyProtection="1">
      <alignment horizontal="center" vertical="center" wrapText="1"/>
    </xf>
    <xf numFmtId="182" fontId="53" fillId="8" borderId="28" xfId="372" applyNumberFormat="1" applyFont="1" applyFill="1" applyBorder="1" applyAlignment="1" applyProtection="1">
      <alignment horizontal="center" vertical="center" wrapText="1"/>
    </xf>
    <xf numFmtId="182" fontId="53" fillId="8" borderId="29" xfId="372" applyNumberFormat="1" applyFont="1" applyFill="1" applyBorder="1" applyAlignment="1" applyProtection="1">
      <alignment horizontal="center" vertical="center" wrapText="1"/>
    </xf>
    <xf numFmtId="182" fontId="53" fillId="8" borderId="30" xfId="372" applyNumberFormat="1" applyFont="1" applyFill="1" applyBorder="1" applyAlignment="1" applyProtection="1">
      <alignment horizontal="center" vertical="center" wrapText="1"/>
    </xf>
    <xf numFmtId="182" fontId="53" fillId="8" borderId="31" xfId="372" applyNumberFormat="1" applyFont="1" applyFill="1" applyBorder="1" applyAlignment="1" applyProtection="1">
      <alignment horizontal="center" vertical="center" wrapText="1"/>
    </xf>
    <xf numFmtId="182" fontId="53" fillId="8" borderId="32" xfId="372" applyNumberFormat="1" applyFont="1" applyFill="1" applyBorder="1" applyAlignment="1" applyProtection="1">
      <alignment horizontal="center" vertical="center" wrapText="1"/>
    </xf>
    <xf numFmtId="182" fontId="53" fillId="8" borderId="33" xfId="372" applyNumberFormat="1" applyFont="1" applyFill="1" applyBorder="1" applyAlignment="1" applyProtection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182" fontId="52" fillId="0" borderId="35" xfId="372" applyNumberFormat="1" applyFont="1" applyFill="1" applyBorder="1" applyAlignment="1" applyProtection="1">
      <alignment horizontal="center" vertical="center" wrapText="1"/>
    </xf>
    <xf numFmtId="182" fontId="52" fillId="8" borderId="35" xfId="372" applyNumberFormat="1" applyFont="1" applyFill="1" applyBorder="1" applyAlignment="1" applyProtection="1">
      <alignment horizontal="center" vertical="center" wrapText="1"/>
    </xf>
    <xf numFmtId="182" fontId="52" fillId="8" borderId="34" xfId="372" applyNumberFormat="1" applyFont="1" applyFill="1" applyBorder="1" applyAlignment="1" applyProtection="1">
      <alignment horizontal="center" vertical="center" wrapText="1"/>
    </xf>
    <xf numFmtId="182" fontId="53" fillId="24" borderId="28" xfId="372" applyNumberFormat="1" applyFont="1" applyFill="1" applyBorder="1" applyAlignment="1" applyProtection="1">
      <alignment horizontal="center" vertical="center" wrapText="1"/>
    </xf>
    <xf numFmtId="182" fontId="53" fillId="24" borderId="29" xfId="372" applyNumberFormat="1" applyFont="1" applyFill="1" applyBorder="1" applyAlignment="1" applyProtection="1">
      <alignment horizontal="center" vertical="center" wrapText="1"/>
    </xf>
    <xf numFmtId="182" fontId="53" fillId="24" borderId="30" xfId="372" applyNumberFormat="1" applyFont="1" applyFill="1" applyBorder="1" applyAlignment="1" applyProtection="1">
      <alignment horizontal="center" vertical="center" wrapText="1"/>
    </xf>
    <xf numFmtId="182" fontId="53" fillId="24" borderId="31" xfId="372" applyNumberFormat="1" applyFont="1" applyFill="1" applyBorder="1" applyAlignment="1" applyProtection="1">
      <alignment horizontal="center" vertical="center" wrapText="1"/>
    </xf>
    <xf numFmtId="182" fontId="53" fillId="24" borderId="32" xfId="372" applyNumberFormat="1" applyFont="1" applyFill="1" applyBorder="1" applyAlignment="1" applyProtection="1">
      <alignment horizontal="center" vertical="center" wrapText="1"/>
    </xf>
    <xf numFmtId="182" fontId="53" fillId="24" borderId="33" xfId="372" applyNumberFormat="1" applyFont="1" applyFill="1" applyBorder="1" applyAlignment="1" applyProtection="1">
      <alignment horizontal="center" vertical="center" wrapText="1"/>
    </xf>
    <xf numFmtId="0" fontId="53" fillId="8" borderId="36" xfId="0" applyFont="1" applyFill="1" applyBorder="1" applyAlignment="1">
      <alignment horizontal="center" vertical="center" wrapText="1"/>
    </xf>
    <xf numFmtId="182" fontId="52" fillId="0" borderId="37" xfId="372" applyNumberFormat="1" applyFont="1" applyFill="1" applyBorder="1" applyAlignment="1" applyProtection="1">
      <alignment horizontal="center" vertical="center" wrapText="1"/>
    </xf>
    <xf numFmtId="182" fontId="53" fillId="8" borderId="37" xfId="372" applyNumberFormat="1" applyFont="1" applyFill="1" applyBorder="1" applyAlignment="1" applyProtection="1">
      <alignment horizontal="center" vertical="center" wrapText="1"/>
    </xf>
    <xf numFmtId="182" fontId="53" fillId="8" borderId="38" xfId="372" applyNumberFormat="1" applyFont="1" applyFill="1" applyBorder="1" applyAlignment="1" applyProtection="1">
      <alignment horizontal="center" vertical="center" wrapText="1"/>
    </xf>
    <xf numFmtId="182" fontId="52" fillId="0" borderId="39" xfId="372" applyNumberFormat="1" applyFont="1" applyFill="1" applyBorder="1" applyAlignment="1" applyProtection="1">
      <alignment horizontal="center" vertical="center" wrapText="1"/>
    </xf>
    <xf numFmtId="182" fontId="52" fillId="25" borderId="20" xfId="372" applyNumberFormat="1" applyFont="1" applyFill="1" applyBorder="1" applyAlignment="1" applyProtection="1">
      <alignment horizontal="center" vertical="center" wrapText="1"/>
    </xf>
    <xf numFmtId="182" fontId="52" fillId="25" borderId="40" xfId="372" applyNumberFormat="1" applyFont="1" applyFill="1" applyBorder="1" applyAlignment="1" applyProtection="1">
      <alignment horizontal="center" vertical="center" wrapText="1"/>
    </xf>
    <xf numFmtId="182" fontId="52" fillId="25" borderId="18" xfId="372" applyNumberFormat="1" applyFont="1" applyFill="1" applyBorder="1" applyAlignment="1" applyProtection="1">
      <alignment horizontal="center" vertical="center" wrapText="1"/>
    </xf>
    <xf numFmtId="182" fontId="52" fillId="25" borderId="19" xfId="372" applyNumberFormat="1" applyFont="1" applyFill="1" applyBorder="1" applyAlignment="1" applyProtection="1">
      <alignment horizontal="center" vertical="center" wrapText="1"/>
    </xf>
    <xf numFmtId="182" fontId="52" fillId="25" borderId="23" xfId="372" applyNumberFormat="1" applyFont="1" applyFill="1" applyBorder="1" applyAlignment="1" applyProtection="1">
      <alignment horizontal="center" vertical="top" wrapText="1"/>
    </xf>
    <xf numFmtId="182" fontId="52" fillId="25" borderId="41" xfId="372" applyNumberFormat="1" applyFont="1" applyFill="1" applyBorder="1" applyAlignment="1" applyProtection="1">
      <alignment horizontal="center" vertical="center" wrapText="1"/>
    </xf>
    <xf numFmtId="49" fontId="52" fillId="0" borderId="23" xfId="0" applyNumberFormat="1" applyFont="1" applyBorder="1" applyAlignment="1">
      <alignment horizontal="center" vertical="center" wrapText="1"/>
    </xf>
    <xf numFmtId="0" fontId="52" fillId="0" borderId="23" xfId="0" applyFont="1" applyBorder="1" applyAlignment="1">
      <alignment horizontal="justify" vertical="center" wrapText="1"/>
    </xf>
    <xf numFmtId="182" fontId="52" fillId="8" borderId="23" xfId="372" applyNumberFormat="1" applyFont="1" applyFill="1" applyBorder="1" applyAlignment="1" applyProtection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82" fontId="52" fillId="0" borderId="23" xfId="372" applyNumberFormat="1" applyFont="1" applyFill="1" applyBorder="1" applyAlignment="1" applyProtection="1">
      <alignment horizontal="center" vertical="center" wrapText="1"/>
    </xf>
    <xf numFmtId="49" fontId="52" fillId="0" borderId="23" xfId="0" applyNumberFormat="1" applyFont="1" applyBorder="1" applyAlignment="1">
      <alignment horizontal="justify" vertical="center" wrapText="1"/>
    </xf>
    <xf numFmtId="182" fontId="53" fillId="8" borderId="23" xfId="372" applyNumberFormat="1" applyFont="1" applyFill="1" applyBorder="1" applyAlignment="1" applyProtection="1">
      <alignment horizontal="center" vertical="center" wrapText="1"/>
    </xf>
    <xf numFmtId="0" fontId="55" fillId="8" borderId="23" xfId="0" applyFont="1" applyFill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0" fillId="0" borderId="23" xfId="0" applyBorder="1"/>
    <xf numFmtId="182" fontId="52" fillId="25" borderId="23" xfId="372" applyNumberFormat="1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wrapText="1"/>
    </xf>
    <xf numFmtId="182" fontId="52" fillId="0" borderId="37" xfId="372" applyNumberFormat="1" applyFont="1" applyFill="1" applyBorder="1" applyAlignment="1" applyProtection="1">
      <alignment horizontal="right" vertical="center" wrapText="1"/>
    </xf>
    <xf numFmtId="0" fontId="52" fillId="25" borderId="23" xfId="0" applyFont="1" applyFill="1" applyBorder="1" applyAlignment="1">
      <alignment horizontal="center" vertical="center" wrapText="1"/>
    </xf>
    <xf numFmtId="0" fontId="53" fillId="8" borderId="53" xfId="0" applyFont="1" applyFill="1" applyBorder="1" applyAlignment="1">
      <alignment horizontal="center" vertical="center" wrapText="1"/>
    </xf>
    <xf numFmtId="0" fontId="53" fillId="8" borderId="29" xfId="0" applyFont="1" applyFill="1" applyBorder="1" applyAlignment="1">
      <alignment horizontal="center" vertical="center" wrapText="1"/>
    </xf>
    <xf numFmtId="0" fontId="53" fillId="8" borderId="32" xfId="0" applyFont="1" applyFill="1" applyBorder="1" applyAlignment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182" fontId="52" fillId="8" borderId="21" xfId="372" applyNumberFormat="1" applyFont="1" applyFill="1" applyBorder="1" applyAlignment="1" applyProtection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182" fontId="52" fillId="8" borderId="45" xfId="372" applyNumberFormat="1" applyFont="1" applyFill="1" applyBorder="1" applyAlignment="1" applyProtection="1">
      <alignment horizontal="center" vertical="center" wrapText="1"/>
    </xf>
    <xf numFmtId="0" fontId="53" fillId="24" borderId="53" xfId="0" applyFont="1" applyFill="1" applyBorder="1" applyAlignment="1">
      <alignment horizontal="center" vertical="center" wrapText="1"/>
    </xf>
    <xf numFmtId="0" fontId="53" fillId="24" borderId="29" xfId="0" applyFont="1" applyFill="1" applyBorder="1" applyAlignment="1">
      <alignment horizontal="center" vertical="center" wrapText="1"/>
    </xf>
    <xf numFmtId="0" fontId="53" fillId="24" borderId="32" xfId="0" applyFont="1" applyFill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3" fillId="25" borderId="19" xfId="0" applyFont="1" applyFill="1" applyBorder="1" applyAlignment="1">
      <alignment horizontal="center" vertical="center" wrapText="1"/>
    </xf>
    <xf numFmtId="0" fontId="52" fillId="25" borderId="19" xfId="0" applyFont="1" applyFill="1" applyBorder="1" applyAlignment="1">
      <alignment horizontal="center" vertical="center" wrapText="1"/>
    </xf>
    <xf numFmtId="0" fontId="53" fillId="8" borderId="50" xfId="0" applyFont="1" applyFill="1" applyBorder="1" applyAlignment="1">
      <alignment horizontal="center" vertical="center" wrapText="1"/>
    </xf>
    <xf numFmtId="0" fontId="53" fillId="8" borderId="48" xfId="0" applyFont="1" applyFill="1" applyBorder="1" applyAlignment="1">
      <alignment horizontal="center" vertical="center" wrapText="1"/>
    </xf>
    <xf numFmtId="0" fontId="53" fillId="8" borderId="49" xfId="0" applyFont="1" applyFill="1" applyBorder="1" applyAlignment="1">
      <alignment horizontal="center" vertical="center" wrapText="1"/>
    </xf>
    <xf numFmtId="0" fontId="53" fillId="8" borderId="36" xfId="0" applyFont="1" applyFill="1" applyBorder="1" applyAlignment="1">
      <alignment horizontal="center" vertical="center" wrapText="1"/>
    </xf>
    <xf numFmtId="0" fontId="53" fillId="8" borderId="51" xfId="0" applyFont="1" applyFill="1" applyBorder="1" applyAlignment="1">
      <alignment horizontal="center" vertical="center" wrapText="1"/>
    </xf>
    <xf numFmtId="0" fontId="53" fillId="8" borderId="52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left" wrapText="1"/>
    </xf>
    <xf numFmtId="0" fontId="53" fillId="0" borderId="46" xfId="0" applyFont="1" applyBorder="1" applyAlignment="1">
      <alignment horizontal="right" vertical="center" wrapText="1"/>
    </xf>
    <xf numFmtId="0" fontId="53" fillId="8" borderId="47" xfId="0" applyFont="1" applyFill="1" applyBorder="1" applyAlignment="1">
      <alignment horizontal="center" vertical="center"/>
    </xf>
    <xf numFmtId="0" fontId="53" fillId="8" borderId="48" xfId="0" applyFont="1" applyFill="1" applyBorder="1" applyAlignment="1">
      <alignment horizontal="center" vertical="center"/>
    </xf>
    <xf numFmtId="0" fontId="53" fillId="8" borderId="49" xfId="0" applyFont="1" applyFill="1" applyBorder="1" applyAlignment="1">
      <alignment horizontal="center" vertical="center"/>
    </xf>
    <xf numFmtId="0" fontId="53" fillId="25" borderId="56" xfId="0" applyFont="1" applyFill="1" applyBorder="1" applyAlignment="1">
      <alignment horizontal="center" vertical="center" wrapText="1"/>
    </xf>
    <xf numFmtId="0" fontId="53" fillId="25" borderId="37" xfId="0" applyFont="1" applyFill="1" applyBorder="1" applyAlignment="1">
      <alignment horizontal="center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3" fillId="8" borderId="21" xfId="0" applyFont="1" applyFill="1" applyBorder="1" applyAlignment="1">
      <alignment horizontal="center" vertical="center" wrapText="1"/>
    </xf>
    <xf numFmtId="0" fontId="53" fillId="8" borderId="20" xfId="0" applyFont="1" applyFill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182" fontId="52" fillId="8" borderId="19" xfId="372" applyNumberFormat="1" applyFont="1" applyFill="1" applyBorder="1" applyAlignment="1" applyProtection="1">
      <alignment horizontal="center" vertical="center" wrapText="1"/>
    </xf>
    <xf numFmtId="182" fontId="52" fillId="8" borderId="44" xfId="372" applyNumberFormat="1" applyFont="1" applyFill="1" applyBorder="1" applyAlignment="1" applyProtection="1">
      <alignment horizontal="center" vertical="center" wrapText="1"/>
    </xf>
    <xf numFmtId="0" fontId="52" fillId="25" borderId="55" xfId="0" applyFont="1" applyFill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3" fillId="8" borderId="25" xfId="0" applyFont="1" applyFill="1" applyBorder="1" applyAlignment="1">
      <alignment horizontal="center" vertical="center" wrapText="1"/>
    </xf>
    <xf numFmtId="0" fontId="53" fillId="8" borderId="15" xfId="0" applyFont="1" applyFill="1" applyBorder="1" applyAlignment="1">
      <alignment horizontal="center" vertical="center" wrapText="1"/>
    </xf>
    <xf numFmtId="0" fontId="53" fillId="8" borderId="23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right" vertical="center" wrapText="1"/>
    </xf>
    <xf numFmtId="0" fontId="54" fillId="0" borderId="23" xfId="0" applyFont="1" applyBorder="1" applyAlignment="1">
      <alignment horizontal="justify" vertical="center" wrapText="1"/>
    </xf>
    <xf numFmtId="0" fontId="54" fillId="0" borderId="23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55" fillId="8" borderId="23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left"/>
    </xf>
  </cellXfs>
  <cellStyles count="3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2" xfId="232"/>
    <cellStyle name="Normal 2 2" xfId="233"/>
    <cellStyle name="Normal 2 3" xfId="234"/>
    <cellStyle name="Normal 2 3 2" xfId="235"/>
    <cellStyle name="Normal 2 3_00_Decisão Anexo V 2015_MEMORIAL_Oficial SOF" xfId="236"/>
    <cellStyle name="Normal 2 4" xfId="237"/>
    <cellStyle name="Normal 2 5" xfId="238"/>
    <cellStyle name="Normal 2 6" xfId="239"/>
    <cellStyle name="Normal 2_00_Decisão Anexo V 2015_MEMORIAL_Oficial SOF" xfId="240"/>
    <cellStyle name="Normal 3" xfId="241"/>
    <cellStyle name="Normal 3 2" xfId="242"/>
    <cellStyle name="Normal 3_05_Impactos_Demais PLs_2013_Dados CNJ de jul-12" xfId="243"/>
    <cellStyle name="Normal 4" xfId="244"/>
    <cellStyle name="Normal 5" xfId="245"/>
    <cellStyle name="Normal 6" xfId="246"/>
    <cellStyle name="Normal 7" xfId="247"/>
    <cellStyle name="Normal 8" xfId="248"/>
    <cellStyle name="Normal 9" xfId="249"/>
    <cellStyle name="Nota 2" xfId="250"/>
    <cellStyle name="Nota 2 2" xfId="251"/>
    <cellStyle name="Nota 2_00_Decisão Anexo V 2015_MEMORIAL_Oficial SOF" xfId="252"/>
    <cellStyle name="Nota 3" xfId="253"/>
    <cellStyle name="Nota 4" xfId="254"/>
    <cellStyle name="Note" xfId="255"/>
    <cellStyle name="Output" xfId="256"/>
    <cellStyle name="Percent_Agenda" xfId="257"/>
    <cellStyle name="Percentual" xfId="258"/>
    <cellStyle name="Ponto" xfId="259"/>
    <cellStyle name="Porcentagem 10" xfId="260"/>
    <cellStyle name="Porcentagem 2" xfId="261"/>
    <cellStyle name="Porcentagem 2 2" xfId="262"/>
    <cellStyle name="Porcentagem 2_FCDF 2014_2ª Versão" xfId="263"/>
    <cellStyle name="Porcentagem 3" xfId="264"/>
    <cellStyle name="Porcentagem 4" xfId="265"/>
    <cellStyle name="Porcentagem 5" xfId="266"/>
    <cellStyle name="Porcentagem 6" xfId="267"/>
    <cellStyle name="Porcentagem 7" xfId="268"/>
    <cellStyle name="Porcentagem 8" xfId="269"/>
    <cellStyle name="Porcentagem 9" xfId="270"/>
    <cellStyle name="rodape" xfId="271"/>
    <cellStyle name="Saída 2" xfId="272"/>
    <cellStyle name="Saída 2 2" xfId="273"/>
    <cellStyle name="Saída 2_05_Impactos_Demais PLs_2013_Dados CNJ de jul-12" xfId="274"/>
    <cellStyle name="Saída 3" xfId="275"/>
    <cellStyle name="Saída 4" xfId="276"/>
    <cellStyle name="Sep. milhar [0]" xfId="277"/>
    <cellStyle name="Sep. milhar [2]" xfId="278"/>
    <cellStyle name="Separador de m" xfId="279"/>
    <cellStyle name="Separador de milhares 10" xfId="280"/>
    <cellStyle name="Separador de milhares 2" xfId="281"/>
    <cellStyle name="Separador de milhares 2 2" xfId="282"/>
    <cellStyle name="Separador de milhares 2 2 3" xfId="283"/>
    <cellStyle name="Separador de milhares 2 2 6" xfId="284"/>
    <cellStyle name="Separador de milhares 2 2_00_Decisão Anexo V 2015_MEMORIAL_Oficial SOF" xfId="285"/>
    <cellStyle name="Separador de milhares 2 3" xfId="286"/>
    <cellStyle name="Separador de milhares 2 3 2" xfId="287"/>
    <cellStyle name="Separador de milhares 2 3 2 2" xfId="288"/>
    <cellStyle name="Separador de milhares 2 3 2 2 2" xfId="289"/>
    <cellStyle name="Separador de milhares 2 3 2 2_00_Decisão Anexo V 2015_MEMORIAL_Oficial SOF" xfId="290"/>
    <cellStyle name="Separador de milhares 2 3 2_00_Decisão Anexo V 2015_MEMORIAL_Oficial SOF" xfId="291"/>
    <cellStyle name="Separador de milhares 2 3 3" xfId="292"/>
    <cellStyle name="Separador de milhares 2 3_00_Decisão Anexo V 2015_MEMORIAL_Oficial SOF" xfId="293"/>
    <cellStyle name="Separador de milhares 2 4" xfId="294"/>
    <cellStyle name="Separador de milhares 2 5" xfId="295"/>
    <cellStyle name="Separador de milhares 2 5 2" xfId="296"/>
    <cellStyle name="Separador de milhares 2 5_00_Decisão Anexo V 2015_MEMORIAL_Oficial SOF" xfId="297"/>
    <cellStyle name="Separador de milhares 2_00_Decisão Anexo V 2015_MEMORIAL_Oficial SOF" xfId="298"/>
    <cellStyle name="Separador de milhares 3" xfId="299"/>
    <cellStyle name="Separador de milhares 3 2" xfId="300"/>
    <cellStyle name="Separador de milhares 3 3" xfId="301"/>
    <cellStyle name="Separador de milhares 3_00_Decisão Anexo V 2015_MEMORIAL_Oficial SOF" xfId="302"/>
    <cellStyle name="Separador de milhares 4" xfId="303"/>
    <cellStyle name="Separador de milhares 5" xfId="304"/>
    <cellStyle name="Separador de milhares 6" xfId="305"/>
    <cellStyle name="Separador de milhares 7" xfId="306"/>
    <cellStyle name="Separador de milhares 8" xfId="307"/>
    <cellStyle name="Separador de milhares 9" xfId="308"/>
    <cellStyle name="TableStyleLight1" xfId="309"/>
    <cellStyle name="TableStyleLight1 2" xfId="310"/>
    <cellStyle name="TableStyleLight1 3" xfId="311"/>
    <cellStyle name="TableStyleLight1 5" xfId="312"/>
    <cellStyle name="TableStyleLight1_00_Decisão Anexo V 2015_MEMORIAL_Oficial SOF" xfId="313"/>
    <cellStyle name="Texto de Aviso 2" xfId="314"/>
    <cellStyle name="Texto de Aviso 2 2" xfId="315"/>
    <cellStyle name="Texto de Aviso 2_05_Impactos_Demais PLs_2013_Dados CNJ de jul-12" xfId="316"/>
    <cellStyle name="Texto de Aviso 3" xfId="317"/>
    <cellStyle name="Texto de Aviso 4" xfId="318"/>
    <cellStyle name="Texto Explicativo 2" xfId="319"/>
    <cellStyle name="Texto Explicativo 2 2" xfId="320"/>
    <cellStyle name="Texto Explicativo 2_05_Impactos_Demais PLs_2013_Dados CNJ de jul-12" xfId="321"/>
    <cellStyle name="Texto Explicativo 3" xfId="322"/>
    <cellStyle name="Texto Explicativo 4" xfId="323"/>
    <cellStyle name="Texto, derecha" xfId="324"/>
    <cellStyle name="Texto, izquierda" xfId="325"/>
    <cellStyle name="Title" xfId="326"/>
    <cellStyle name="Titulo" xfId="327"/>
    <cellStyle name="Título 1 1" xfId="328"/>
    <cellStyle name="Título 1 2" xfId="329"/>
    <cellStyle name="Título 1 2 2" xfId="330"/>
    <cellStyle name="Título 1 2_05_Impactos_Demais PLs_2013_Dados CNJ de jul-12" xfId="331"/>
    <cellStyle name="Título 1 3" xfId="332"/>
    <cellStyle name="Título 1 4" xfId="333"/>
    <cellStyle name="Título 10" xfId="334"/>
    <cellStyle name="Título 11" xfId="335"/>
    <cellStyle name="Título 2 2" xfId="336"/>
    <cellStyle name="Título 2 2 2" xfId="337"/>
    <cellStyle name="Título 2 2_05_Impactos_Demais PLs_2013_Dados CNJ de jul-12" xfId="338"/>
    <cellStyle name="Título 2 3" xfId="339"/>
    <cellStyle name="Título 2 4" xfId="340"/>
    <cellStyle name="Título 3 2" xfId="341"/>
    <cellStyle name="Título 3 2 2" xfId="342"/>
    <cellStyle name="Título 3 2_05_Impactos_Demais PLs_2013_Dados CNJ de jul-12" xfId="343"/>
    <cellStyle name="Título 3 3" xfId="344"/>
    <cellStyle name="Título 3 4" xfId="345"/>
    <cellStyle name="Título 4 2" xfId="346"/>
    <cellStyle name="Título 4 2 2" xfId="347"/>
    <cellStyle name="Título 4 2_05_Impactos_Demais PLs_2013_Dados CNJ de jul-12" xfId="348"/>
    <cellStyle name="Título 4 3" xfId="349"/>
    <cellStyle name="Título 4 4" xfId="350"/>
    <cellStyle name="Título 5" xfId="351"/>
    <cellStyle name="Título 5 2" xfId="352"/>
    <cellStyle name="Título 5 3" xfId="353"/>
    <cellStyle name="Título 5_05_Impactos_Demais PLs_2013_Dados CNJ de jul-12" xfId="354"/>
    <cellStyle name="Título 6" xfId="355"/>
    <cellStyle name="Título 6 2" xfId="356"/>
    <cellStyle name="Título 6_34" xfId="357"/>
    <cellStyle name="Título 7" xfId="358"/>
    <cellStyle name="Título 8" xfId="359"/>
    <cellStyle name="Título 9" xfId="360"/>
    <cellStyle name="Titulo_00_Equalização ASMED_SOF" xfId="361"/>
    <cellStyle name="Titulo1" xfId="362"/>
    <cellStyle name="Titulo2" xfId="363"/>
    <cellStyle name="Total 2" xfId="364"/>
    <cellStyle name="Total 2 2" xfId="365"/>
    <cellStyle name="Total 2_05_Impactos_Demais PLs_2013_Dados CNJ de jul-12" xfId="366"/>
    <cellStyle name="Total 3" xfId="367"/>
    <cellStyle name="Total 4" xfId="368"/>
    <cellStyle name="V¡rgula" xfId="369"/>
    <cellStyle name="V¡rgula0" xfId="370"/>
    <cellStyle name="Vírgul - Estilo1" xfId="371"/>
    <cellStyle name="Vírgula" xfId="372" builtinId="3"/>
    <cellStyle name="Vírgula 2" xfId="373"/>
    <cellStyle name="Vírgula 2 3" xfId="374"/>
    <cellStyle name="Vírgula 3" xfId="375"/>
    <cellStyle name="Vírgula 4" xfId="376"/>
    <cellStyle name="Vírgula0" xfId="377"/>
    <cellStyle name="Warning Text" xfId="3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zoomScaleNormal="100" workbookViewId="0">
      <selection activeCell="M6" sqref="M6:M8"/>
    </sheetView>
  </sheetViews>
  <sheetFormatPr defaultRowHeight="12.75"/>
  <cols>
    <col min="1" max="1" width="36.42578125" style="1" customWidth="1"/>
    <col min="2" max="2" width="16" style="1" customWidth="1"/>
    <col min="3" max="3" width="12.140625" style="2" customWidth="1"/>
    <col min="4" max="4" width="15.42578125" style="2" customWidth="1"/>
    <col min="5" max="5" width="14.28515625" style="2" customWidth="1"/>
    <col min="6" max="6" width="13.42578125" style="2" customWidth="1"/>
    <col min="7" max="7" width="14.85546875" style="3" customWidth="1"/>
    <col min="8" max="9" width="13.85546875" style="2" customWidth="1"/>
    <col min="10" max="10" width="14.7109375" style="2" customWidth="1"/>
    <col min="11" max="11" width="14.28515625" style="2" customWidth="1"/>
    <col min="12" max="12" width="11.5703125" style="2" customWidth="1"/>
    <col min="13" max="13" width="18.5703125" style="2" customWidth="1"/>
    <col min="14" max="16384" width="9.140625" style="2"/>
  </cols>
  <sheetData>
    <row r="1" spans="1:13" ht="12.7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2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75" customHeight="1">
      <c r="A4" s="109" t="s">
        <v>89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s="1" customFormat="1" ht="12.75" customHeight="1" thickBot="1">
      <c r="A5" s="5"/>
      <c r="B5" s="5"/>
      <c r="C5" s="5"/>
      <c r="D5" s="5"/>
      <c r="E5" s="5"/>
      <c r="F5" s="5"/>
      <c r="G5" s="5"/>
      <c r="H5" s="5"/>
      <c r="I5" s="5"/>
      <c r="L5" s="110" t="s">
        <v>102</v>
      </c>
      <c r="M5" s="110"/>
    </row>
    <row r="6" spans="1:13" ht="12.75" customHeight="1">
      <c r="A6" s="102" t="s">
        <v>2</v>
      </c>
      <c r="B6" s="103"/>
      <c r="C6" s="103"/>
      <c r="D6" s="104"/>
      <c r="E6" s="106" t="s">
        <v>3</v>
      </c>
      <c r="F6" s="103"/>
      <c r="G6" s="103"/>
      <c r="H6" s="103"/>
      <c r="I6" s="107"/>
      <c r="J6" s="111" t="s">
        <v>4</v>
      </c>
      <c r="K6" s="112"/>
      <c r="L6" s="113"/>
      <c r="M6" s="114" t="s">
        <v>52</v>
      </c>
    </row>
    <row r="7" spans="1:13" ht="12.75" customHeight="1">
      <c r="A7" s="105"/>
      <c r="B7" s="85"/>
      <c r="C7" s="85"/>
      <c r="D7" s="86"/>
      <c r="E7" s="116" t="s">
        <v>5</v>
      </c>
      <c r="F7" s="85"/>
      <c r="G7" s="85"/>
      <c r="H7" s="85" t="s">
        <v>6</v>
      </c>
      <c r="I7" s="117" t="s">
        <v>7</v>
      </c>
      <c r="J7" s="118" t="s">
        <v>8</v>
      </c>
      <c r="K7" s="100" t="s">
        <v>9</v>
      </c>
      <c r="L7" s="86" t="s">
        <v>7</v>
      </c>
      <c r="M7" s="115"/>
    </row>
    <row r="8" spans="1:13" ht="38.25" customHeight="1">
      <c r="A8" s="57" t="s">
        <v>10</v>
      </c>
      <c r="B8" s="23" t="s">
        <v>51</v>
      </c>
      <c r="C8" s="23" t="s">
        <v>11</v>
      </c>
      <c r="D8" s="21" t="s">
        <v>12</v>
      </c>
      <c r="E8" s="22" t="s">
        <v>13</v>
      </c>
      <c r="F8" s="23" t="s">
        <v>14</v>
      </c>
      <c r="G8" s="24" t="s">
        <v>15</v>
      </c>
      <c r="H8" s="85"/>
      <c r="I8" s="117"/>
      <c r="J8" s="118"/>
      <c r="K8" s="100"/>
      <c r="L8" s="86"/>
      <c r="M8" s="115"/>
    </row>
    <row r="9" spans="1:13" s="6" customFormat="1" ht="12.75" customHeight="1">
      <c r="A9" s="99" t="s">
        <v>65</v>
      </c>
      <c r="B9" s="91" t="s">
        <v>54</v>
      </c>
      <c r="C9" s="91" t="s">
        <v>55</v>
      </c>
      <c r="D9" s="87" t="s">
        <v>58</v>
      </c>
      <c r="E9" s="8"/>
      <c r="F9" s="9"/>
      <c r="G9" s="10">
        <f t="shared" ref="G9:G22" si="0">E9+F9</f>
        <v>0</v>
      </c>
      <c r="H9" s="89"/>
      <c r="I9" s="90"/>
      <c r="J9" s="11"/>
      <c r="K9" s="9"/>
      <c r="L9" s="12">
        <f>SUM(I9:J9)</f>
        <v>0</v>
      </c>
      <c r="M9" s="58">
        <f>+K9</f>
        <v>0</v>
      </c>
    </row>
    <row r="10" spans="1:13" s="6" customFormat="1" ht="12.75" customHeight="1">
      <c r="A10" s="99"/>
      <c r="B10" s="92"/>
      <c r="C10" s="92"/>
      <c r="D10" s="88"/>
      <c r="E10" s="8"/>
      <c r="F10" s="9"/>
      <c r="G10" s="10">
        <f t="shared" si="0"/>
        <v>0</v>
      </c>
      <c r="H10" s="89"/>
      <c r="I10" s="90"/>
      <c r="J10" s="11"/>
      <c r="K10" s="9"/>
      <c r="L10" s="12"/>
      <c r="M10" s="58">
        <f>+K10</f>
        <v>0</v>
      </c>
    </row>
    <row r="11" spans="1:13" s="6" customFormat="1" ht="12.75" customHeight="1">
      <c r="A11" s="99"/>
      <c r="B11" s="92"/>
      <c r="C11" s="92"/>
      <c r="D11" s="7" t="s">
        <v>59</v>
      </c>
      <c r="E11" s="8"/>
      <c r="F11" s="9"/>
      <c r="G11" s="10">
        <f t="shared" si="0"/>
        <v>0</v>
      </c>
      <c r="H11" s="89"/>
      <c r="I11" s="90"/>
      <c r="J11" s="11"/>
      <c r="K11" s="9"/>
      <c r="L11" s="12">
        <f t="shared" ref="L11:L12" si="1">SUM(I11:J11)</f>
        <v>0</v>
      </c>
      <c r="M11" s="58">
        <f>+K11</f>
        <v>0</v>
      </c>
    </row>
    <row r="12" spans="1:13" s="6" customFormat="1" ht="12.75" customHeight="1">
      <c r="A12" s="99"/>
      <c r="B12" s="92"/>
      <c r="C12" s="93"/>
      <c r="D12" s="7" t="s">
        <v>60</v>
      </c>
      <c r="E12" s="64">
        <v>5</v>
      </c>
      <c r="F12" s="9"/>
      <c r="G12" s="10">
        <f t="shared" si="0"/>
        <v>5</v>
      </c>
      <c r="H12" s="89"/>
      <c r="I12" s="90"/>
      <c r="J12" s="11"/>
      <c r="K12" s="9"/>
      <c r="L12" s="12">
        <f t="shared" si="1"/>
        <v>0</v>
      </c>
      <c r="M12" s="58">
        <f t="shared" ref="M12:M22" si="2">SUM(J12:K12)</f>
        <v>0</v>
      </c>
    </row>
    <row r="13" spans="1:13" s="6" customFormat="1" ht="12.75" customHeight="1">
      <c r="A13" s="99"/>
      <c r="B13" s="92"/>
      <c r="C13" s="91" t="s">
        <v>56</v>
      </c>
      <c r="D13" s="7" t="s">
        <v>61</v>
      </c>
      <c r="E13" s="64">
        <v>178</v>
      </c>
      <c r="F13" s="9"/>
      <c r="G13" s="10">
        <f t="shared" si="0"/>
        <v>178</v>
      </c>
      <c r="H13" s="89"/>
      <c r="I13" s="90"/>
      <c r="J13" s="62">
        <v>4</v>
      </c>
      <c r="K13" s="9"/>
      <c r="L13" s="12">
        <f>J13+K13</f>
        <v>4</v>
      </c>
      <c r="M13" s="80" t="s">
        <v>88</v>
      </c>
    </row>
    <row r="14" spans="1:13" s="6" customFormat="1" ht="12.75" customHeight="1">
      <c r="A14" s="99"/>
      <c r="B14" s="92"/>
      <c r="C14" s="92"/>
      <c r="D14" s="7" t="s">
        <v>62</v>
      </c>
      <c r="E14" s="64">
        <v>99</v>
      </c>
      <c r="F14" s="9"/>
      <c r="G14" s="10">
        <f t="shared" si="0"/>
        <v>99</v>
      </c>
      <c r="H14" s="89"/>
      <c r="I14" s="90"/>
      <c r="J14" s="62">
        <v>1</v>
      </c>
      <c r="K14" s="9"/>
      <c r="L14" s="12">
        <f t="shared" ref="L14:L22" si="3">J14+K14</f>
        <v>1</v>
      </c>
      <c r="M14" s="80" t="s">
        <v>88</v>
      </c>
    </row>
    <row r="15" spans="1:13" s="6" customFormat="1" ht="12.75" customHeight="1">
      <c r="A15" s="99"/>
      <c r="B15" s="92"/>
      <c r="C15" s="92"/>
      <c r="D15" s="7" t="s">
        <v>58</v>
      </c>
      <c r="E15" s="64">
        <v>7</v>
      </c>
      <c r="F15" s="9"/>
      <c r="G15" s="10">
        <f t="shared" si="0"/>
        <v>7</v>
      </c>
      <c r="H15" s="89"/>
      <c r="I15" s="90"/>
      <c r="J15" s="62">
        <v>1</v>
      </c>
      <c r="K15" s="9"/>
      <c r="L15" s="12">
        <f t="shared" si="3"/>
        <v>1</v>
      </c>
      <c r="M15" s="80" t="s">
        <v>88</v>
      </c>
    </row>
    <row r="16" spans="1:13" s="6" customFormat="1" ht="12.75" customHeight="1">
      <c r="A16" s="99"/>
      <c r="B16" s="92"/>
      <c r="C16" s="92"/>
      <c r="D16" s="7" t="s">
        <v>59</v>
      </c>
      <c r="E16" s="64">
        <v>5</v>
      </c>
      <c r="F16" s="9"/>
      <c r="G16" s="10">
        <f t="shared" si="0"/>
        <v>5</v>
      </c>
      <c r="H16" s="89"/>
      <c r="I16" s="90"/>
      <c r="J16" s="62">
        <v>2</v>
      </c>
      <c r="K16" s="9"/>
      <c r="L16" s="12">
        <f t="shared" si="3"/>
        <v>2</v>
      </c>
      <c r="M16" s="58">
        <f>+K16</f>
        <v>0</v>
      </c>
    </row>
    <row r="17" spans="1:13" s="6" customFormat="1" ht="12.75" customHeight="1">
      <c r="A17" s="99"/>
      <c r="B17" s="92"/>
      <c r="C17" s="93"/>
      <c r="D17" s="7" t="s">
        <v>60</v>
      </c>
      <c r="E17" s="64">
        <v>1</v>
      </c>
      <c r="F17" s="9"/>
      <c r="G17" s="10">
        <f t="shared" si="0"/>
        <v>1</v>
      </c>
      <c r="H17" s="101">
        <v>18</v>
      </c>
      <c r="I17" s="90"/>
      <c r="J17" s="11"/>
      <c r="K17" s="9"/>
      <c r="L17" s="12">
        <f t="shared" si="3"/>
        <v>0</v>
      </c>
      <c r="M17" s="58">
        <f t="shared" si="2"/>
        <v>0</v>
      </c>
    </row>
    <row r="18" spans="1:13" s="6" customFormat="1" ht="12.75" customHeight="1">
      <c r="A18" s="99"/>
      <c r="B18" s="92"/>
      <c r="C18" s="91" t="s">
        <v>57</v>
      </c>
      <c r="D18" s="7" t="s">
        <v>61</v>
      </c>
      <c r="E18" s="64">
        <v>23</v>
      </c>
      <c r="F18" s="9"/>
      <c r="G18" s="10">
        <f t="shared" si="0"/>
        <v>23</v>
      </c>
      <c r="H18" s="101"/>
      <c r="I18" s="90"/>
      <c r="J18" s="11"/>
      <c r="K18" s="9"/>
      <c r="L18" s="12">
        <f t="shared" si="3"/>
        <v>0</v>
      </c>
      <c r="M18" s="58">
        <f t="shared" si="2"/>
        <v>0</v>
      </c>
    </row>
    <row r="19" spans="1:13" s="6" customFormat="1" ht="12.75" customHeight="1">
      <c r="A19" s="99"/>
      <c r="B19" s="92"/>
      <c r="C19" s="92"/>
      <c r="D19" s="7" t="s">
        <v>62</v>
      </c>
      <c r="E19" s="64">
        <v>2</v>
      </c>
      <c r="F19" s="9"/>
      <c r="G19" s="10">
        <f t="shared" si="0"/>
        <v>2</v>
      </c>
      <c r="H19" s="101"/>
      <c r="I19" s="90"/>
      <c r="J19" s="11"/>
      <c r="K19" s="9">
        <v>1</v>
      </c>
      <c r="L19" s="12">
        <f t="shared" si="3"/>
        <v>1</v>
      </c>
      <c r="M19" s="58">
        <f t="shared" si="2"/>
        <v>1</v>
      </c>
    </row>
    <row r="20" spans="1:13" s="6" customFormat="1" ht="12.75" customHeight="1">
      <c r="A20" s="99"/>
      <c r="B20" s="92"/>
      <c r="C20" s="92"/>
      <c r="D20" s="7" t="s">
        <v>58</v>
      </c>
      <c r="E20" s="64">
        <v>2</v>
      </c>
      <c r="F20" s="9"/>
      <c r="G20" s="10">
        <f t="shared" si="0"/>
        <v>2</v>
      </c>
      <c r="H20" s="101"/>
      <c r="I20" s="90"/>
      <c r="J20" s="11"/>
      <c r="K20" s="9">
        <v>1</v>
      </c>
      <c r="L20" s="12">
        <f t="shared" si="3"/>
        <v>1</v>
      </c>
      <c r="M20" s="58">
        <v>2</v>
      </c>
    </row>
    <row r="21" spans="1:13" s="6" customFormat="1" ht="12.75" customHeight="1">
      <c r="A21" s="99"/>
      <c r="B21" s="92"/>
      <c r="C21" s="92"/>
      <c r="D21" s="7" t="s">
        <v>59</v>
      </c>
      <c r="E21" s="8"/>
      <c r="F21" s="9"/>
      <c r="G21" s="10">
        <f t="shared" si="0"/>
        <v>0</v>
      </c>
      <c r="H21" s="101"/>
      <c r="I21" s="90"/>
      <c r="J21" s="11"/>
      <c r="K21" s="9"/>
      <c r="L21" s="12">
        <f t="shared" si="3"/>
        <v>0</v>
      </c>
      <c r="M21" s="58">
        <f t="shared" si="2"/>
        <v>0</v>
      </c>
    </row>
    <row r="22" spans="1:13" s="6" customFormat="1" ht="12.75" customHeight="1">
      <c r="A22" s="99"/>
      <c r="B22" s="93"/>
      <c r="C22" s="93"/>
      <c r="D22" s="7" t="s">
        <v>60</v>
      </c>
      <c r="E22" s="8"/>
      <c r="F22" s="9"/>
      <c r="G22" s="10">
        <f t="shared" si="0"/>
        <v>0</v>
      </c>
      <c r="H22" s="101"/>
      <c r="I22" s="90"/>
      <c r="J22" s="11"/>
      <c r="K22" s="9"/>
      <c r="L22" s="12">
        <f t="shared" si="3"/>
        <v>0</v>
      </c>
      <c r="M22" s="58">
        <f t="shared" si="2"/>
        <v>0</v>
      </c>
    </row>
    <row r="23" spans="1:13" s="6" customFormat="1" ht="12.75" customHeight="1">
      <c r="A23" s="99"/>
      <c r="B23" s="85" t="s">
        <v>7</v>
      </c>
      <c r="C23" s="85"/>
      <c r="D23" s="86"/>
      <c r="E23" s="26">
        <f>SUM(E9:E22)</f>
        <v>322</v>
      </c>
      <c r="F23" s="24">
        <f>SUM(F9:F22)</f>
        <v>0</v>
      </c>
      <c r="G23" s="24">
        <f>SUM(E23:F23)</f>
        <v>322</v>
      </c>
      <c r="H23" s="24">
        <f>+H17+H12+H9</f>
        <v>18</v>
      </c>
      <c r="I23" s="28">
        <f>+G23+H23</f>
        <v>340</v>
      </c>
      <c r="J23" s="27">
        <f>SUM(J9:J22)</f>
        <v>8</v>
      </c>
      <c r="K23" s="24">
        <f>SUM(K9:K22)</f>
        <v>2</v>
      </c>
      <c r="L23" s="25">
        <f>+J23+K23</f>
        <v>10</v>
      </c>
      <c r="M23" s="59">
        <f>SUM(M16:M22)</f>
        <v>3</v>
      </c>
    </row>
    <row r="24" spans="1:13" s="6" customFormat="1" ht="12.75" customHeight="1">
      <c r="A24" s="99" t="s">
        <v>63</v>
      </c>
      <c r="B24" s="91" t="s">
        <v>54</v>
      </c>
      <c r="C24" s="91" t="s">
        <v>55</v>
      </c>
      <c r="D24" s="7" t="s">
        <v>58</v>
      </c>
      <c r="E24" s="8"/>
      <c r="F24" s="9"/>
      <c r="G24" s="10">
        <f t="shared" ref="G24:G34" si="4">E24+F24</f>
        <v>0</v>
      </c>
      <c r="H24" s="89"/>
      <c r="I24" s="90"/>
      <c r="J24" s="11"/>
      <c r="K24" s="9"/>
      <c r="L24" s="12">
        <f t="shared" ref="L24:L33" si="5">SUM(I24:J24)</f>
        <v>0</v>
      </c>
      <c r="M24" s="58">
        <f t="shared" ref="M24:M33" si="6">SUM(J24:K24)</f>
        <v>0</v>
      </c>
    </row>
    <row r="25" spans="1:13" s="6" customFormat="1" ht="12.75" customHeight="1">
      <c r="A25" s="99"/>
      <c r="B25" s="92"/>
      <c r="C25" s="92"/>
      <c r="D25" s="7" t="s">
        <v>59</v>
      </c>
      <c r="E25" s="8"/>
      <c r="F25" s="9"/>
      <c r="G25" s="10">
        <f t="shared" si="4"/>
        <v>0</v>
      </c>
      <c r="H25" s="89"/>
      <c r="I25" s="90"/>
      <c r="J25" s="11"/>
      <c r="K25" s="9"/>
      <c r="L25" s="12">
        <f t="shared" si="5"/>
        <v>0</v>
      </c>
      <c r="M25" s="58">
        <f t="shared" si="6"/>
        <v>0</v>
      </c>
    </row>
    <row r="26" spans="1:13" s="6" customFormat="1" ht="12.75" customHeight="1">
      <c r="A26" s="99"/>
      <c r="B26" s="92"/>
      <c r="C26" s="93"/>
      <c r="D26" s="7" t="s">
        <v>60</v>
      </c>
      <c r="E26" s="8"/>
      <c r="F26" s="9"/>
      <c r="G26" s="10">
        <f t="shared" si="4"/>
        <v>0</v>
      </c>
      <c r="H26" s="89"/>
      <c r="I26" s="120"/>
      <c r="J26" s="11"/>
      <c r="K26" s="9"/>
      <c r="L26" s="12">
        <f t="shared" si="5"/>
        <v>0</v>
      </c>
      <c r="M26" s="58">
        <f t="shared" si="6"/>
        <v>0</v>
      </c>
    </row>
    <row r="27" spans="1:13" s="6" customFormat="1" ht="12.75" customHeight="1">
      <c r="A27" s="99"/>
      <c r="B27" s="92"/>
      <c r="C27" s="91" t="s">
        <v>56</v>
      </c>
      <c r="D27" s="7" t="s">
        <v>61</v>
      </c>
      <c r="E27" s="64">
        <v>63</v>
      </c>
      <c r="F27" s="65"/>
      <c r="G27" s="10">
        <f t="shared" si="4"/>
        <v>63</v>
      </c>
      <c r="H27" s="89"/>
      <c r="I27" s="120"/>
      <c r="J27" s="62">
        <v>2</v>
      </c>
      <c r="K27" s="9"/>
      <c r="L27" s="12">
        <f t="shared" si="5"/>
        <v>2</v>
      </c>
      <c r="M27" s="80" t="s">
        <v>88</v>
      </c>
    </row>
    <row r="28" spans="1:13" s="6" customFormat="1" ht="12.75" customHeight="1">
      <c r="A28" s="99"/>
      <c r="B28" s="92"/>
      <c r="C28" s="92"/>
      <c r="D28" s="7" t="s">
        <v>62</v>
      </c>
      <c r="E28" s="64">
        <v>3</v>
      </c>
      <c r="F28" s="65"/>
      <c r="G28" s="10">
        <f t="shared" si="4"/>
        <v>3</v>
      </c>
      <c r="H28" s="89"/>
      <c r="I28" s="120"/>
      <c r="J28" s="62"/>
      <c r="K28" s="9"/>
      <c r="L28" s="12">
        <f t="shared" si="5"/>
        <v>0</v>
      </c>
      <c r="M28" s="58">
        <f t="shared" si="6"/>
        <v>0</v>
      </c>
    </row>
    <row r="29" spans="1:13" s="6" customFormat="1" ht="12.75" customHeight="1">
      <c r="A29" s="99"/>
      <c r="B29" s="92"/>
      <c r="C29" s="92"/>
      <c r="D29" s="7" t="s">
        <v>58</v>
      </c>
      <c r="E29" s="64"/>
      <c r="F29" s="65"/>
      <c r="G29" s="10">
        <f t="shared" si="4"/>
        <v>0</v>
      </c>
      <c r="H29" s="89"/>
      <c r="I29" s="120"/>
      <c r="J29" s="62"/>
      <c r="K29" s="9"/>
      <c r="L29" s="12">
        <f t="shared" si="5"/>
        <v>0</v>
      </c>
      <c r="M29" s="58">
        <f t="shared" si="6"/>
        <v>0</v>
      </c>
    </row>
    <row r="30" spans="1:13" s="6" customFormat="1" ht="12.75" customHeight="1">
      <c r="A30" s="99"/>
      <c r="B30" s="92"/>
      <c r="C30" s="92"/>
      <c r="D30" s="7" t="s">
        <v>59</v>
      </c>
      <c r="E30" s="64"/>
      <c r="F30" s="65"/>
      <c r="G30" s="10">
        <f t="shared" si="4"/>
        <v>0</v>
      </c>
      <c r="H30" s="119"/>
      <c r="I30" s="121"/>
      <c r="J30" s="62"/>
      <c r="K30" s="9"/>
      <c r="L30" s="12">
        <f t="shared" si="5"/>
        <v>0</v>
      </c>
      <c r="M30" s="58">
        <f t="shared" si="6"/>
        <v>0</v>
      </c>
    </row>
    <row r="31" spans="1:13" s="6" customFormat="1" ht="12.75" customHeight="1">
      <c r="A31" s="99"/>
      <c r="B31" s="92"/>
      <c r="C31" s="93"/>
      <c r="D31" s="7" t="s">
        <v>60</v>
      </c>
      <c r="E31" s="64"/>
      <c r="F31" s="65"/>
      <c r="G31" s="10">
        <f t="shared" si="4"/>
        <v>0</v>
      </c>
      <c r="H31" s="122">
        <v>4</v>
      </c>
      <c r="I31" s="94"/>
      <c r="J31" s="62">
        <v>1</v>
      </c>
      <c r="K31" s="9"/>
      <c r="L31" s="12">
        <f t="shared" si="5"/>
        <v>1</v>
      </c>
      <c r="M31" s="58">
        <f>+K31</f>
        <v>0</v>
      </c>
    </row>
    <row r="32" spans="1:13" s="6" customFormat="1" ht="12.75" customHeight="1">
      <c r="A32" s="99"/>
      <c r="B32" s="92"/>
      <c r="C32" s="91" t="s">
        <v>57</v>
      </c>
      <c r="D32" s="7" t="s">
        <v>61</v>
      </c>
      <c r="E32" s="64">
        <v>24</v>
      </c>
      <c r="F32" s="65"/>
      <c r="G32" s="10">
        <f t="shared" si="4"/>
        <v>24</v>
      </c>
      <c r="H32" s="101"/>
      <c r="I32" s="90"/>
      <c r="J32" s="11"/>
      <c r="K32" s="9"/>
      <c r="L32" s="12">
        <f t="shared" si="5"/>
        <v>0</v>
      </c>
      <c r="M32" s="58">
        <f t="shared" si="6"/>
        <v>0</v>
      </c>
    </row>
    <row r="33" spans="1:13" s="6" customFormat="1" ht="12.75" customHeight="1">
      <c r="A33" s="99"/>
      <c r="B33" s="92"/>
      <c r="C33" s="92"/>
      <c r="D33" s="7" t="s">
        <v>62</v>
      </c>
      <c r="E33" s="64">
        <v>5</v>
      </c>
      <c r="F33" s="65"/>
      <c r="G33" s="10">
        <f t="shared" si="4"/>
        <v>5</v>
      </c>
      <c r="H33" s="101"/>
      <c r="I33" s="90"/>
      <c r="J33" s="11"/>
      <c r="K33" s="9"/>
      <c r="L33" s="12">
        <f t="shared" si="5"/>
        <v>0</v>
      </c>
      <c r="M33" s="58">
        <f t="shared" si="6"/>
        <v>0</v>
      </c>
    </row>
    <row r="34" spans="1:13" s="6" customFormat="1" ht="12.75" customHeight="1">
      <c r="A34" s="99"/>
      <c r="B34" s="92"/>
      <c r="C34" s="92"/>
      <c r="D34" s="7" t="s">
        <v>58</v>
      </c>
      <c r="E34" s="64">
        <v>1</v>
      </c>
      <c r="F34" s="65"/>
      <c r="G34" s="10">
        <f t="shared" si="4"/>
        <v>1</v>
      </c>
      <c r="H34" s="101"/>
      <c r="I34" s="90"/>
      <c r="J34" s="11"/>
      <c r="K34" s="9"/>
      <c r="L34" s="12"/>
      <c r="M34" s="58"/>
    </row>
    <row r="35" spans="1:13" s="6" customFormat="1" ht="12.75" customHeight="1">
      <c r="A35" s="99"/>
      <c r="B35" s="92"/>
      <c r="C35" s="92"/>
      <c r="D35" s="7" t="s">
        <v>59</v>
      </c>
      <c r="E35" s="64"/>
      <c r="F35" s="65"/>
      <c r="G35" s="10">
        <f>E35+F35</f>
        <v>0</v>
      </c>
      <c r="H35" s="101"/>
      <c r="I35" s="90"/>
      <c r="J35" s="11"/>
      <c r="K35" s="9"/>
      <c r="L35" s="12">
        <f>SUM(I35:J35)</f>
        <v>0</v>
      </c>
      <c r="M35" s="58">
        <f>SUM(J35:K35)</f>
        <v>0</v>
      </c>
    </row>
    <row r="36" spans="1:13" s="6" customFormat="1" ht="12.75" customHeight="1">
      <c r="A36" s="99"/>
      <c r="B36" s="93"/>
      <c r="C36" s="93"/>
      <c r="D36" s="7" t="s">
        <v>60</v>
      </c>
      <c r="E36" s="64"/>
      <c r="F36" s="65"/>
      <c r="G36" s="10">
        <f>E36+F36</f>
        <v>0</v>
      </c>
      <c r="H36" s="101"/>
      <c r="I36" s="90"/>
      <c r="J36" s="11"/>
      <c r="K36" s="9"/>
      <c r="L36" s="12">
        <f>SUM(I36:J36)</f>
        <v>0</v>
      </c>
      <c r="M36" s="58">
        <f>SUM(J36:K36)</f>
        <v>0</v>
      </c>
    </row>
    <row r="37" spans="1:13" s="6" customFormat="1" ht="12.75" customHeight="1">
      <c r="A37" s="99"/>
      <c r="B37" s="85" t="s">
        <v>7</v>
      </c>
      <c r="C37" s="85"/>
      <c r="D37" s="86"/>
      <c r="E37" s="26">
        <f>SUM(E24:E36)</f>
        <v>96</v>
      </c>
      <c r="F37" s="24">
        <f>SUM(F24:F36)</f>
        <v>0</v>
      </c>
      <c r="G37" s="24">
        <f>SUM(E37:F37)</f>
        <v>96</v>
      </c>
      <c r="H37" s="24">
        <f>SUM(H24:H36)</f>
        <v>4</v>
      </c>
      <c r="I37" s="28">
        <f>+G37+H37</f>
        <v>100</v>
      </c>
      <c r="J37" s="27">
        <f>SUM(J24:J36)</f>
        <v>3</v>
      </c>
      <c r="K37" s="24">
        <f>SUM(K24:K36)</f>
        <v>0</v>
      </c>
      <c r="L37" s="25">
        <f>+J37+K37</f>
        <v>3</v>
      </c>
      <c r="M37" s="59">
        <f>+K37</f>
        <v>0</v>
      </c>
    </row>
    <row r="38" spans="1:13" s="6" customFormat="1" ht="12.75" customHeight="1">
      <c r="A38" s="99" t="s">
        <v>66</v>
      </c>
      <c r="B38" s="91" t="s">
        <v>100</v>
      </c>
      <c r="C38" s="91" t="s">
        <v>55</v>
      </c>
      <c r="D38" s="7" t="s">
        <v>58</v>
      </c>
      <c r="E38" s="8"/>
      <c r="F38" s="9"/>
      <c r="G38" s="10">
        <f t="shared" ref="G38:G48" si="7">E38+F38</f>
        <v>0</v>
      </c>
      <c r="H38" s="89"/>
      <c r="I38" s="90"/>
      <c r="J38" s="11"/>
      <c r="K38" s="9"/>
      <c r="L38" s="12">
        <f t="shared" ref="L38:L47" si="8">SUM(I38:J38)</f>
        <v>0</v>
      </c>
      <c r="M38" s="58">
        <f t="shared" ref="M38:M45" si="9">SUM(J38:K38)</f>
        <v>0</v>
      </c>
    </row>
    <row r="39" spans="1:13" s="6" customFormat="1" ht="12.75" customHeight="1">
      <c r="A39" s="99"/>
      <c r="B39" s="92"/>
      <c r="C39" s="92"/>
      <c r="D39" s="7" t="s">
        <v>59</v>
      </c>
      <c r="E39" s="8"/>
      <c r="F39" s="9"/>
      <c r="G39" s="10">
        <f t="shared" si="7"/>
        <v>0</v>
      </c>
      <c r="H39" s="89"/>
      <c r="I39" s="90"/>
      <c r="J39" s="11"/>
      <c r="K39" s="9"/>
      <c r="L39" s="12">
        <f t="shared" si="8"/>
        <v>0</v>
      </c>
      <c r="M39" s="58">
        <f t="shared" si="9"/>
        <v>0</v>
      </c>
    </row>
    <row r="40" spans="1:13" s="6" customFormat="1" ht="12.75" customHeight="1">
      <c r="A40" s="99"/>
      <c r="B40" s="92"/>
      <c r="C40" s="93"/>
      <c r="D40" s="7" t="s">
        <v>60</v>
      </c>
      <c r="E40" s="8"/>
      <c r="F40" s="9"/>
      <c r="G40" s="10">
        <f t="shared" si="7"/>
        <v>0</v>
      </c>
      <c r="H40" s="89"/>
      <c r="I40" s="90"/>
      <c r="J40" s="11"/>
      <c r="K40" s="9"/>
      <c r="L40" s="12">
        <f t="shared" si="8"/>
        <v>0</v>
      </c>
      <c r="M40" s="80">
        <f t="shared" si="9"/>
        <v>0</v>
      </c>
    </row>
    <row r="41" spans="1:13" s="6" customFormat="1" ht="12.75" customHeight="1">
      <c r="A41" s="99"/>
      <c r="B41" s="92"/>
      <c r="C41" s="91" t="s">
        <v>56</v>
      </c>
      <c r="D41" s="7" t="s">
        <v>61</v>
      </c>
      <c r="E41" s="8"/>
      <c r="F41" s="9"/>
      <c r="G41" s="10">
        <f t="shared" si="7"/>
        <v>0</v>
      </c>
      <c r="H41" s="89"/>
      <c r="I41" s="90"/>
      <c r="J41" s="11"/>
      <c r="K41" s="9"/>
      <c r="L41" s="12">
        <f t="shared" si="8"/>
        <v>0</v>
      </c>
      <c r="M41" s="80">
        <f t="shared" si="9"/>
        <v>0</v>
      </c>
    </row>
    <row r="42" spans="1:13" s="6" customFormat="1" ht="12.75" customHeight="1">
      <c r="A42" s="99"/>
      <c r="B42" s="92"/>
      <c r="C42" s="92"/>
      <c r="D42" s="7" t="s">
        <v>62</v>
      </c>
      <c r="E42" s="64">
        <v>36</v>
      </c>
      <c r="F42" s="65"/>
      <c r="G42" s="10">
        <f t="shared" si="7"/>
        <v>36</v>
      </c>
      <c r="H42" s="89"/>
      <c r="I42" s="90"/>
      <c r="J42" s="11"/>
      <c r="K42" s="9"/>
      <c r="L42" s="12">
        <f t="shared" si="8"/>
        <v>0</v>
      </c>
      <c r="M42" s="80">
        <f t="shared" si="9"/>
        <v>0</v>
      </c>
    </row>
    <row r="43" spans="1:13" s="6" customFormat="1" ht="12.75" customHeight="1">
      <c r="A43" s="99"/>
      <c r="B43" s="92"/>
      <c r="C43" s="92"/>
      <c r="D43" s="7" t="s">
        <v>58</v>
      </c>
      <c r="E43" s="64">
        <v>4</v>
      </c>
      <c r="F43" s="65"/>
      <c r="G43" s="10">
        <f t="shared" si="7"/>
        <v>4</v>
      </c>
      <c r="H43" s="89"/>
      <c r="I43" s="90"/>
      <c r="J43" s="11"/>
      <c r="K43" s="9"/>
      <c r="L43" s="12">
        <f>K43</f>
        <v>0</v>
      </c>
      <c r="M43" s="80" t="s">
        <v>88</v>
      </c>
    </row>
    <row r="44" spans="1:13" s="6" customFormat="1" ht="12.75" customHeight="1">
      <c r="A44" s="99"/>
      <c r="B44" s="92"/>
      <c r="C44" s="92"/>
      <c r="D44" s="7" t="s">
        <v>59</v>
      </c>
      <c r="E44" s="64">
        <v>1</v>
      </c>
      <c r="F44" s="65"/>
      <c r="G44" s="10">
        <f t="shared" si="7"/>
        <v>1</v>
      </c>
      <c r="H44" s="89"/>
      <c r="I44" s="90"/>
      <c r="J44" s="11"/>
      <c r="K44" s="9">
        <v>1</v>
      </c>
      <c r="L44" s="12">
        <f>K44</f>
        <v>1</v>
      </c>
      <c r="M44" s="80">
        <f t="shared" si="9"/>
        <v>1</v>
      </c>
    </row>
    <row r="45" spans="1:13" s="6" customFormat="1" ht="12.75" customHeight="1">
      <c r="A45" s="99"/>
      <c r="B45" s="92"/>
      <c r="C45" s="93"/>
      <c r="D45" s="7" t="s">
        <v>60</v>
      </c>
      <c r="E45" s="64"/>
      <c r="F45" s="65"/>
      <c r="G45" s="10">
        <f t="shared" si="7"/>
        <v>0</v>
      </c>
      <c r="H45" s="101">
        <v>10</v>
      </c>
      <c r="I45" s="90"/>
      <c r="J45" s="11"/>
      <c r="K45" s="9"/>
      <c r="L45" s="12">
        <f t="shared" si="8"/>
        <v>0</v>
      </c>
      <c r="M45" s="80">
        <f t="shared" si="9"/>
        <v>0</v>
      </c>
    </row>
    <row r="46" spans="1:13" s="6" customFormat="1" ht="12.75" customHeight="1">
      <c r="A46" s="99"/>
      <c r="B46" s="92"/>
      <c r="C46" s="91" t="s">
        <v>57</v>
      </c>
      <c r="D46" s="7" t="s">
        <v>61</v>
      </c>
      <c r="E46" s="64">
        <v>1</v>
      </c>
      <c r="F46" s="65"/>
      <c r="G46" s="10">
        <f t="shared" si="7"/>
        <v>1</v>
      </c>
      <c r="H46" s="101"/>
      <c r="I46" s="90"/>
      <c r="J46" s="62">
        <v>1</v>
      </c>
      <c r="K46" s="9"/>
      <c r="L46" s="12">
        <f t="shared" si="8"/>
        <v>1</v>
      </c>
      <c r="M46" s="80" t="s">
        <v>88</v>
      </c>
    </row>
    <row r="47" spans="1:13" s="6" customFormat="1" ht="12.75" customHeight="1">
      <c r="A47" s="99"/>
      <c r="B47" s="92"/>
      <c r="C47" s="92"/>
      <c r="D47" s="7" t="s">
        <v>62</v>
      </c>
      <c r="E47" s="64">
        <v>6</v>
      </c>
      <c r="F47" s="65"/>
      <c r="G47" s="10">
        <f t="shared" si="7"/>
        <v>6</v>
      </c>
      <c r="H47" s="101"/>
      <c r="I47" s="90"/>
      <c r="J47" s="11"/>
      <c r="K47" s="9"/>
      <c r="L47" s="12">
        <f t="shared" si="8"/>
        <v>0</v>
      </c>
      <c r="M47" s="80">
        <f>+K47</f>
        <v>0</v>
      </c>
    </row>
    <row r="48" spans="1:13" s="6" customFormat="1" ht="12.75" customHeight="1">
      <c r="A48" s="99"/>
      <c r="B48" s="92"/>
      <c r="C48" s="92"/>
      <c r="D48" s="7" t="s">
        <v>58</v>
      </c>
      <c r="E48" s="64"/>
      <c r="F48" s="65"/>
      <c r="G48" s="10">
        <f t="shared" si="7"/>
        <v>0</v>
      </c>
      <c r="H48" s="101"/>
      <c r="I48" s="90"/>
      <c r="J48" s="11"/>
      <c r="K48" s="9"/>
      <c r="L48" s="12"/>
      <c r="M48" s="80">
        <f>+K48</f>
        <v>0</v>
      </c>
    </row>
    <row r="49" spans="1:13" s="6" customFormat="1" ht="12.75" customHeight="1">
      <c r="A49" s="99"/>
      <c r="B49" s="92"/>
      <c r="C49" s="92"/>
      <c r="D49" s="7" t="s">
        <v>59</v>
      </c>
      <c r="E49" s="64"/>
      <c r="F49" s="65"/>
      <c r="G49" s="10">
        <f>E49+F49</f>
        <v>0</v>
      </c>
      <c r="H49" s="101"/>
      <c r="I49" s="90"/>
      <c r="J49" s="11"/>
      <c r="K49" s="9"/>
      <c r="L49" s="12">
        <f>SUM(I49:J49)</f>
        <v>0</v>
      </c>
      <c r="M49" s="58">
        <f>SUM(J49:K49)</f>
        <v>0</v>
      </c>
    </row>
    <row r="50" spans="1:13" s="6" customFormat="1" ht="12.75" customHeight="1">
      <c r="A50" s="99"/>
      <c r="B50" s="93"/>
      <c r="C50" s="93"/>
      <c r="D50" s="7" t="s">
        <v>60</v>
      </c>
      <c r="E50" s="64"/>
      <c r="F50" s="65">
        <v>36</v>
      </c>
      <c r="G50" s="10">
        <f>E50+F50</f>
        <v>36</v>
      </c>
      <c r="H50" s="101"/>
      <c r="I50" s="90"/>
      <c r="J50" s="11"/>
      <c r="K50" s="9"/>
      <c r="L50" s="12">
        <f>SUM(I50:J50)</f>
        <v>0</v>
      </c>
      <c r="M50" s="58">
        <f>SUM(J50:K50)</f>
        <v>0</v>
      </c>
    </row>
    <row r="51" spans="1:13" s="6" customFormat="1" ht="12.75" customHeight="1">
      <c r="A51" s="99"/>
      <c r="B51" s="85" t="s">
        <v>7</v>
      </c>
      <c r="C51" s="85"/>
      <c r="D51" s="86"/>
      <c r="E51" s="26">
        <f>SUM(E38:E50)</f>
        <v>48</v>
      </c>
      <c r="F51" s="24">
        <f>SUM(F38:F50)</f>
        <v>36</v>
      </c>
      <c r="G51" s="24">
        <f>SUM(E51:F51)</f>
        <v>84</v>
      </c>
      <c r="H51" s="24">
        <f>SUM(H38:H50)</f>
        <v>10</v>
      </c>
      <c r="I51" s="28">
        <f>+G51+H51</f>
        <v>94</v>
      </c>
      <c r="J51" s="27">
        <f>SUM(J38:J50)</f>
        <v>1</v>
      </c>
      <c r="K51" s="24">
        <f>SUM(K38:K50)</f>
        <v>1</v>
      </c>
      <c r="L51" s="25">
        <f>+K51+J51</f>
        <v>2</v>
      </c>
      <c r="M51" s="59">
        <f>+K51</f>
        <v>1</v>
      </c>
    </row>
    <row r="52" spans="1:13" s="6" customFormat="1" ht="12.75" customHeight="1">
      <c r="A52" s="99" t="s">
        <v>64</v>
      </c>
      <c r="B52" s="91" t="s">
        <v>100</v>
      </c>
      <c r="C52" s="91" t="s">
        <v>55</v>
      </c>
      <c r="D52" s="7" t="s">
        <v>58</v>
      </c>
      <c r="E52" s="8"/>
      <c r="F52" s="9"/>
      <c r="G52" s="10">
        <f t="shared" ref="G52:G62" si="10">E52+F52</f>
        <v>0</v>
      </c>
      <c r="H52" s="89"/>
      <c r="I52" s="90"/>
      <c r="J52" s="11"/>
      <c r="K52" s="9"/>
      <c r="L52" s="12">
        <f t="shared" ref="L52:L61" si="11">SUM(I52:J52)</f>
        <v>0</v>
      </c>
      <c r="M52" s="58">
        <f t="shared" ref="M52:M61" si="12">SUM(J52:K52)</f>
        <v>0</v>
      </c>
    </row>
    <row r="53" spans="1:13" s="6" customFormat="1" ht="12.75" customHeight="1">
      <c r="A53" s="99"/>
      <c r="B53" s="92"/>
      <c r="C53" s="92"/>
      <c r="D53" s="7" t="s">
        <v>59</v>
      </c>
      <c r="E53" s="8"/>
      <c r="F53" s="9"/>
      <c r="G53" s="10">
        <f t="shared" si="10"/>
        <v>0</v>
      </c>
      <c r="H53" s="89"/>
      <c r="I53" s="90"/>
      <c r="J53" s="11"/>
      <c r="K53" s="9"/>
      <c r="L53" s="12">
        <f t="shared" si="11"/>
        <v>0</v>
      </c>
      <c r="M53" s="58">
        <f t="shared" si="12"/>
        <v>0</v>
      </c>
    </row>
    <row r="54" spans="1:13" s="6" customFormat="1" ht="12.75" customHeight="1">
      <c r="A54" s="99"/>
      <c r="B54" s="92"/>
      <c r="C54" s="93"/>
      <c r="D54" s="7" t="s">
        <v>60</v>
      </c>
      <c r="E54" s="64">
        <v>30</v>
      </c>
      <c r="F54" s="65"/>
      <c r="G54" s="10">
        <f t="shared" si="10"/>
        <v>30</v>
      </c>
      <c r="H54" s="89"/>
      <c r="I54" s="90"/>
      <c r="J54" s="11"/>
      <c r="K54" s="9"/>
      <c r="L54" s="12">
        <f t="shared" si="11"/>
        <v>0</v>
      </c>
      <c r="M54" s="58">
        <f t="shared" si="12"/>
        <v>0</v>
      </c>
    </row>
    <row r="55" spans="1:13" s="6" customFormat="1" ht="12.75" customHeight="1">
      <c r="A55" s="99"/>
      <c r="B55" s="92"/>
      <c r="C55" s="91" t="s">
        <v>56</v>
      </c>
      <c r="D55" s="7" t="s">
        <v>61</v>
      </c>
      <c r="E55" s="64">
        <v>12</v>
      </c>
      <c r="F55" s="65"/>
      <c r="G55" s="10">
        <f t="shared" si="10"/>
        <v>12</v>
      </c>
      <c r="H55" s="89"/>
      <c r="I55" s="90"/>
      <c r="J55" s="62">
        <v>1</v>
      </c>
      <c r="K55" s="9"/>
      <c r="L55" s="12">
        <f t="shared" si="11"/>
        <v>1</v>
      </c>
      <c r="M55" s="58">
        <f t="shared" si="12"/>
        <v>1</v>
      </c>
    </row>
    <row r="56" spans="1:13" s="6" customFormat="1" ht="12.75" customHeight="1">
      <c r="A56" s="99"/>
      <c r="B56" s="92"/>
      <c r="C56" s="92"/>
      <c r="D56" s="7" t="s">
        <v>62</v>
      </c>
      <c r="E56" s="64">
        <v>2</v>
      </c>
      <c r="F56" s="65"/>
      <c r="G56" s="10">
        <f t="shared" si="10"/>
        <v>2</v>
      </c>
      <c r="H56" s="89"/>
      <c r="I56" s="90"/>
      <c r="J56" s="62"/>
      <c r="K56" s="9"/>
      <c r="L56" s="12">
        <f t="shared" si="11"/>
        <v>0</v>
      </c>
      <c r="M56" s="58">
        <f t="shared" si="12"/>
        <v>0</v>
      </c>
    </row>
    <row r="57" spans="1:13" s="6" customFormat="1" ht="12.75" customHeight="1">
      <c r="A57" s="99"/>
      <c r="B57" s="92"/>
      <c r="C57" s="92"/>
      <c r="D57" s="7" t="s">
        <v>58</v>
      </c>
      <c r="E57" s="64">
        <v>1</v>
      </c>
      <c r="F57" s="65"/>
      <c r="G57" s="10">
        <f t="shared" si="10"/>
        <v>1</v>
      </c>
      <c r="H57" s="89"/>
      <c r="I57" s="90"/>
      <c r="J57" s="11"/>
      <c r="K57" s="9"/>
      <c r="L57" s="12">
        <f t="shared" si="11"/>
        <v>0</v>
      </c>
      <c r="M57" s="58">
        <f t="shared" si="12"/>
        <v>0</v>
      </c>
    </row>
    <row r="58" spans="1:13" s="6" customFormat="1" ht="12.75" customHeight="1">
      <c r="A58" s="99"/>
      <c r="B58" s="92"/>
      <c r="C58" s="92"/>
      <c r="D58" s="7" t="s">
        <v>59</v>
      </c>
      <c r="E58" s="64"/>
      <c r="F58" s="65"/>
      <c r="G58" s="10">
        <f t="shared" si="10"/>
        <v>0</v>
      </c>
      <c r="H58" s="89"/>
      <c r="I58" s="90"/>
      <c r="J58" s="11"/>
      <c r="K58" s="9"/>
      <c r="L58" s="12">
        <f t="shared" si="11"/>
        <v>0</v>
      </c>
      <c r="M58" s="58">
        <f t="shared" si="12"/>
        <v>0</v>
      </c>
    </row>
    <row r="59" spans="1:13" s="6" customFormat="1" ht="12.75" customHeight="1">
      <c r="A59" s="99"/>
      <c r="B59" s="92"/>
      <c r="C59" s="93"/>
      <c r="D59" s="7" t="s">
        <v>60</v>
      </c>
      <c r="E59" s="64"/>
      <c r="F59" s="65"/>
      <c r="G59" s="10">
        <f t="shared" si="10"/>
        <v>0</v>
      </c>
      <c r="H59" s="101">
        <v>23</v>
      </c>
      <c r="I59" s="90"/>
      <c r="J59" s="11"/>
      <c r="K59" s="9"/>
      <c r="L59" s="12">
        <f t="shared" si="11"/>
        <v>0</v>
      </c>
      <c r="M59" s="58">
        <f t="shared" si="12"/>
        <v>0</v>
      </c>
    </row>
    <row r="60" spans="1:13" s="6" customFormat="1" ht="12.75" customHeight="1">
      <c r="A60" s="99"/>
      <c r="B60" s="92"/>
      <c r="C60" s="91" t="s">
        <v>57</v>
      </c>
      <c r="D60" s="7" t="s">
        <v>61</v>
      </c>
      <c r="E60" s="64">
        <v>11</v>
      </c>
      <c r="F60" s="65"/>
      <c r="G60" s="10">
        <f t="shared" si="10"/>
        <v>11</v>
      </c>
      <c r="H60" s="101"/>
      <c r="I60" s="90"/>
      <c r="J60" s="11"/>
      <c r="K60" s="9"/>
      <c r="L60" s="12">
        <f t="shared" si="11"/>
        <v>0</v>
      </c>
      <c r="M60" s="58">
        <f t="shared" si="12"/>
        <v>0</v>
      </c>
    </row>
    <row r="61" spans="1:13" s="6" customFormat="1" ht="12.75" customHeight="1">
      <c r="A61" s="99"/>
      <c r="B61" s="92"/>
      <c r="C61" s="92"/>
      <c r="D61" s="7" t="s">
        <v>62</v>
      </c>
      <c r="E61" s="64">
        <v>24</v>
      </c>
      <c r="F61" s="65"/>
      <c r="G61" s="10">
        <f t="shared" si="10"/>
        <v>24</v>
      </c>
      <c r="H61" s="101"/>
      <c r="I61" s="90"/>
      <c r="J61" s="11"/>
      <c r="K61" s="9"/>
      <c r="L61" s="12">
        <f t="shared" si="11"/>
        <v>0</v>
      </c>
      <c r="M61" s="58">
        <f t="shared" si="12"/>
        <v>0</v>
      </c>
    </row>
    <row r="62" spans="1:13" s="6" customFormat="1" ht="12.75" customHeight="1">
      <c r="A62" s="99"/>
      <c r="B62" s="92"/>
      <c r="C62" s="92"/>
      <c r="D62" s="7" t="s">
        <v>58</v>
      </c>
      <c r="E62" s="64"/>
      <c r="F62" s="65"/>
      <c r="G62" s="10">
        <f t="shared" si="10"/>
        <v>0</v>
      </c>
      <c r="H62" s="101"/>
      <c r="I62" s="90"/>
      <c r="J62" s="11"/>
      <c r="K62" s="9"/>
      <c r="L62" s="12"/>
      <c r="M62" s="58"/>
    </row>
    <row r="63" spans="1:13" s="6" customFormat="1" ht="12.75" customHeight="1">
      <c r="A63" s="99"/>
      <c r="B63" s="92"/>
      <c r="C63" s="92"/>
      <c r="D63" s="7" t="s">
        <v>59</v>
      </c>
      <c r="E63" s="64"/>
      <c r="F63" s="65"/>
      <c r="G63" s="10">
        <f>E63+F63</f>
        <v>0</v>
      </c>
      <c r="H63" s="101"/>
      <c r="I63" s="90"/>
      <c r="J63" s="11"/>
      <c r="K63" s="9"/>
      <c r="L63" s="12">
        <f t="shared" ref="L63:M76" si="13">SUM(I63:J63)</f>
        <v>0</v>
      </c>
      <c r="M63" s="58">
        <f t="shared" si="13"/>
        <v>0</v>
      </c>
    </row>
    <row r="64" spans="1:13" s="6" customFormat="1" ht="12.75" customHeight="1">
      <c r="A64" s="99"/>
      <c r="B64" s="93"/>
      <c r="C64" s="93"/>
      <c r="D64" s="7" t="s">
        <v>60</v>
      </c>
      <c r="E64" s="64"/>
      <c r="F64" s="65">
        <v>66</v>
      </c>
      <c r="G64" s="10">
        <f>E64+F64</f>
        <v>66</v>
      </c>
      <c r="H64" s="101"/>
      <c r="I64" s="90"/>
      <c r="J64" s="11"/>
      <c r="K64" s="9"/>
      <c r="L64" s="12">
        <f t="shared" si="13"/>
        <v>0</v>
      </c>
      <c r="M64" s="58">
        <f t="shared" si="13"/>
        <v>0</v>
      </c>
    </row>
    <row r="65" spans="1:13" s="6" customFormat="1" ht="12.75" customHeight="1" thickBot="1">
      <c r="A65" s="123"/>
      <c r="B65" s="124" t="s">
        <v>7</v>
      </c>
      <c r="C65" s="124"/>
      <c r="D65" s="125"/>
      <c r="E65" s="36">
        <f>SUM(E52:E64)</f>
        <v>80</v>
      </c>
      <c r="F65" s="37">
        <f>SUM(F52:F64)</f>
        <v>66</v>
      </c>
      <c r="G65" s="37">
        <f>SUM(E65:F65)</f>
        <v>146</v>
      </c>
      <c r="H65" s="37">
        <f>SUM(H52:H64)</f>
        <v>23</v>
      </c>
      <c r="I65" s="38">
        <f>+G65+H65</f>
        <v>169</v>
      </c>
      <c r="J65" s="39">
        <f>SUM(J52:J64)</f>
        <v>1</v>
      </c>
      <c r="K65" s="37">
        <f>SUM(K52:K64)</f>
        <v>0</v>
      </c>
      <c r="L65" s="40">
        <f>+K65+J65</f>
        <v>1</v>
      </c>
      <c r="M65" s="60">
        <f t="shared" si="13"/>
        <v>1</v>
      </c>
    </row>
    <row r="66" spans="1:13" s="13" customFormat="1" ht="13.5" thickBot="1">
      <c r="A66" s="82" t="s">
        <v>90</v>
      </c>
      <c r="B66" s="83"/>
      <c r="C66" s="83"/>
      <c r="D66" s="84"/>
      <c r="E66" s="41">
        <f>+E65+E51+E37+E23</f>
        <v>546</v>
      </c>
      <c r="F66" s="42">
        <f t="shared" ref="F66:L66" si="14">+F65+F51+F37+F23</f>
        <v>102</v>
      </c>
      <c r="G66" s="42">
        <f t="shared" si="14"/>
        <v>648</v>
      </c>
      <c r="H66" s="42">
        <f t="shared" si="14"/>
        <v>55</v>
      </c>
      <c r="I66" s="43">
        <f t="shared" si="14"/>
        <v>703</v>
      </c>
      <c r="J66" s="44">
        <f t="shared" si="14"/>
        <v>13</v>
      </c>
      <c r="K66" s="42">
        <f t="shared" si="14"/>
        <v>3</v>
      </c>
      <c r="L66" s="45">
        <f t="shared" si="14"/>
        <v>16</v>
      </c>
      <c r="M66" s="46">
        <f>+M65+M51+M37+M23</f>
        <v>5</v>
      </c>
    </row>
    <row r="67" spans="1:13" s="6" customFormat="1" ht="12.75" customHeight="1">
      <c r="A67" s="98" t="s">
        <v>72</v>
      </c>
      <c r="B67" s="92" t="s">
        <v>54</v>
      </c>
      <c r="C67" s="92" t="s">
        <v>55</v>
      </c>
      <c r="D67" s="47" t="s">
        <v>58</v>
      </c>
      <c r="E67" s="67">
        <v>1</v>
      </c>
      <c r="F67" s="48"/>
      <c r="G67" s="49">
        <f t="shared" ref="G67:G77" si="15">E67+F67</f>
        <v>1</v>
      </c>
      <c r="H67" s="93"/>
      <c r="I67" s="94"/>
      <c r="J67" s="63">
        <v>10</v>
      </c>
      <c r="K67" s="48">
        <v>1</v>
      </c>
      <c r="L67" s="50">
        <f>J67+K67</f>
        <v>11</v>
      </c>
      <c r="M67" s="61">
        <f>+K67</f>
        <v>1</v>
      </c>
    </row>
    <row r="68" spans="1:13" s="6" customFormat="1" ht="12.75" customHeight="1">
      <c r="A68" s="99"/>
      <c r="B68" s="92"/>
      <c r="C68" s="92"/>
      <c r="D68" s="7" t="s">
        <v>59</v>
      </c>
      <c r="E68" s="8"/>
      <c r="F68" s="9"/>
      <c r="G68" s="10">
        <f t="shared" si="15"/>
        <v>0</v>
      </c>
      <c r="H68" s="89"/>
      <c r="I68" s="90"/>
      <c r="J68" s="11"/>
      <c r="K68" s="9"/>
      <c r="L68" s="12">
        <f t="shared" si="13"/>
        <v>0</v>
      </c>
      <c r="M68" s="58">
        <f t="shared" si="13"/>
        <v>0</v>
      </c>
    </row>
    <row r="69" spans="1:13" s="6" customFormat="1" ht="12.75" customHeight="1">
      <c r="A69" s="99"/>
      <c r="B69" s="92"/>
      <c r="C69" s="93"/>
      <c r="D69" s="7" t="s">
        <v>60</v>
      </c>
      <c r="E69" s="8"/>
      <c r="F69" s="9"/>
      <c r="G69" s="10">
        <f t="shared" si="15"/>
        <v>0</v>
      </c>
      <c r="H69" s="89"/>
      <c r="I69" s="90"/>
      <c r="J69" s="11"/>
      <c r="K69" s="9"/>
      <c r="L69" s="12">
        <f t="shared" si="13"/>
        <v>0</v>
      </c>
      <c r="M69" s="58">
        <f t="shared" si="13"/>
        <v>0</v>
      </c>
    </row>
    <row r="70" spans="1:13" s="6" customFormat="1" ht="12.75" customHeight="1">
      <c r="A70" s="99"/>
      <c r="B70" s="92"/>
      <c r="C70" s="91" t="s">
        <v>56</v>
      </c>
      <c r="D70" s="7" t="s">
        <v>61</v>
      </c>
      <c r="E70" s="8"/>
      <c r="F70" s="9"/>
      <c r="G70" s="10">
        <f t="shared" si="15"/>
        <v>0</v>
      </c>
      <c r="H70" s="89"/>
      <c r="I70" s="90"/>
      <c r="J70" s="11"/>
      <c r="K70" s="9"/>
      <c r="L70" s="12">
        <f t="shared" si="13"/>
        <v>0</v>
      </c>
      <c r="M70" s="58">
        <f t="shared" si="13"/>
        <v>0</v>
      </c>
    </row>
    <row r="71" spans="1:13" s="6" customFormat="1" ht="12.75" customHeight="1">
      <c r="A71" s="99"/>
      <c r="B71" s="92"/>
      <c r="C71" s="92"/>
      <c r="D71" s="7" t="s">
        <v>62</v>
      </c>
      <c r="E71" s="8"/>
      <c r="F71" s="9"/>
      <c r="G71" s="10">
        <f t="shared" si="15"/>
        <v>0</v>
      </c>
      <c r="H71" s="89"/>
      <c r="I71" s="90"/>
      <c r="J71" s="11"/>
      <c r="K71" s="9"/>
      <c r="L71" s="12">
        <f t="shared" si="13"/>
        <v>0</v>
      </c>
      <c r="M71" s="58">
        <f t="shared" si="13"/>
        <v>0</v>
      </c>
    </row>
    <row r="72" spans="1:13" s="6" customFormat="1" ht="12.75" customHeight="1">
      <c r="A72" s="99"/>
      <c r="B72" s="92"/>
      <c r="C72" s="92"/>
      <c r="D72" s="7" t="s">
        <v>58</v>
      </c>
      <c r="E72" s="8"/>
      <c r="F72" s="9"/>
      <c r="G72" s="10">
        <f t="shared" si="15"/>
        <v>0</v>
      </c>
      <c r="H72" s="89"/>
      <c r="I72" s="90"/>
      <c r="J72" s="11"/>
      <c r="K72" s="9"/>
      <c r="L72" s="12">
        <f t="shared" si="13"/>
        <v>0</v>
      </c>
      <c r="M72" s="58">
        <f t="shared" si="13"/>
        <v>0</v>
      </c>
    </row>
    <row r="73" spans="1:13" s="6" customFormat="1" ht="12.75" customHeight="1">
      <c r="A73" s="99"/>
      <c r="B73" s="92"/>
      <c r="C73" s="92"/>
      <c r="D73" s="7" t="s">
        <v>59</v>
      </c>
      <c r="E73" s="8"/>
      <c r="F73" s="9"/>
      <c r="G73" s="10">
        <f t="shared" si="15"/>
        <v>0</v>
      </c>
      <c r="H73" s="89"/>
      <c r="I73" s="90"/>
      <c r="J73" s="11"/>
      <c r="K73" s="9"/>
      <c r="L73" s="12">
        <f t="shared" si="13"/>
        <v>0</v>
      </c>
      <c r="M73" s="58">
        <f t="shared" si="13"/>
        <v>0</v>
      </c>
    </row>
    <row r="74" spans="1:13" s="6" customFormat="1" ht="12.75" customHeight="1">
      <c r="A74" s="99"/>
      <c r="B74" s="92"/>
      <c r="C74" s="93"/>
      <c r="D74" s="7" t="s">
        <v>60</v>
      </c>
      <c r="E74" s="8"/>
      <c r="F74" s="9"/>
      <c r="G74" s="10">
        <f t="shared" si="15"/>
        <v>0</v>
      </c>
      <c r="H74" s="89">
        <v>0</v>
      </c>
      <c r="I74" s="90"/>
      <c r="J74" s="11"/>
      <c r="K74" s="9"/>
      <c r="L74" s="12">
        <f t="shared" si="13"/>
        <v>0</v>
      </c>
      <c r="M74" s="58">
        <f t="shared" si="13"/>
        <v>0</v>
      </c>
    </row>
    <row r="75" spans="1:13" s="6" customFormat="1" ht="12.75" customHeight="1">
      <c r="A75" s="99"/>
      <c r="B75" s="92"/>
      <c r="C75" s="91" t="s">
        <v>57</v>
      </c>
      <c r="D75" s="7" t="s">
        <v>61</v>
      </c>
      <c r="E75" s="8"/>
      <c r="F75" s="9"/>
      <c r="G75" s="10">
        <f t="shared" si="15"/>
        <v>0</v>
      </c>
      <c r="H75" s="89"/>
      <c r="I75" s="90"/>
      <c r="J75" s="11"/>
      <c r="K75" s="9"/>
      <c r="L75" s="12">
        <f t="shared" si="13"/>
        <v>0</v>
      </c>
      <c r="M75" s="58">
        <f t="shared" si="13"/>
        <v>0</v>
      </c>
    </row>
    <row r="76" spans="1:13" s="6" customFormat="1" ht="12.75" customHeight="1">
      <c r="A76" s="99"/>
      <c r="B76" s="92"/>
      <c r="C76" s="92"/>
      <c r="D76" s="7" t="s">
        <v>62</v>
      </c>
      <c r="E76" s="8"/>
      <c r="F76" s="9"/>
      <c r="G76" s="10">
        <f t="shared" si="15"/>
        <v>0</v>
      </c>
      <c r="H76" s="89"/>
      <c r="I76" s="90"/>
      <c r="J76" s="11"/>
      <c r="K76" s="9"/>
      <c r="L76" s="12">
        <f t="shared" si="13"/>
        <v>0</v>
      </c>
      <c r="M76" s="58">
        <f t="shared" si="13"/>
        <v>0</v>
      </c>
    </row>
    <row r="77" spans="1:13" s="6" customFormat="1" ht="12.75" customHeight="1">
      <c r="A77" s="99"/>
      <c r="B77" s="92"/>
      <c r="C77" s="92"/>
      <c r="D77" s="7" t="s">
        <v>58</v>
      </c>
      <c r="E77" s="8"/>
      <c r="F77" s="9"/>
      <c r="G77" s="10">
        <f t="shared" si="15"/>
        <v>0</v>
      </c>
      <c r="H77" s="89"/>
      <c r="I77" s="90"/>
      <c r="J77" s="11"/>
      <c r="K77" s="9"/>
      <c r="L77" s="12"/>
      <c r="M77" s="58"/>
    </row>
    <row r="78" spans="1:13" s="6" customFormat="1" ht="12.75" customHeight="1">
      <c r="A78" s="99"/>
      <c r="B78" s="92"/>
      <c r="C78" s="92"/>
      <c r="D78" s="7" t="s">
        <v>59</v>
      </c>
      <c r="E78" s="8"/>
      <c r="F78" s="9"/>
      <c r="G78" s="10">
        <f>E78+F78</f>
        <v>0</v>
      </c>
      <c r="H78" s="89"/>
      <c r="I78" s="90"/>
      <c r="J78" s="11"/>
      <c r="K78" s="9"/>
      <c r="L78" s="12">
        <f t="shared" ref="L78:L90" si="16">SUM(I78:J78)</f>
        <v>0</v>
      </c>
      <c r="M78" s="58">
        <f t="shared" ref="M78:M90" si="17">SUM(J78:K78)</f>
        <v>0</v>
      </c>
    </row>
    <row r="79" spans="1:13" s="6" customFormat="1" ht="12.75" customHeight="1">
      <c r="A79" s="99"/>
      <c r="B79" s="93"/>
      <c r="C79" s="93"/>
      <c r="D79" s="7" t="s">
        <v>60</v>
      </c>
      <c r="E79" s="8"/>
      <c r="F79" s="9"/>
      <c r="G79" s="10">
        <f>E79+F79</f>
        <v>0</v>
      </c>
      <c r="H79" s="89"/>
      <c r="I79" s="90"/>
      <c r="J79" s="11"/>
      <c r="K79" s="9"/>
      <c r="L79" s="12">
        <f t="shared" si="16"/>
        <v>0</v>
      </c>
      <c r="M79" s="58">
        <f t="shared" si="17"/>
        <v>0</v>
      </c>
    </row>
    <row r="80" spans="1:13" s="6" customFormat="1" ht="12.75" customHeight="1">
      <c r="A80" s="99"/>
      <c r="B80" s="85" t="s">
        <v>7</v>
      </c>
      <c r="C80" s="85"/>
      <c r="D80" s="86"/>
      <c r="E80" s="26">
        <f>SUM(E67:E79)</f>
        <v>1</v>
      </c>
      <c r="F80" s="24">
        <f>SUM(F67:F79)</f>
        <v>0</v>
      </c>
      <c r="G80" s="24">
        <f>SUM(E80:F80)</f>
        <v>1</v>
      </c>
      <c r="H80" s="24">
        <f>SUM(H67:H79)</f>
        <v>0</v>
      </c>
      <c r="I80" s="28">
        <f>+G80+H80</f>
        <v>1</v>
      </c>
      <c r="J80" s="27">
        <f>SUM(J67:J79)</f>
        <v>10</v>
      </c>
      <c r="K80" s="24">
        <f>SUM(K67:K79)</f>
        <v>1</v>
      </c>
      <c r="L80" s="25">
        <f>+J80+K80</f>
        <v>11</v>
      </c>
      <c r="M80" s="59">
        <f>+K80</f>
        <v>1</v>
      </c>
    </row>
    <row r="81" spans="1:13" s="6" customFormat="1" ht="12.75" customHeight="1">
      <c r="A81" s="99" t="s">
        <v>72</v>
      </c>
      <c r="B81" s="91" t="s">
        <v>73</v>
      </c>
      <c r="C81" s="91" t="s">
        <v>55</v>
      </c>
      <c r="D81" s="7" t="s">
        <v>58</v>
      </c>
      <c r="E81" s="64">
        <v>9</v>
      </c>
      <c r="F81" s="9"/>
      <c r="G81" s="10">
        <f t="shared" ref="G81:G91" si="18">E81+F81</f>
        <v>9</v>
      </c>
      <c r="H81" s="89"/>
      <c r="I81" s="90"/>
      <c r="J81" s="62">
        <v>3</v>
      </c>
      <c r="K81" s="9"/>
      <c r="L81" s="12">
        <f t="shared" si="16"/>
        <v>3</v>
      </c>
      <c r="M81" s="58">
        <f>+K81</f>
        <v>0</v>
      </c>
    </row>
    <row r="82" spans="1:13" s="6" customFormat="1" ht="12.75" customHeight="1">
      <c r="A82" s="99"/>
      <c r="B82" s="92"/>
      <c r="C82" s="92"/>
      <c r="D82" s="7" t="s">
        <v>59</v>
      </c>
      <c r="E82" s="8"/>
      <c r="F82" s="9"/>
      <c r="G82" s="10">
        <f t="shared" si="18"/>
        <v>0</v>
      </c>
      <c r="H82" s="89"/>
      <c r="I82" s="90"/>
      <c r="J82" s="11"/>
      <c r="K82" s="9"/>
      <c r="L82" s="12">
        <f t="shared" si="16"/>
        <v>0</v>
      </c>
      <c r="M82" s="58">
        <f t="shared" si="17"/>
        <v>0</v>
      </c>
    </row>
    <row r="83" spans="1:13" s="6" customFormat="1" ht="12.75" customHeight="1">
      <c r="A83" s="99"/>
      <c r="B83" s="92"/>
      <c r="C83" s="93"/>
      <c r="D83" s="7" t="s">
        <v>60</v>
      </c>
      <c r="E83" s="8"/>
      <c r="F83" s="9"/>
      <c r="G83" s="10">
        <f t="shared" si="18"/>
        <v>0</v>
      </c>
      <c r="H83" s="89"/>
      <c r="I83" s="90"/>
      <c r="J83" s="11"/>
      <c r="K83" s="9"/>
      <c r="L83" s="12">
        <f t="shared" si="16"/>
        <v>0</v>
      </c>
      <c r="M83" s="58">
        <f t="shared" si="17"/>
        <v>0</v>
      </c>
    </row>
    <row r="84" spans="1:13" s="6" customFormat="1" ht="12.75" customHeight="1">
      <c r="A84" s="99"/>
      <c r="B84" s="92"/>
      <c r="C84" s="91" t="s">
        <v>56</v>
      </c>
      <c r="D84" s="7" t="s">
        <v>61</v>
      </c>
      <c r="E84" s="8"/>
      <c r="F84" s="9"/>
      <c r="G84" s="10">
        <f t="shared" si="18"/>
        <v>0</v>
      </c>
      <c r="H84" s="89"/>
      <c r="I84" s="90"/>
      <c r="J84" s="11"/>
      <c r="K84" s="9"/>
      <c r="L84" s="12">
        <f t="shared" si="16"/>
        <v>0</v>
      </c>
      <c r="M84" s="58">
        <f t="shared" si="17"/>
        <v>0</v>
      </c>
    </row>
    <row r="85" spans="1:13" s="6" customFormat="1" ht="12.75" customHeight="1">
      <c r="A85" s="99"/>
      <c r="B85" s="92"/>
      <c r="C85" s="92"/>
      <c r="D85" s="7" t="s">
        <v>62</v>
      </c>
      <c r="E85" s="8"/>
      <c r="F85" s="9"/>
      <c r="G85" s="10">
        <f t="shared" si="18"/>
        <v>0</v>
      </c>
      <c r="H85" s="89"/>
      <c r="I85" s="90"/>
      <c r="J85" s="11"/>
      <c r="K85" s="9"/>
      <c r="L85" s="12">
        <f t="shared" si="16"/>
        <v>0</v>
      </c>
      <c r="M85" s="58">
        <f t="shared" si="17"/>
        <v>0</v>
      </c>
    </row>
    <row r="86" spans="1:13" s="6" customFormat="1" ht="12.75" customHeight="1">
      <c r="A86" s="99"/>
      <c r="B86" s="92"/>
      <c r="C86" s="92"/>
      <c r="D86" s="7" t="s">
        <v>58</v>
      </c>
      <c r="E86" s="8"/>
      <c r="F86" s="9"/>
      <c r="G86" s="10">
        <f t="shared" si="18"/>
        <v>0</v>
      </c>
      <c r="H86" s="89"/>
      <c r="I86" s="90"/>
      <c r="J86" s="11"/>
      <c r="K86" s="9"/>
      <c r="L86" s="12">
        <f t="shared" si="16"/>
        <v>0</v>
      </c>
      <c r="M86" s="58">
        <f t="shared" si="17"/>
        <v>0</v>
      </c>
    </row>
    <row r="87" spans="1:13" s="6" customFormat="1" ht="12.75" customHeight="1">
      <c r="A87" s="99"/>
      <c r="B87" s="92"/>
      <c r="C87" s="92"/>
      <c r="D87" s="7" t="s">
        <v>59</v>
      </c>
      <c r="E87" s="8"/>
      <c r="F87" s="9"/>
      <c r="G87" s="10">
        <f t="shared" si="18"/>
        <v>0</v>
      </c>
      <c r="H87" s="89"/>
      <c r="I87" s="90"/>
      <c r="J87" s="11"/>
      <c r="K87" s="9"/>
      <c r="L87" s="12">
        <f t="shared" si="16"/>
        <v>0</v>
      </c>
      <c r="M87" s="58">
        <f t="shared" si="17"/>
        <v>0</v>
      </c>
    </row>
    <row r="88" spans="1:13" s="6" customFormat="1" ht="12.75" customHeight="1">
      <c r="A88" s="99"/>
      <c r="B88" s="92"/>
      <c r="C88" s="93"/>
      <c r="D88" s="7" t="s">
        <v>60</v>
      </c>
      <c r="E88" s="8"/>
      <c r="F88" s="9"/>
      <c r="G88" s="10">
        <f t="shared" si="18"/>
        <v>0</v>
      </c>
      <c r="H88" s="89">
        <v>0</v>
      </c>
      <c r="I88" s="90"/>
      <c r="J88" s="11"/>
      <c r="K88" s="9"/>
      <c r="L88" s="12">
        <f t="shared" si="16"/>
        <v>0</v>
      </c>
      <c r="M88" s="58">
        <f t="shared" si="17"/>
        <v>0</v>
      </c>
    </row>
    <row r="89" spans="1:13" s="6" customFormat="1" ht="12.75" customHeight="1">
      <c r="A89" s="99"/>
      <c r="B89" s="92"/>
      <c r="C89" s="91" t="s">
        <v>57</v>
      </c>
      <c r="D89" s="7" t="s">
        <v>61</v>
      </c>
      <c r="E89" s="8"/>
      <c r="F89" s="9"/>
      <c r="G89" s="10">
        <f t="shared" si="18"/>
        <v>0</v>
      </c>
      <c r="H89" s="89"/>
      <c r="I89" s="90"/>
      <c r="J89" s="11"/>
      <c r="K89" s="9"/>
      <c r="L89" s="12">
        <f t="shared" si="16"/>
        <v>0</v>
      </c>
      <c r="M89" s="58">
        <f t="shared" si="17"/>
        <v>0</v>
      </c>
    </row>
    <row r="90" spans="1:13" s="6" customFormat="1" ht="12.75" customHeight="1">
      <c r="A90" s="99"/>
      <c r="B90" s="92"/>
      <c r="C90" s="92"/>
      <c r="D90" s="7" t="s">
        <v>62</v>
      </c>
      <c r="E90" s="8"/>
      <c r="F90" s="9"/>
      <c r="G90" s="10">
        <f t="shared" si="18"/>
        <v>0</v>
      </c>
      <c r="H90" s="89"/>
      <c r="I90" s="90"/>
      <c r="J90" s="11"/>
      <c r="K90" s="9"/>
      <c r="L90" s="12">
        <f t="shared" si="16"/>
        <v>0</v>
      </c>
      <c r="M90" s="58">
        <f t="shared" si="17"/>
        <v>0</v>
      </c>
    </row>
    <row r="91" spans="1:13" s="6" customFormat="1" ht="12.75" customHeight="1">
      <c r="A91" s="99"/>
      <c r="B91" s="92"/>
      <c r="C91" s="92"/>
      <c r="D91" s="7" t="s">
        <v>58</v>
      </c>
      <c r="E91" s="8"/>
      <c r="F91" s="9"/>
      <c r="G91" s="10">
        <f t="shared" si="18"/>
        <v>0</v>
      </c>
      <c r="H91" s="89"/>
      <c r="I91" s="90"/>
      <c r="J91" s="11"/>
      <c r="K91" s="9"/>
      <c r="L91" s="12"/>
      <c r="M91" s="58"/>
    </row>
    <row r="92" spans="1:13" s="6" customFormat="1" ht="12.75" customHeight="1">
      <c r="A92" s="99"/>
      <c r="B92" s="92"/>
      <c r="C92" s="92"/>
      <c r="D92" s="7" t="s">
        <v>59</v>
      </c>
      <c r="E92" s="8"/>
      <c r="F92" s="9"/>
      <c r="G92" s="10">
        <f>E92+F92</f>
        <v>0</v>
      </c>
      <c r="H92" s="89"/>
      <c r="I92" s="90"/>
      <c r="J92" s="11"/>
      <c r="K92" s="9"/>
      <c r="L92" s="12">
        <f>SUM(I92:J92)</f>
        <v>0</v>
      </c>
      <c r="M92" s="58">
        <f>SUM(J92:K92)</f>
        <v>0</v>
      </c>
    </row>
    <row r="93" spans="1:13" s="6" customFormat="1" ht="12.75" customHeight="1">
      <c r="A93" s="99"/>
      <c r="B93" s="93"/>
      <c r="C93" s="93"/>
      <c r="D93" s="7" t="s">
        <v>60</v>
      </c>
      <c r="E93" s="8"/>
      <c r="F93" s="9"/>
      <c r="G93" s="10">
        <f>E93+F93</f>
        <v>0</v>
      </c>
      <c r="H93" s="89"/>
      <c r="I93" s="90"/>
      <c r="J93" s="11"/>
      <c r="K93" s="9"/>
      <c r="L93" s="12">
        <f>SUM(I93:J93)</f>
        <v>0</v>
      </c>
      <c r="M93" s="58">
        <f>SUM(J93:K93)</f>
        <v>0</v>
      </c>
    </row>
    <row r="94" spans="1:13" s="6" customFormat="1" ht="12.75" customHeight="1" thickBot="1">
      <c r="A94" s="99"/>
      <c r="B94" s="85" t="s">
        <v>7</v>
      </c>
      <c r="C94" s="85"/>
      <c r="D94" s="86"/>
      <c r="E94" s="26">
        <f>SUM(E81:E93)</f>
        <v>9</v>
      </c>
      <c r="F94" s="24">
        <f>SUM(F81:F93)</f>
        <v>0</v>
      </c>
      <c r="G94" s="24">
        <f>SUM(E94:F94)</f>
        <v>9</v>
      </c>
      <c r="H94" s="24">
        <f>SUM(H81:H93)</f>
        <v>0</v>
      </c>
      <c r="I94" s="28">
        <f>+G94+H94</f>
        <v>9</v>
      </c>
      <c r="J94" s="27">
        <f>SUM(J81:J93)</f>
        <v>3</v>
      </c>
      <c r="K94" s="24">
        <f>SUM(K81:K93)</f>
        <v>0</v>
      </c>
      <c r="L94" s="25">
        <f>+K94+J94</f>
        <v>3</v>
      </c>
      <c r="M94" s="59">
        <f>SUM(M81:M93)</f>
        <v>0</v>
      </c>
    </row>
    <row r="95" spans="1:13" s="13" customFormat="1" ht="13.5" thickBot="1">
      <c r="A95" s="82" t="s">
        <v>91</v>
      </c>
      <c r="B95" s="83"/>
      <c r="C95" s="83"/>
      <c r="D95" s="84"/>
      <c r="E95" s="41">
        <f>+E80+E94</f>
        <v>10</v>
      </c>
      <c r="F95" s="42">
        <f t="shared" ref="F95:M95" si="19">+F80+F94</f>
        <v>0</v>
      </c>
      <c r="G95" s="42">
        <f t="shared" si="19"/>
        <v>10</v>
      </c>
      <c r="H95" s="42">
        <f t="shared" si="19"/>
        <v>0</v>
      </c>
      <c r="I95" s="43">
        <f t="shared" si="19"/>
        <v>10</v>
      </c>
      <c r="J95" s="44">
        <f t="shared" si="19"/>
        <v>13</v>
      </c>
      <c r="K95" s="42">
        <f t="shared" si="19"/>
        <v>1</v>
      </c>
      <c r="L95" s="45">
        <f t="shared" si="19"/>
        <v>14</v>
      </c>
      <c r="M95" s="46">
        <f t="shared" si="19"/>
        <v>1</v>
      </c>
    </row>
    <row r="96" spans="1:13" s="13" customFormat="1" ht="13.5" thickBot="1">
      <c r="A96" s="95" t="s">
        <v>16</v>
      </c>
      <c r="B96" s="96"/>
      <c r="C96" s="96"/>
      <c r="D96" s="97"/>
      <c r="E96" s="51">
        <f t="shared" ref="E96:J96" si="20">+E66+E95</f>
        <v>556</v>
      </c>
      <c r="F96" s="52">
        <f t="shared" si="20"/>
        <v>102</v>
      </c>
      <c r="G96" s="52">
        <f t="shared" si="20"/>
        <v>658</v>
      </c>
      <c r="H96" s="52">
        <f t="shared" si="20"/>
        <v>55</v>
      </c>
      <c r="I96" s="53">
        <f t="shared" si="20"/>
        <v>713</v>
      </c>
      <c r="J96" s="54">
        <f t="shared" si="20"/>
        <v>26</v>
      </c>
      <c r="K96" s="52">
        <f>+K66+K95</f>
        <v>4</v>
      </c>
      <c r="L96" s="55">
        <f>+L66+L95</f>
        <v>30</v>
      </c>
      <c r="M96" s="56">
        <f>+M66+M95</f>
        <v>6</v>
      </c>
    </row>
    <row r="97" spans="1:1">
      <c r="A97" s="14" t="s">
        <v>99</v>
      </c>
    </row>
  </sheetData>
  <sheetProtection selectLockedCells="1" selectUnlockedCells="1"/>
  <mergeCells count="90">
    <mergeCell ref="I52:I53"/>
    <mergeCell ref="H54:H58"/>
    <mergeCell ref="I54:I58"/>
    <mergeCell ref="C55:C59"/>
    <mergeCell ref="H59:H64"/>
    <mergeCell ref="I59:I64"/>
    <mergeCell ref="C60:C64"/>
    <mergeCell ref="B51:D51"/>
    <mergeCell ref="A52:A65"/>
    <mergeCell ref="B52:B64"/>
    <mergeCell ref="C52:C54"/>
    <mergeCell ref="H52:H53"/>
    <mergeCell ref="B65:D65"/>
    <mergeCell ref="A38:A51"/>
    <mergeCell ref="B38:B50"/>
    <mergeCell ref="C38:C40"/>
    <mergeCell ref="H38:H39"/>
    <mergeCell ref="I38:I39"/>
    <mergeCell ref="H40:H44"/>
    <mergeCell ref="I40:I44"/>
    <mergeCell ref="C41:C45"/>
    <mergeCell ref="H45:H50"/>
    <mergeCell ref="I45:I50"/>
    <mergeCell ref="C46:C50"/>
    <mergeCell ref="H24:H25"/>
    <mergeCell ref="I24:I25"/>
    <mergeCell ref="H26:H30"/>
    <mergeCell ref="I26:I30"/>
    <mergeCell ref="C27:C31"/>
    <mergeCell ref="H31:H36"/>
    <mergeCell ref="I31:I36"/>
    <mergeCell ref="C32:C36"/>
    <mergeCell ref="B9:B22"/>
    <mergeCell ref="C9:C12"/>
    <mergeCell ref="C13:C17"/>
    <mergeCell ref="C18:C22"/>
    <mergeCell ref="A24:A37"/>
    <mergeCell ref="B24:B36"/>
    <mergeCell ref="C24:C26"/>
    <mergeCell ref="B37:D37"/>
    <mergeCell ref="B23:D23"/>
    <mergeCell ref="A1:M1"/>
    <mergeCell ref="A2:M2"/>
    <mergeCell ref="A4:M4"/>
    <mergeCell ref="L5:M5"/>
    <mergeCell ref="J6:L6"/>
    <mergeCell ref="M6:M8"/>
    <mergeCell ref="E7:G7"/>
    <mergeCell ref="H7:H8"/>
    <mergeCell ref="I7:I8"/>
    <mergeCell ref="J7:J8"/>
    <mergeCell ref="K7:K8"/>
    <mergeCell ref="L7:L8"/>
    <mergeCell ref="H17:H22"/>
    <mergeCell ref="I17:I22"/>
    <mergeCell ref="A6:D7"/>
    <mergeCell ref="E6:I6"/>
    <mergeCell ref="I9:I11"/>
    <mergeCell ref="H12:H16"/>
    <mergeCell ref="I12:I16"/>
    <mergeCell ref="A9:A23"/>
    <mergeCell ref="H9:H11"/>
    <mergeCell ref="A96:D96"/>
    <mergeCell ref="A67:A80"/>
    <mergeCell ref="B67:B79"/>
    <mergeCell ref="C67:C69"/>
    <mergeCell ref="H67:H68"/>
    <mergeCell ref="B80:D80"/>
    <mergeCell ref="A81:A94"/>
    <mergeCell ref="B81:B93"/>
    <mergeCell ref="C81:C83"/>
    <mergeCell ref="I88:I93"/>
    <mergeCell ref="C89:C93"/>
    <mergeCell ref="I67:I68"/>
    <mergeCell ref="H69:H73"/>
    <mergeCell ref="I69:I73"/>
    <mergeCell ref="C70:C74"/>
    <mergeCell ref="H74:H79"/>
    <mergeCell ref="I74:I79"/>
    <mergeCell ref="C75:C79"/>
    <mergeCell ref="A66:D66"/>
    <mergeCell ref="A95:D95"/>
    <mergeCell ref="B94:D94"/>
    <mergeCell ref="D9:D10"/>
    <mergeCell ref="H81:H82"/>
    <mergeCell ref="I81:I82"/>
    <mergeCell ref="H83:H87"/>
    <mergeCell ref="I83:I87"/>
    <mergeCell ref="C84:C88"/>
    <mergeCell ref="H88:H93"/>
  </mergeCells>
  <phoneticPr fontId="0" type="noConversion"/>
  <pageMargins left="0.59027777777777779" right="0.19652777777777777" top="0.39374999999999999" bottom="0.39374999999999999" header="0.51180555555555551" footer="0.51180555555555551"/>
  <pageSetup paperSize="9" scale="6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F5" sqref="F5:G5"/>
    </sheetView>
  </sheetViews>
  <sheetFormatPr defaultRowHeight="12.75"/>
  <cols>
    <col min="1" max="1" width="39.85546875" style="1" bestFit="1" customWidth="1"/>
    <col min="2" max="2" width="14.140625" style="1" customWidth="1"/>
    <col min="3" max="3" width="15.5703125" style="2" customWidth="1"/>
    <col min="4" max="4" width="15.42578125" style="2" customWidth="1"/>
    <col min="5" max="5" width="13.42578125" style="2" customWidth="1"/>
    <col min="6" max="6" width="14.7109375" style="2" customWidth="1"/>
    <col min="7" max="7" width="13.42578125" style="2" customWidth="1"/>
    <col min="8" max="16384" width="9.140625" style="2"/>
  </cols>
  <sheetData>
    <row r="1" spans="1:8" ht="12.75" customHeight="1">
      <c r="A1" s="108" t="s">
        <v>50</v>
      </c>
      <c r="B1" s="108"/>
      <c r="C1" s="108"/>
      <c r="D1" s="108"/>
      <c r="E1" s="108"/>
      <c r="F1" s="108"/>
      <c r="G1" s="108"/>
    </row>
    <row r="2" spans="1:8" ht="12.75" customHeight="1">
      <c r="A2" s="108" t="s">
        <v>1</v>
      </c>
      <c r="B2" s="108"/>
      <c r="C2" s="108"/>
      <c r="D2" s="108"/>
      <c r="E2" s="108"/>
      <c r="F2" s="108"/>
      <c r="G2" s="108"/>
    </row>
    <row r="3" spans="1:8" ht="12.75" customHeight="1">
      <c r="A3" s="4"/>
      <c r="B3" s="4"/>
      <c r="C3" s="4"/>
      <c r="D3" s="4"/>
      <c r="E3" s="4"/>
    </row>
    <row r="4" spans="1:8" ht="12.75" customHeight="1">
      <c r="A4" s="109" t="s">
        <v>89</v>
      </c>
      <c r="B4" s="109"/>
      <c r="C4" s="109"/>
      <c r="D4" s="109"/>
      <c r="E4" s="109"/>
      <c r="F4" s="109"/>
      <c r="G4" s="109"/>
    </row>
    <row r="5" spans="1:8" s="1" customFormat="1" ht="12.75" customHeight="1">
      <c r="A5" s="5"/>
      <c r="B5" s="5"/>
      <c r="F5" s="127" t="s">
        <v>102</v>
      </c>
      <c r="G5" s="127"/>
    </row>
    <row r="6" spans="1:8" s="16" customFormat="1" ht="12.75" customHeight="1">
      <c r="A6" s="126" t="s">
        <v>19</v>
      </c>
      <c r="B6" s="126" t="s">
        <v>20</v>
      </c>
      <c r="C6" s="126"/>
      <c r="D6" s="126"/>
      <c r="E6" s="126"/>
      <c r="F6" s="126"/>
      <c r="G6" s="126"/>
    </row>
    <row r="7" spans="1:8" s="16" customFormat="1" ht="12.75" customHeight="1">
      <c r="A7" s="126"/>
      <c r="B7" s="126" t="s">
        <v>21</v>
      </c>
      <c r="C7" s="126"/>
      <c r="D7" s="126"/>
      <c r="E7" s="126"/>
      <c r="F7" s="126" t="s">
        <v>22</v>
      </c>
      <c r="G7" s="126" t="s">
        <v>7</v>
      </c>
    </row>
    <row r="8" spans="1:8" s="16" customFormat="1" ht="13.5" customHeight="1">
      <c r="A8" s="126"/>
      <c r="B8" s="126" t="s">
        <v>23</v>
      </c>
      <c r="C8" s="126"/>
      <c r="D8" s="126" t="s">
        <v>24</v>
      </c>
      <c r="E8" s="126" t="s">
        <v>15</v>
      </c>
      <c r="F8" s="126"/>
      <c r="G8" s="126"/>
    </row>
    <row r="9" spans="1:8" s="6" customFormat="1" ht="12.75" customHeight="1">
      <c r="A9" s="126"/>
      <c r="B9" s="74" t="s">
        <v>25</v>
      </c>
      <c r="C9" s="74" t="s">
        <v>26</v>
      </c>
      <c r="D9" s="126"/>
      <c r="E9" s="126"/>
      <c r="F9" s="126"/>
      <c r="G9" s="126"/>
    </row>
    <row r="10" spans="1:8" s="6" customFormat="1" ht="12.75" customHeight="1">
      <c r="A10" s="77" t="s">
        <v>74</v>
      </c>
      <c r="B10" s="78"/>
      <c r="C10" s="78"/>
      <c r="D10" s="78"/>
      <c r="E10" s="70">
        <f>SUM(B10:D10)</f>
        <v>0</v>
      </c>
      <c r="F10" s="78">
        <v>1</v>
      </c>
      <c r="G10" s="70">
        <f t="shared" ref="G10:G23" si="0">E10+F10</f>
        <v>1</v>
      </c>
      <c r="H10" s="35"/>
    </row>
    <row r="11" spans="1:8" s="6" customFormat="1" ht="12.75" customHeight="1">
      <c r="A11" s="77" t="s">
        <v>75</v>
      </c>
      <c r="B11" s="78">
        <v>4</v>
      </c>
      <c r="C11" s="78"/>
      <c r="D11" s="78"/>
      <c r="E11" s="70">
        <f t="shared" ref="E11:E24" si="1">SUM(B11:D11)</f>
        <v>4</v>
      </c>
      <c r="F11" s="78"/>
      <c r="G11" s="70">
        <f t="shared" si="0"/>
        <v>4</v>
      </c>
      <c r="H11" s="35"/>
    </row>
    <row r="12" spans="1:8" s="6" customFormat="1" ht="12.75" customHeight="1">
      <c r="A12" s="77" t="s">
        <v>98</v>
      </c>
      <c r="B12" s="78">
        <v>2</v>
      </c>
      <c r="C12" s="78"/>
      <c r="D12" s="78"/>
      <c r="E12" s="70">
        <f t="shared" si="1"/>
        <v>2</v>
      </c>
      <c r="F12" s="78"/>
      <c r="G12" s="70">
        <f t="shared" si="0"/>
        <v>2</v>
      </c>
      <c r="H12" s="35"/>
    </row>
    <row r="13" spans="1:8" s="6" customFormat="1" ht="12.75" customHeight="1">
      <c r="A13" s="79" t="s">
        <v>76</v>
      </c>
      <c r="B13" s="78">
        <v>14</v>
      </c>
      <c r="C13" s="78"/>
      <c r="D13" s="78">
        <v>1</v>
      </c>
      <c r="E13" s="70">
        <f t="shared" si="1"/>
        <v>15</v>
      </c>
      <c r="F13" s="78"/>
      <c r="G13" s="70">
        <f t="shared" si="0"/>
        <v>15</v>
      </c>
      <c r="H13" s="35"/>
    </row>
    <row r="14" spans="1:8" s="6" customFormat="1" ht="12.75" customHeight="1">
      <c r="A14" s="79" t="s">
        <v>77</v>
      </c>
      <c r="B14" s="78">
        <v>30</v>
      </c>
      <c r="C14" s="78"/>
      <c r="D14" s="78">
        <v>1</v>
      </c>
      <c r="E14" s="70">
        <f t="shared" si="1"/>
        <v>31</v>
      </c>
      <c r="F14" s="78">
        <v>1</v>
      </c>
      <c r="G14" s="70">
        <f t="shared" si="0"/>
        <v>32</v>
      </c>
      <c r="H14" s="35"/>
    </row>
    <row r="15" spans="1:8" s="6" customFormat="1" ht="12.75" customHeight="1">
      <c r="A15" s="77" t="s">
        <v>78</v>
      </c>
      <c r="B15" s="78"/>
      <c r="C15" s="78"/>
      <c r="D15" s="78"/>
      <c r="E15" s="70">
        <f t="shared" si="1"/>
        <v>0</v>
      </c>
      <c r="F15" s="78"/>
      <c r="G15" s="70">
        <f t="shared" si="0"/>
        <v>0</v>
      </c>
      <c r="H15" s="35"/>
    </row>
    <row r="16" spans="1:8" s="6" customFormat="1" ht="12.75" customHeight="1">
      <c r="A16" s="77" t="s">
        <v>79</v>
      </c>
      <c r="B16" s="78">
        <v>1</v>
      </c>
      <c r="C16" s="78"/>
      <c r="D16" s="78"/>
      <c r="E16" s="70">
        <f t="shared" si="1"/>
        <v>1</v>
      </c>
      <c r="F16" s="78"/>
      <c r="G16" s="70">
        <f t="shared" si="0"/>
        <v>1</v>
      </c>
      <c r="H16" s="35"/>
    </row>
    <row r="17" spans="1:8" s="6" customFormat="1" ht="12.75" customHeight="1">
      <c r="A17" s="77" t="s">
        <v>81</v>
      </c>
      <c r="B17" s="78">
        <v>5</v>
      </c>
      <c r="C17" s="78"/>
      <c r="D17" s="78">
        <v>3</v>
      </c>
      <c r="E17" s="70">
        <f t="shared" si="1"/>
        <v>8</v>
      </c>
      <c r="F17" s="78">
        <v>2</v>
      </c>
      <c r="G17" s="70">
        <f t="shared" si="0"/>
        <v>10</v>
      </c>
      <c r="H17" s="35"/>
    </row>
    <row r="18" spans="1:8" s="6" customFormat="1" ht="12.75" customHeight="1">
      <c r="A18" s="77" t="s">
        <v>80</v>
      </c>
      <c r="B18" s="78"/>
      <c r="C18" s="78"/>
      <c r="D18" s="78">
        <v>3</v>
      </c>
      <c r="E18" s="70">
        <f t="shared" si="1"/>
        <v>3</v>
      </c>
      <c r="F18" s="78">
        <v>2</v>
      </c>
      <c r="G18" s="70">
        <f t="shared" si="0"/>
        <v>5</v>
      </c>
      <c r="H18" s="35"/>
    </row>
    <row r="19" spans="1:8" s="6" customFormat="1" ht="12.75" customHeight="1">
      <c r="A19" s="77" t="s">
        <v>67</v>
      </c>
      <c r="B19" s="78"/>
      <c r="C19" s="78">
        <v>56</v>
      </c>
      <c r="D19" s="78"/>
      <c r="E19" s="70">
        <f t="shared" si="1"/>
        <v>56</v>
      </c>
      <c r="F19" s="78">
        <v>2</v>
      </c>
      <c r="G19" s="70">
        <f t="shared" si="0"/>
        <v>58</v>
      </c>
      <c r="H19" s="35"/>
    </row>
    <row r="20" spans="1:8" s="6" customFormat="1" ht="12.75" customHeight="1">
      <c r="A20" s="77" t="s">
        <v>68</v>
      </c>
      <c r="B20" s="78"/>
      <c r="C20" s="78">
        <v>57</v>
      </c>
      <c r="D20" s="78"/>
      <c r="E20" s="70">
        <f t="shared" si="1"/>
        <v>57</v>
      </c>
      <c r="F20" s="78">
        <v>9</v>
      </c>
      <c r="G20" s="70">
        <f t="shared" si="0"/>
        <v>66</v>
      </c>
      <c r="H20" s="35"/>
    </row>
    <row r="21" spans="1:8" s="6" customFormat="1" ht="12.75" customHeight="1">
      <c r="A21" s="77" t="s">
        <v>69</v>
      </c>
      <c r="B21" s="78"/>
      <c r="C21" s="78">
        <v>26</v>
      </c>
      <c r="D21" s="78"/>
      <c r="E21" s="70">
        <f t="shared" si="1"/>
        <v>26</v>
      </c>
      <c r="F21" s="78">
        <v>11</v>
      </c>
      <c r="G21" s="70">
        <f t="shared" si="0"/>
        <v>37</v>
      </c>
      <c r="H21" s="35"/>
    </row>
    <row r="22" spans="1:8" s="6" customFormat="1" ht="12.75" customHeight="1">
      <c r="A22" s="77" t="s">
        <v>70</v>
      </c>
      <c r="B22" s="78"/>
      <c r="C22" s="78">
        <v>8</v>
      </c>
      <c r="D22" s="78"/>
      <c r="E22" s="70">
        <f t="shared" si="1"/>
        <v>8</v>
      </c>
      <c r="F22" s="78"/>
      <c r="G22" s="70">
        <f t="shared" si="0"/>
        <v>8</v>
      </c>
      <c r="H22" s="35"/>
    </row>
    <row r="23" spans="1:8" s="6" customFormat="1" ht="12.75" customHeight="1">
      <c r="A23" s="77" t="s">
        <v>71</v>
      </c>
      <c r="B23" s="78"/>
      <c r="C23" s="78">
        <v>1</v>
      </c>
      <c r="D23" s="78"/>
      <c r="E23" s="70">
        <f t="shared" si="1"/>
        <v>1</v>
      </c>
      <c r="F23" s="78"/>
      <c r="G23" s="70">
        <f t="shared" si="0"/>
        <v>1</v>
      </c>
      <c r="H23" s="35"/>
    </row>
    <row r="24" spans="1:8" s="6" customFormat="1">
      <c r="A24" s="34" t="s">
        <v>7</v>
      </c>
      <c r="B24" s="74">
        <f>SUM(B9:B23)</f>
        <v>56</v>
      </c>
      <c r="C24" s="74">
        <f>SUM(C9:C23)</f>
        <v>148</v>
      </c>
      <c r="D24" s="74">
        <f>SUM(D9:D23)</f>
        <v>8</v>
      </c>
      <c r="E24" s="70">
        <f t="shared" si="1"/>
        <v>212</v>
      </c>
      <c r="F24" s="74">
        <f>SUM(F9:F23)</f>
        <v>28</v>
      </c>
      <c r="G24" s="74">
        <f>SUM(E24:F24)</f>
        <v>240</v>
      </c>
      <c r="H24" s="35"/>
    </row>
    <row r="25" spans="1:8">
      <c r="A25" s="14" t="s">
        <v>101</v>
      </c>
    </row>
  </sheetData>
  <sheetProtection selectLockedCells="1" selectUnlockedCells="1"/>
  <mergeCells count="12"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  <mergeCell ref="D8:D9"/>
    <mergeCell ref="E8:E9"/>
  </mergeCells>
  <phoneticPr fontId="0" type="noConversion"/>
  <pageMargins left="0.78749999999999998" right="0.3937499999999999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G9" sqref="G9:H9"/>
    </sheetView>
  </sheetViews>
  <sheetFormatPr defaultRowHeight="12.75"/>
  <cols>
    <col min="1" max="1" width="9.5703125" style="15" customWidth="1"/>
    <col min="2" max="2" width="46.42578125" style="15" customWidth="1"/>
    <col min="3" max="3" width="14.85546875" style="15" customWidth="1"/>
    <col min="4" max="4" width="14.5703125" style="15" customWidth="1"/>
    <col min="5" max="5" width="14.28515625" style="15" customWidth="1"/>
    <col min="6" max="6" width="13.85546875" style="15" customWidth="1"/>
    <col min="7" max="7" width="11.5703125" style="6" customWidth="1"/>
    <col min="8" max="8" width="14.85546875" style="6" customWidth="1"/>
    <col min="9" max="9" width="13.85546875" style="6" customWidth="1"/>
    <col min="10" max="10" width="9.140625" style="15"/>
    <col min="11" max="16384" width="9.140625" style="6"/>
  </cols>
  <sheetData>
    <row r="1" spans="1:9" ht="12.75" customHeight="1">
      <c r="A1" s="108" t="s">
        <v>49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8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4"/>
      <c r="B3" s="4"/>
      <c r="C3" s="4"/>
      <c r="D3" s="6"/>
      <c r="E3" s="6"/>
      <c r="F3" s="6"/>
      <c r="G3" s="13"/>
      <c r="H3" s="13"/>
      <c r="I3" s="13"/>
    </row>
    <row r="4" spans="1:9" s="2" customFormat="1" ht="12.75" customHeight="1">
      <c r="A4" s="133" t="s">
        <v>86</v>
      </c>
      <c r="B4" s="133"/>
      <c r="C4" s="133"/>
      <c r="D4" s="133"/>
      <c r="E4" s="133"/>
      <c r="F4" s="133"/>
      <c r="G4" s="133"/>
      <c r="H4" s="133"/>
      <c r="I4" s="133"/>
    </row>
    <row r="5" spans="1:9" ht="12.75" customHeight="1">
      <c r="A5" s="17"/>
      <c r="B5" s="17"/>
      <c r="C5" s="17"/>
      <c r="D5" s="17"/>
      <c r="E5" s="17"/>
      <c r="F5" s="127"/>
      <c r="G5" s="127"/>
      <c r="H5" s="127" t="s">
        <v>102</v>
      </c>
      <c r="I5" s="127"/>
    </row>
    <row r="6" spans="1:9">
      <c r="A6" s="126" t="s">
        <v>32</v>
      </c>
      <c r="B6" s="126"/>
      <c r="C6" s="126" t="s">
        <v>20</v>
      </c>
      <c r="D6" s="126"/>
      <c r="E6" s="126"/>
      <c r="F6" s="126"/>
      <c r="G6" s="126"/>
      <c r="H6" s="126"/>
      <c r="I6" s="126"/>
    </row>
    <row r="7" spans="1:9">
      <c r="A7" s="126"/>
      <c r="B7" s="126"/>
      <c r="C7" s="126" t="s">
        <v>33</v>
      </c>
      <c r="D7" s="126" t="s">
        <v>34</v>
      </c>
      <c r="E7" s="126" t="s">
        <v>35</v>
      </c>
      <c r="F7" s="126" t="s">
        <v>36</v>
      </c>
      <c r="G7" s="126" t="s">
        <v>37</v>
      </c>
      <c r="H7" s="126"/>
      <c r="I7" s="126"/>
    </row>
    <row r="8" spans="1:9">
      <c r="A8" s="34" t="s">
        <v>38</v>
      </c>
      <c r="B8" s="34" t="s">
        <v>17</v>
      </c>
      <c r="C8" s="126"/>
      <c r="D8" s="126"/>
      <c r="E8" s="126"/>
      <c r="F8" s="126"/>
      <c r="G8" s="34" t="s">
        <v>39</v>
      </c>
      <c r="H8" s="34" t="s">
        <v>40</v>
      </c>
      <c r="I8" s="34" t="s">
        <v>7</v>
      </c>
    </row>
    <row r="9" spans="1:9" ht="12.75" customHeight="1">
      <c r="A9" s="68" t="s">
        <v>85</v>
      </c>
      <c r="B9" s="69" t="s">
        <v>87</v>
      </c>
      <c r="C9" s="81">
        <v>656</v>
      </c>
      <c r="D9" s="81">
        <v>122</v>
      </c>
      <c r="E9" s="81">
        <v>51</v>
      </c>
      <c r="F9" s="81">
        <v>0</v>
      </c>
      <c r="G9" s="72">
        <v>451</v>
      </c>
      <c r="H9" s="72">
        <v>340</v>
      </c>
      <c r="I9" s="70">
        <f>G9+H9</f>
        <v>791</v>
      </c>
    </row>
    <row r="10" spans="1:9" ht="12.75" customHeight="1">
      <c r="A10" s="68"/>
      <c r="B10" s="69"/>
      <c r="C10" s="71"/>
      <c r="D10" s="71"/>
      <c r="E10" s="71"/>
      <c r="F10" s="71"/>
      <c r="G10" s="72"/>
      <c r="H10" s="72"/>
      <c r="I10" s="70">
        <f t="shared" ref="I10:I20" si="0">G10+H10</f>
        <v>0</v>
      </c>
    </row>
    <row r="11" spans="1:9" ht="12.75" customHeight="1">
      <c r="A11" s="68"/>
      <c r="B11" s="69"/>
      <c r="C11" s="71"/>
      <c r="D11" s="71"/>
      <c r="E11" s="71"/>
      <c r="F11" s="71"/>
      <c r="G11" s="72"/>
      <c r="H11" s="72"/>
      <c r="I11" s="70">
        <f t="shared" si="0"/>
        <v>0</v>
      </c>
    </row>
    <row r="12" spans="1:9" ht="12.75" customHeight="1">
      <c r="A12" s="68"/>
      <c r="B12" s="69"/>
      <c r="C12" s="71"/>
      <c r="D12" s="71"/>
      <c r="E12" s="71"/>
      <c r="F12" s="71"/>
      <c r="G12" s="72"/>
      <c r="H12" s="72"/>
      <c r="I12" s="70">
        <f t="shared" si="0"/>
        <v>0</v>
      </c>
    </row>
    <row r="13" spans="1:9" ht="12.75" customHeight="1">
      <c r="A13" s="68"/>
      <c r="B13" s="69"/>
      <c r="C13" s="71"/>
      <c r="D13" s="71"/>
      <c r="E13" s="71"/>
      <c r="F13" s="71"/>
      <c r="G13" s="72"/>
      <c r="H13" s="72"/>
      <c r="I13" s="70">
        <f t="shared" si="0"/>
        <v>0</v>
      </c>
    </row>
    <row r="14" spans="1:9" ht="12.75" customHeight="1">
      <c r="A14" s="68"/>
      <c r="B14" s="69"/>
      <c r="C14" s="71"/>
      <c r="D14" s="71"/>
      <c r="E14" s="71"/>
      <c r="F14" s="71"/>
      <c r="G14" s="72"/>
      <c r="H14" s="72"/>
      <c r="I14" s="70">
        <f t="shared" si="0"/>
        <v>0</v>
      </c>
    </row>
    <row r="15" spans="1:9" ht="12.75" customHeight="1">
      <c r="A15" s="68"/>
      <c r="B15" s="69"/>
      <c r="C15" s="71"/>
      <c r="D15" s="71"/>
      <c r="E15" s="71"/>
      <c r="F15" s="71"/>
      <c r="G15" s="72"/>
      <c r="H15" s="72"/>
      <c r="I15" s="70">
        <f t="shared" si="0"/>
        <v>0</v>
      </c>
    </row>
    <row r="16" spans="1:9" ht="12.75" customHeight="1">
      <c r="A16" s="68"/>
      <c r="B16" s="69"/>
      <c r="C16" s="71"/>
      <c r="D16" s="71"/>
      <c r="E16" s="71"/>
      <c r="F16" s="71"/>
      <c r="G16" s="72"/>
      <c r="H16" s="72"/>
      <c r="I16" s="70">
        <f t="shared" si="0"/>
        <v>0</v>
      </c>
    </row>
    <row r="17" spans="1:14" ht="12.75" customHeight="1">
      <c r="A17" s="68"/>
      <c r="B17" s="69"/>
      <c r="C17" s="71"/>
      <c r="D17" s="71"/>
      <c r="E17" s="71"/>
      <c r="F17" s="71"/>
      <c r="G17" s="72"/>
      <c r="H17" s="72"/>
      <c r="I17" s="70">
        <f t="shared" si="0"/>
        <v>0</v>
      </c>
    </row>
    <row r="18" spans="1:14" ht="12.75" customHeight="1">
      <c r="A18" s="68"/>
      <c r="B18" s="69"/>
      <c r="C18" s="71"/>
      <c r="D18" s="71"/>
      <c r="E18" s="71"/>
      <c r="F18" s="71"/>
      <c r="G18" s="72"/>
      <c r="H18" s="72"/>
      <c r="I18" s="70">
        <f t="shared" si="0"/>
        <v>0</v>
      </c>
    </row>
    <row r="19" spans="1:14">
      <c r="A19" s="73"/>
      <c r="B19" s="69"/>
      <c r="C19" s="71"/>
      <c r="D19" s="71"/>
      <c r="E19" s="71"/>
      <c r="F19" s="71"/>
      <c r="G19" s="72"/>
      <c r="H19" s="72"/>
      <c r="I19" s="70">
        <f t="shared" si="0"/>
        <v>0</v>
      </c>
    </row>
    <row r="20" spans="1:14">
      <c r="A20" s="73"/>
      <c r="B20" s="69"/>
      <c r="C20" s="71"/>
      <c r="D20" s="71"/>
      <c r="E20" s="71"/>
      <c r="F20" s="71"/>
      <c r="G20" s="72"/>
      <c r="H20" s="72"/>
      <c r="I20" s="70">
        <f t="shared" si="0"/>
        <v>0</v>
      </c>
    </row>
    <row r="21" spans="1:14" ht="21.75" customHeight="1">
      <c r="A21" s="126" t="s">
        <v>7</v>
      </c>
      <c r="B21" s="126"/>
      <c r="C21" s="74">
        <f t="shared" ref="C21:H21" si="1">SUM(C9:C20)</f>
        <v>656</v>
      </c>
      <c r="D21" s="74">
        <f t="shared" si="1"/>
        <v>122</v>
      </c>
      <c r="E21" s="74">
        <f t="shared" si="1"/>
        <v>51</v>
      </c>
      <c r="F21" s="74">
        <f t="shared" si="1"/>
        <v>0</v>
      </c>
      <c r="G21" s="74">
        <f t="shared" si="1"/>
        <v>451</v>
      </c>
      <c r="H21" s="74">
        <f t="shared" si="1"/>
        <v>340</v>
      </c>
      <c r="I21" s="74">
        <f>SUM(I9:I20)</f>
        <v>791</v>
      </c>
    </row>
    <row r="22" spans="1:14" ht="13.5" customHeight="1">
      <c r="A22" s="130" t="s">
        <v>94</v>
      </c>
      <c r="B22" s="130"/>
      <c r="C22" s="130"/>
      <c r="D22" s="130"/>
      <c r="E22" s="130"/>
      <c r="F22" s="130"/>
      <c r="G22" s="130"/>
      <c r="H22" s="130"/>
      <c r="I22" s="130"/>
    </row>
    <row r="23" spans="1:14" ht="12.75" customHeight="1">
      <c r="A23" s="131" t="s">
        <v>18</v>
      </c>
      <c r="B23" s="131"/>
      <c r="C23" s="131"/>
      <c r="D23" s="131"/>
      <c r="E23" s="131"/>
      <c r="F23" s="131"/>
      <c r="G23" s="131"/>
      <c r="H23" s="131"/>
      <c r="I23" s="131"/>
    </row>
    <row r="24" spans="1:14" ht="12.75" customHeight="1">
      <c r="A24" s="130" t="s">
        <v>53</v>
      </c>
      <c r="B24" s="130"/>
      <c r="C24" s="130"/>
      <c r="D24" s="130"/>
      <c r="E24" s="130"/>
      <c r="F24" s="130"/>
      <c r="G24" s="130"/>
      <c r="H24" s="130"/>
      <c r="I24" s="130"/>
      <c r="J24" s="6"/>
      <c r="K24" s="15"/>
      <c r="N24" s="15"/>
    </row>
    <row r="25" spans="1:14" ht="31.5">
      <c r="A25" s="132" t="s">
        <v>41</v>
      </c>
      <c r="B25" s="132"/>
      <c r="C25" s="75" t="s">
        <v>42</v>
      </c>
      <c r="D25" s="132" t="s">
        <v>43</v>
      </c>
      <c r="E25" s="132"/>
      <c r="F25" s="132"/>
      <c r="G25" s="132"/>
      <c r="H25" s="132"/>
      <c r="I25" s="132"/>
      <c r="J25" s="6"/>
      <c r="K25" s="15"/>
      <c r="N25" s="15"/>
    </row>
    <row r="26" spans="1:14" ht="13.5" customHeight="1">
      <c r="A26" s="128" t="s">
        <v>44</v>
      </c>
      <c r="B26" s="128"/>
      <c r="C26" s="76">
        <v>373</v>
      </c>
      <c r="D26" s="129" t="s">
        <v>93</v>
      </c>
      <c r="E26" s="129"/>
      <c r="F26" s="129"/>
      <c r="G26" s="129"/>
      <c r="H26" s="129"/>
      <c r="I26" s="129"/>
      <c r="J26" s="6"/>
      <c r="K26" s="15"/>
      <c r="N26" s="15"/>
    </row>
    <row r="27" spans="1:14" ht="12.75" customHeight="1">
      <c r="A27" s="128" t="s">
        <v>45</v>
      </c>
      <c r="B27" s="128"/>
      <c r="C27" s="76" t="s">
        <v>95</v>
      </c>
      <c r="D27" s="129" t="s">
        <v>84</v>
      </c>
      <c r="E27" s="129"/>
      <c r="F27" s="129"/>
      <c r="G27" s="129"/>
      <c r="H27" s="129"/>
      <c r="I27" s="129"/>
      <c r="J27" s="6"/>
      <c r="K27" s="15"/>
      <c r="N27" s="15"/>
    </row>
    <row r="28" spans="1:14" ht="33.75">
      <c r="A28" s="128" t="s">
        <v>46</v>
      </c>
      <c r="B28" s="128"/>
      <c r="C28" s="76" t="s">
        <v>97</v>
      </c>
      <c r="D28" s="129" t="s">
        <v>83</v>
      </c>
      <c r="E28" s="129"/>
      <c r="F28" s="129"/>
      <c r="G28" s="129"/>
      <c r="H28" s="129"/>
      <c r="I28" s="129"/>
      <c r="J28" s="6"/>
      <c r="K28" s="15"/>
      <c r="N28" s="15"/>
    </row>
    <row r="29" spans="1:14" ht="12.75" customHeight="1">
      <c r="A29" s="128" t="s">
        <v>47</v>
      </c>
      <c r="B29" s="128"/>
      <c r="C29" s="76" t="s">
        <v>88</v>
      </c>
      <c r="D29" s="129" t="s">
        <v>82</v>
      </c>
      <c r="E29" s="129"/>
      <c r="F29" s="129"/>
      <c r="G29" s="129"/>
      <c r="H29" s="129"/>
      <c r="I29" s="129"/>
      <c r="J29" s="6"/>
      <c r="K29" s="15"/>
      <c r="N29" s="15"/>
    </row>
    <row r="30" spans="1:14" ht="33.75">
      <c r="A30" s="128" t="s">
        <v>48</v>
      </c>
      <c r="B30" s="128"/>
      <c r="C30" s="76" t="s">
        <v>96</v>
      </c>
      <c r="D30" s="129" t="s">
        <v>92</v>
      </c>
      <c r="E30" s="129"/>
      <c r="F30" s="129"/>
      <c r="G30" s="129"/>
      <c r="H30" s="129"/>
      <c r="I30" s="129"/>
      <c r="J30" s="6"/>
      <c r="K30" s="15"/>
      <c r="N30" s="15"/>
    </row>
  </sheetData>
  <sheetProtection selectLockedCells="1" selectUnlockedCells="1"/>
  <mergeCells count="28">
    <mergeCell ref="A4:I4"/>
    <mergeCell ref="A1:I1"/>
    <mergeCell ref="A2:I2"/>
    <mergeCell ref="A6:B7"/>
    <mergeCell ref="C6:I6"/>
    <mergeCell ref="C7:C8"/>
    <mergeCell ref="D7:D8"/>
    <mergeCell ref="E7:E8"/>
    <mergeCell ref="F7:F8"/>
    <mergeCell ref="F5:G5"/>
    <mergeCell ref="D28:I28"/>
    <mergeCell ref="G7:I7"/>
    <mergeCell ref="A21:B21"/>
    <mergeCell ref="A22:I22"/>
    <mergeCell ref="A23:I23"/>
    <mergeCell ref="A24:I24"/>
    <mergeCell ref="A25:B25"/>
    <mergeCell ref="D25:I25"/>
    <mergeCell ref="H5:I5"/>
    <mergeCell ref="A29:B29"/>
    <mergeCell ref="D29:I29"/>
    <mergeCell ref="A30:B30"/>
    <mergeCell ref="D30:I30"/>
    <mergeCell ref="A26:B26"/>
    <mergeCell ref="D26:I26"/>
    <mergeCell ref="A27:B27"/>
    <mergeCell ref="D27:I27"/>
    <mergeCell ref="A28:B28"/>
  </mergeCells>
  <phoneticPr fontId="0" type="noConversion"/>
  <pageMargins left="0.78749999999999998" right="0.39374999999999999" top="0.59027777777777779" bottom="0.59027777777777779" header="0.51180555555555551" footer="0.51180555555555551"/>
  <pageSetup paperSize="9" scale="8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activeCell="D22" sqref="D22"/>
    </sheetView>
  </sheetViews>
  <sheetFormatPr defaultRowHeight="12.75"/>
  <cols>
    <col min="1" max="1" width="92.140625" style="1" customWidth="1"/>
    <col min="2" max="2" width="32" style="2" customWidth="1"/>
    <col min="3" max="3" width="9.140625" style="1"/>
    <col min="4" max="16384" width="9.140625" style="2"/>
  </cols>
  <sheetData>
    <row r="1" spans="1:2" ht="12.75" customHeight="1">
      <c r="A1" s="108" t="s">
        <v>27</v>
      </c>
      <c r="B1" s="108"/>
    </row>
    <row r="2" spans="1:2">
      <c r="A2" s="108" t="s">
        <v>1</v>
      </c>
      <c r="B2" s="108"/>
    </row>
    <row r="3" spans="1:2">
      <c r="A3" s="19"/>
      <c r="B3" s="20"/>
    </row>
    <row r="4" spans="1:2" ht="12.75" customHeight="1">
      <c r="A4" s="133" t="s">
        <v>89</v>
      </c>
      <c r="B4" s="133"/>
    </row>
    <row r="5" spans="1:2">
      <c r="A5" s="5"/>
      <c r="B5" s="18" t="s">
        <v>102</v>
      </c>
    </row>
    <row r="6" spans="1:2">
      <c r="A6" s="31" t="s">
        <v>28</v>
      </c>
      <c r="B6" s="34" t="s">
        <v>20</v>
      </c>
    </row>
    <row r="7" spans="1:2" ht="25.5">
      <c r="A7" s="29" t="s">
        <v>29</v>
      </c>
      <c r="B7" s="32">
        <v>0</v>
      </c>
    </row>
    <row r="8" spans="1:2" ht="25.5">
      <c r="A8" s="30" t="s">
        <v>30</v>
      </c>
      <c r="B8" s="66">
        <v>160</v>
      </c>
    </row>
    <row r="9" spans="1:2">
      <c r="A9" s="31" t="s">
        <v>31</v>
      </c>
      <c r="B9" s="33">
        <f>SUM(B7:B8)</f>
        <v>160</v>
      </c>
    </row>
    <row r="10" spans="1:2">
      <c r="A10" s="14" t="s">
        <v>99</v>
      </c>
    </row>
  </sheetData>
  <sheetProtection selectLockedCells="1" selectUnlockedCells="1"/>
  <mergeCells count="3">
    <mergeCell ref="A1:B1"/>
    <mergeCell ref="A2:B2"/>
    <mergeCell ref="A4:B4"/>
  </mergeCells>
  <phoneticPr fontId="0" type="noConversion"/>
  <pageMargins left="0.78749999999999998" right="0.59027777777777779" top="0.59027777777777779" bottom="0.59027777777777779" header="0.51180555555555551" footer="0.51180555555555551"/>
  <pageSetup paperSize="9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 - TAB 1</vt:lpstr>
      <vt:lpstr>ANEXO III - TAB 1</vt:lpstr>
      <vt:lpstr>ANEXO VI - TAB 1</vt:lpstr>
      <vt:lpstr>ANEXO V - TAB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Campos dos Reis</dc:creator>
  <cp:lastModifiedBy>Andrea Campos dos Reis</cp:lastModifiedBy>
  <cp:lastPrinted>2015-08-04T18:46:27Z</cp:lastPrinted>
  <dcterms:created xsi:type="dcterms:W3CDTF">2015-07-02T11:53:24Z</dcterms:created>
  <dcterms:modified xsi:type="dcterms:W3CDTF">2018-01-17T18:43:45Z</dcterms:modified>
</cp:coreProperties>
</file>