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.sharepoint.com/sites/eq.diope-interno/Documentos Compartilhados/General/Projetos/Capitais de Riscos/CR03 - Risco Operacional e Legal/Material de Apoio - Site/"/>
    </mc:Choice>
  </mc:AlternateContent>
  <xr:revisionPtr revIDLastSave="337" documentId="11_63059CAB3657589E035160BF934179562B79300D" xr6:coauthVersionLast="46" xr6:coauthVersionMax="46" xr10:uidLastSave="{F85464D1-21E4-45F7-8B53-AC9718392632}"/>
  <workbookProtection workbookAlgorithmName="SHA-512" workbookHashValue="sxmF3TCYLLJjv3+dzo8BTgq2PSO2vNZPpy3NT/9LJZ8dr99hNVKI8yjX+SUm1ebJ0+wcl+jCeAm8ZK73L9PQbw==" workbookSaltValue="mhWGh3ZGVEVe7m9DFjbn3Q==" workbookSpinCount="100000" lockStructure="1"/>
  <bookViews>
    <workbookView xWindow="-120" yWindow="-120" windowWidth="29040" windowHeight="15840" tabRatio="802" xr2:uid="{00000000-000D-0000-FFFF-FFFF00000000}"/>
  </bookViews>
  <sheets>
    <sheet name="Instruções Gerais" sheetId="24" r:id="rId1"/>
    <sheet name="CRO" sheetId="26" r:id="rId2"/>
    <sheet name="CBR" sheetId="14" r:id="rId3"/>
  </sheets>
  <definedNames>
    <definedName name="CBR">CBR!$B$19</definedName>
    <definedName name="CBR.outros">CRO!$D$17</definedName>
    <definedName name="CRC">CBR!$B$16</definedName>
    <definedName name="CRC1_1_CORREL">#REF!</definedName>
    <definedName name="CRC1_1_FATORxEXP">#REF!</definedName>
    <definedName name="CRO">CRO!$B$6</definedName>
    <definedName name="CRS">CBR!$B$17</definedName>
    <definedName name="CRS.Pre">#REF!</definedName>
    <definedName name="CRS.Pre.correl">#REF!</definedName>
    <definedName name="CRS.Pre.Exp">#REF!</definedName>
    <definedName name="CRS.Pre.Exp.Fator">#REF!</definedName>
    <definedName name="CRS.Pro">#REF!</definedName>
    <definedName name="CRS.Ra">#REF!</definedName>
    <definedName name="CRS.Rm">#REF!</definedName>
    <definedName name="CRS.SUS">#REF!</definedName>
    <definedName name="Fator.Reduzido">#REF!</definedName>
    <definedName name="Op.contrap.pre">CRO!$D$18</definedName>
    <definedName name="Op.prov.pos">CRO!$D$26</definedName>
    <definedName name="Op.prov.pre">CRO!$D$24</definedName>
    <definedName name="Op.rec.pos.ass">CRO!$D$21</definedName>
    <definedName name="tipo.operadora">CRO!$D$6</definedName>
    <definedName name="VALOR_CRC1">#REF!</definedName>
    <definedName name="VALOR_CRC1_1">#REF!</definedName>
    <definedName name="VALOR_CRC1_2">#REF!</definedName>
    <definedName name="VALOR_CRC2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26" l="1"/>
  <c r="D24" i="26"/>
  <c r="B6" i="26"/>
  <c r="B19" i="14"/>
  <c r="B18" i="14"/>
  <c r="D18" i="26"/>
  <c r="D17" i="26"/>
  <c r="B27" i="24"/>
  <c r="D21" i="26"/>
  <c r="B35" i="26"/>
  <c r="B31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Thiago Duarte</author>
  </authors>
  <commentList>
    <comment ref="D19" authorId="0" shapeId="0" xr:uid="{0E504E23-9C85-462E-9214-8E77B1E804C3}">
      <text>
        <r>
          <rPr>
            <sz val="9"/>
            <color indexed="81"/>
            <rFont val="Segoe UI"/>
            <family val="2"/>
          </rPr>
          <t>Este total deverá ser igual ao total das contas contábeis 311111 e 311121, nos últimos 12 meses, a partir da data-base de cálculo.</t>
        </r>
      </text>
    </comment>
    <comment ref="D20" authorId="0" shapeId="0" xr:uid="{08ABF3C8-4D9C-46C1-A9BB-92165C2B9159}">
      <text>
        <r>
          <rPr>
            <sz val="9"/>
            <color indexed="81"/>
            <rFont val="Segoe UI"/>
            <family val="2"/>
          </rPr>
          <t>Este total deverá ser igual ao total das contas contábeis 311111 e 311121, dos 12 meses imediatamente anteriores aos últimos 12 meses, a partir da data-base de cálculo.</t>
        </r>
      </text>
    </comment>
    <comment ref="D22" authorId="0" shapeId="0" xr:uid="{AC86575D-26EB-48C6-9224-000414687AFC}">
      <text>
        <r>
          <rPr>
            <sz val="9"/>
            <color indexed="81"/>
            <rFont val="Segoe UI"/>
            <family val="2"/>
          </rPr>
          <t>Este total deverá ser igual ao total das contas contábeis 311112, 311122, 33211, 33212, 33213 e 33214, nos últimos 12 meses, a partir da data-base de cálculo.</t>
        </r>
      </text>
    </comment>
    <comment ref="D23" authorId="0" shapeId="0" xr:uid="{49DD6E3C-9262-4F49-AD04-4C5E2F916703}">
      <text>
        <r>
          <rPr>
            <sz val="9"/>
            <color indexed="81"/>
            <rFont val="Segoe UI"/>
            <family val="2"/>
          </rPr>
          <t>Este total deverá ser igual ao total das contas contábeis 311112, 311122, 33211, 33212, 33213 e 33214, dos 12 meses imediatamente anteriores aos últimos 12 meses, a partir da data-base de cálculo.</t>
        </r>
      </text>
    </comment>
    <comment ref="D25" authorId="0" shapeId="0" xr:uid="{D98D3156-892D-4CA9-8AB6-EC011AB7FAA5}">
      <text>
        <r>
          <rPr>
            <sz val="9"/>
            <color indexed="81"/>
            <rFont val="Segoe UI"/>
            <family val="2"/>
          </rPr>
          <t>Este total deverá ser igual ao total das contas contábeis 211111, 211121, 231111 e 231121 deduzido pelo total das contas 21111108, 21112108, 23111108 e 23112108 na data-base de cálculo.</t>
        </r>
      </text>
    </comment>
    <comment ref="D27" authorId="0" shapeId="0" xr:uid="{1A10BD6C-1BDB-4EEA-B76A-684278D73B4D}">
      <text>
        <r>
          <rPr>
            <sz val="9"/>
            <color indexed="81"/>
            <rFont val="Segoe UI"/>
            <family val="2"/>
          </rPr>
          <t>Este total deverá ser igual ao total das contas contábeis 211112, 211122, 231112 e 231122 deduzido pelo total das contas 21111208, 21112208, 23111208 e 23112208 na data-base de cálculo.</t>
        </r>
      </text>
    </comment>
    <comment ref="D29" authorId="0" shapeId="0" xr:uid="{EB0EEDAE-2360-475C-AB80-E812323B4ED2}">
      <text>
        <r>
          <rPr>
            <sz val="9"/>
            <color indexed="81"/>
            <rFont val="Segoe UI"/>
            <family val="2"/>
          </rPr>
          <t>Este total deverá ser igual ao total da conta contábil 313, nos últimos 12 meses, a partir da data-base de cálculo.</t>
        </r>
      </text>
    </comment>
    <comment ref="D30" authorId="0" shapeId="0" xr:uid="{D06C5989-B27D-4E24-833A-65A107BBCC15}">
      <text>
        <r>
          <rPr>
            <sz val="9"/>
            <color indexed="81"/>
            <rFont val="Segoe UI"/>
            <family val="2"/>
          </rPr>
          <t>Este total deverá ser igual ao total da conta contábil 313, dos 12 meses imediatamente anteriores aos últimos 12 meses, a partir da data-base de cálculo.</t>
        </r>
      </text>
    </comment>
  </commentList>
</comments>
</file>

<file path=xl/sharedStrings.xml><?xml version="1.0" encoding="utf-8"?>
<sst xmlns="http://schemas.openxmlformats.org/spreadsheetml/2006/main" count="43" uniqueCount="42">
  <si>
    <t>Instruções:</t>
  </si>
  <si>
    <t>Sim</t>
  </si>
  <si>
    <t>NÃO</t>
  </si>
  <si>
    <t>Opção item 13 do Anexo VII</t>
  </si>
  <si>
    <t>SIM</t>
  </si>
  <si>
    <t>Opções:</t>
  </si>
  <si>
    <t>Mínimo:</t>
  </si>
  <si>
    <t>Máximo:</t>
  </si>
  <si>
    <t>CBR (R$)</t>
  </si>
  <si>
    <t>CRC</t>
  </si>
  <si>
    <t>CRS</t>
  </si>
  <si>
    <t>Fórmula Padrão</t>
  </si>
  <si>
    <t>CRO (R$)</t>
  </si>
  <si>
    <t>Tipo de Operadora</t>
  </si>
  <si>
    <t>Administradora de Benefícios</t>
  </si>
  <si>
    <t>Demais Operadoras</t>
  </si>
  <si>
    <t>Apuração do Capital Referente ao Risco Operacional (CRO)</t>
  </si>
  <si>
    <t>Valores</t>
  </si>
  <si>
    <t>Racional de cálculo para todas as operadoras, exceto as Administradoras de Benefícios</t>
  </si>
  <si>
    <t>Racional de cálculo para Administradoras de Benefícios</t>
  </si>
  <si>
    <r>
      <t>1. Parcela do capital para o risco operacional mensurado com base nas receitas de contraprestações e prêmios emitidos referentes a contratos de planos de saúde na modalidade de preço preestabelecido (Op</t>
    </r>
    <r>
      <rPr>
        <vertAlign val="subscript"/>
        <sz val="11"/>
        <color theme="0"/>
        <rFont val="Calibri"/>
        <family val="2"/>
        <scheme val="minor"/>
      </rPr>
      <t>contrap-pré</t>
    </r>
    <r>
      <rPr>
        <sz val="11"/>
        <color theme="0"/>
        <rFont val="Calibri"/>
        <family val="2"/>
        <scheme val="minor"/>
      </rPr>
      <t>)</t>
    </r>
  </si>
  <si>
    <r>
      <t>1.1. Totais de contraprestações e prêmios de assistência à saúde emitidos referentes a contratos de planos de saúde na modalidade de preço preestabelecido dos últimos 12 meses, a partir da data-base de cálculo (Contrap</t>
    </r>
    <r>
      <rPr>
        <vertAlign val="subscript"/>
        <sz val="11"/>
        <color theme="1"/>
        <rFont val="Calibri"/>
        <family val="2"/>
        <scheme val="minor"/>
      </rPr>
      <t>pré</t>
    </r>
    <r>
      <rPr>
        <sz val="11"/>
        <color theme="1"/>
        <rFont val="Calibri"/>
        <family val="2"/>
        <scheme val="minor"/>
      </rPr>
      <t>)</t>
    </r>
  </si>
  <si>
    <r>
      <t>1.2. Totais de contraprestações e prêmios de assistência à saúde emitidos referentes a contratos de planos de saúde na modalidade de preço preestabelecido dos 12 meses imediatamente anteriores aos últimos 12 meses, a partir da data-base de cálculo (pContrap</t>
    </r>
    <r>
      <rPr>
        <vertAlign val="subscript"/>
        <sz val="11"/>
        <rFont val="Calibri"/>
        <family val="2"/>
        <scheme val="minor"/>
      </rPr>
      <t>pré</t>
    </r>
    <r>
      <rPr>
        <sz val="11"/>
        <rFont val="Calibri"/>
        <family val="2"/>
        <scheme val="minor"/>
      </rPr>
      <t>)</t>
    </r>
  </si>
  <si>
    <r>
      <t>2. Parcela do capital para o risco operacional mensurado com base nas receitas de assistência médico-hospitalar e odontológica e de contraprestações e prêmios emitidos referentes a contratos de planos de saúde na modalidade de preço pós estabelecido (Op</t>
    </r>
    <r>
      <rPr>
        <b/>
        <vertAlign val="subscript"/>
        <sz val="11"/>
        <color theme="0"/>
        <rFont val="Calibri"/>
        <family val="2"/>
        <scheme val="minor"/>
      </rPr>
      <t>Rec-pós.ass</t>
    </r>
    <r>
      <rPr>
        <b/>
        <sz val="11"/>
        <color theme="0"/>
        <rFont val="Calibri"/>
        <family val="2"/>
        <scheme val="minor"/>
      </rPr>
      <t>)</t>
    </r>
  </si>
  <si>
    <r>
      <t>2.1. Totais de receitas de assistência médico-hospitalar e odontológica e de contraprestações de assistência à saúde emitidos referentes a contratos de planos de saúde na modalidade de preço pós-estabelecido dos últimos 12 meses, a partir da data-base de cálculo (Rec</t>
    </r>
    <r>
      <rPr>
        <vertAlign val="subscript"/>
        <sz val="11"/>
        <color theme="1"/>
        <rFont val="Calibri"/>
        <family val="2"/>
        <scheme val="minor"/>
      </rPr>
      <t>pós.ass</t>
    </r>
    <r>
      <rPr>
        <sz val="11"/>
        <color theme="1"/>
        <rFont val="Calibri"/>
        <family val="2"/>
        <scheme val="minor"/>
      </rPr>
      <t>)</t>
    </r>
  </si>
  <si>
    <r>
      <t>2.2. Totais de receitas de assistência médico-hospitalar e odontológica e de contraprestações de assistência à saúde emitidos referentes a contratos de planos de saúde na modalidade de preço pós-estabelecido dos 12 meses imediatamente anteriores aos últimos 12 meses, a partir da data-base de cálculo (pRec</t>
    </r>
    <r>
      <rPr>
        <vertAlign val="subscript"/>
        <sz val="11"/>
        <rFont val="Calibri"/>
        <family val="2"/>
        <scheme val="minor"/>
      </rPr>
      <t>pós.ass</t>
    </r>
    <r>
      <rPr>
        <sz val="11"/>
        <rFont val="Calibri"/>
        <family val="2"/>
        <scheme val="minor"/>
      </rPr>
      <t>)</t>
    </r>
  </si>
  <si>
    <r>
      <t>3. Parcela do capital para o risco operacional mensurada com base nas provisões técnicas referente a contratos de planos de saúde na modalidade de preço preestabelecido e na modalidade de preço pré-estabelecido (Op</t>
    </r>
    <r>
      <rPr>
        <b/>
        <vertAlign val="subscript"/>
        <sz val="11"/>
        <color theme="0"/>
        <rFont val="Calibri"/>
        <family val="2"/>
        <scheme val="minor"/>
      </rPr>
      <t>prov-pré</t>
    </r>
    <r>
      <rPr>
        <b/>
        <sz val="11"/>
        <color theme="0"/>
        <rFont val="Calibri"/>
        <family val="2"/>
        <scheme val="minor"/>
      </rPr>
      <t>)</t>
    </r>
  </si>
  <si>
    <r>
      <t>4. Parcela do capital para o risco operacional mensurada com base nas provisões técnicas referente a contratos de planos de saúde na modalidade de preço preestabelecido e na modalidade de preço pós-estabelecido (Op</t>
    </r>
    <r>
      <rPr>
        <b/>
        <vertAlign val="subscript"/>
        <sz val="11"/>
        <color theme="0"/>
        <rFont val="Calibri"/>
        <family val="2"/>
        <scheme val="minor"/>
      </rPr>
      <t>prov-pós</t>
    </r>
    <r>
      <rPr>
        <b/>
        <sz val="11"/>
        <color theme="0"/>
        <rFont val="Calibri"/>
        <family val="2"/>
        <scheme val="minor"/>
      </rPr>
      <t>)</t>
    </r>
  </si>
  <si>
    <r>
      <t>5.1. Total de receitas com administração de benefícios dos últimos 12 meses, a partir da data-base de cálculo (Rec</t>
    </r>
    <r>
      <rPr>
        <vertAlign val="subscript"/>
        <sz val="11"/>
        <rFont val="Calibri"/>
        <family val="2"/>
        <scheme val="minor"/>
      </rPr>
      <t>adm</t>
    </r>
    <r>
      <rPr>
        <sz val="11"/>
        <rFont val="Calibri"/>
        <family val="2"/>
        <scheme val="minor"/>
      </rPr>
      <t>)</t>
    </r>
  </si>
  <si>
    <r>
      <t>5.2. Total de receitas com administração de benefícios dos 12 meses imediatamente anteriores aos últimos 12 meses, a partir da data-base de cálculo (pRec</t>
    </r>
    <r>
      <rPr>
        <vertAlign val="subscript"/>
        <sz val="11"/>
        <color theme="1"/>
        <rFont val="Calibri"/>
        <family val="2"/>
        <scheme val="minor"/>
      </rPr>
      <t>adm</t>
    </r>
    <r>
      <rPr>
        <sz val="11"/>
        <color theme="1"/>
        <rFont val="Calibri"/>
        <family val="2"/>
        <scheme val="minor"/>
      </rPr>
      <t>)</t>
    </r>
  </si>
  <si>
    <t>CRO</t>
  </si>
  <si>
    <r>
      <t>Montante de capital baseado em risco calculado conforme anexo II-A da RN 451, de 2020, considerando todos os demais riscos definidos, porém, desconsiderando o capital baseado no risco operacional (incluindo o risco legal) (CBR</t>
    </r>
    <r>
      <rPr>
        <vertAlign val="subscript"/>
        <sz val="11"/>
        <color theme="0"/>
        <rFont val="Calibri"/>
        <family val="2"/>
        <scheme val="minor"/>
      </rPr>
      <t>outros</t>
    </r>
    <r>
      <rPr>
        <sz val="11"/>
        <color theme="0"/>
        <rFont val="Calibri"/>
        <family val="2"/>
        <scheme val="minor"/>
      </rPr>
      <t>)</t>
    </r>
  </si>
  <si>
    <r>
      <t xml:space="preserve">1. Preencha todas as células </t>
    </r>
    <r>
      <rPr>
        <b/>
        <sz val="14"/>
        <color theme="4" tint="-0.249977111117893"/>
        <rFont val="Calibri"/>
        <family val="2"/>
        <scheme val="minor"/>
      </rPr>
      <t>azul escuro</t>
    </r>
    <r>
      <rPr>
        <sz val="14"/>
        <color theme="1"/>
        <rFont val="Calibri"/>
        <family val="2"/>
        <scheme val="minor"/>
      </rPr>
      <t>, conforme o indicado;</t>
    </r>
  </si>
  <si>
    <t>2. O capital baseado no risco operacional, incluindo o risco legal (CRO), foi diferenciado em dois métodos a depender do tipo de operadora: Administradoras de Benefícios e demais operadoras. Logo, para iniciar o cálculo a operadora deve informar o tipo de operadora e preencher os dados demandados para cada tipo especificamente;</t>
  </si>
  <si>
    <t>Vide racional de cálculo consolidado nas demais abas</t>
  </si>
  <si>
    <t>4. Todos os valores de receitas utilizados devem considerar o saldo para o período indicado a contar da data-base de cálculo. Já os valores de referência de provisões técnicas devem ser os valores estimados para a data-base de cálculo.</t>
  </si>
  <si>
    <t>5. O resultado do capital referente ao risco operacional (incluindo o risco legal) é:</t>
  </si>
  <si>
    <t>6. O resultado do capital baseado em risco incluindo o risco de subscrição, de crédito, operacional (inclindo o legal) é:</t>
  </si>
  <si>
    <r>
      <t>3. O valor do CRO é em parte limitado pelo montante de capital baseado em risco calculado conforme anexo II-A da RN 451, de 2020*, considerando todos os demais riscos definidos, porém, desconsiderando o capital baseado no risco operacional (incluindo o risco legal) (CBR</t>
    </r>
    <r>
      <rPr>
        <vertAlign val="subscript"/>
        <sz val="14"/>
        <rFont val="Calibri"/>
        <family val="2"/>
        <scheme val="minor"/>
      </rPr>
      <t>outros</t>
    </r>
    <r>
      <rPr>
        <sz val="14"/>
        <rFont val="Calibri"/>
        <family val="2"/>
        <scheme val="minor"/>
      </rPr>
      <t xml:space="preserve">). Logo, para o cálculo correto, tal valor deve ser calculado mediante o preenchimento dos valores do CRC e CRS na aba CBR;
</t>
    </r>
    <r>
      <rPr>
        <vertAlign val="subscript"/>
        <sz val="14"/>
        <rFont val="Calibri"/>
        <family val="2"/>
        <scheme val="minor"/>
      </rPr>
      <t>* Considerando a alteração da RN 461, de 2020, com início de vigência a partir de 01/03/21.</t>
    </r>
  </si>
  <si>
    <r>
      <t>3.1. Total de provisões técnicas, excluindo-se outras provisões técnicas, referentes a contratos de planos de saúde na modalidade de preço pós-estabelecido, mensuradas na data-base de cálculo (Prov</t>
    </r>
    <r>
      <rPr>
        <vertAlign val="subscript"/>
        <sz val="11"/>
        <color theme="1"/>
        <rFont val="Calibri"/>
        <family val="2"/>
        <scheme val="minor"/>
      </rPr>
      <t>pré</t>
    </r>
    <r>
      <rPr>
        <sz val="11"/>
        <color theme="1"/>
        <rFont val="Calibri"/>
        <family val="2"/>
        <scheme val="minor"/>
      </rPr>
      <t>)</t>
    </r>
  </si>
  <si>
    <r>
      <t>4.1. Total de provisões técnicas, excluindo-se outras provisões técnicas, referentes a contratos de planos de saúde na modalidade de preço preestabelecido, mensuradas na data-base de cálculo (Prov</t>
    </r>
    <r>
      <rPr>
        <vertAlign val="subscript"/>
        <sz val="11"/>
        <color theme="1"/>
        <rFont val="Calibri"/>
        <family val="2"/>
        <scheme val="minor"/>
      </rPr>
      <t>pós</t>
    </r>
    <r>
      <rPr>
        <sz val="11"/>
        <color theme="1"/>
        <rFont val="Calibri"/>
        <family val="2"/>
        <scheme val="minor"/>
      </rPr>
      <t>)</t>
    </r>
  </si>
  <si>
    <r>
      <rPr>
        <b/>
        <u/>
        <sz val="14"/>
        <color theme="1"/>
        <rFont val="Calibri"/>
        <family val="2"/>
        <scheme val="minor"/>
      </rPr>
      <t>Importante</t>
    </r>
    <r>
      <rPr>
        <sz val="14"/>
        <color theme="1"/>
        <rFont val="Calibri"/>
        <family val="2"/>
        <scheme val="minor"/>
      </rPr>
      <t>: Esta planilha tem o objetivo de apoio e instrução ao mercado regulado na apuração do capital de risco de crédito no processo de análise da minuta de alteração da RN nº 451, conform</t>
    </r>
    <r>
      <rPr>
        <sz val="14"/>
        <rFont val="Calibri"/>
        <family val="2"/>
        <scheme val="minor"/>
      </rPr>
      <t>e Consulta Pública nº 83</t>
    </r>
    <r>
      <rPr>
        <sz val="14"/>
        <color theme="1"/>
        <rFont val="Calibri"/>
        <family val="2"/>
        <scheme val="minor"/>
      </rPr>
      <t xml:space="preserve">, sendo responsabilidade da operadora a observância da integralidade das exigências normativas vigentes à época do referido cálculo.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</si>
</sst>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"/>
  </numFmts>
  <fonts count="28" x14ac:knownFonts="1">
    <font>
      <sz val="11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rgb="FF006E8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6E89"/>
      <name val="Calibri"/>
      <family val="2"/>
      <scheme val="minor"/>
    </font>
    <font>
      <b/>
      <sz val="14"/>
      <color rgb="FF006E89"/>
      <name val="Calibri"/>
      <family val="2"/>
      <scheme val="minor"/>
    </font>
    <font>
      <sz val="9"/>
      <color indexed="81"/>
      <name val="Segoe UI"/>
      <family val="2"/>
    </font>
    <font>
      <b/>
      <vertAlign val="sub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vertAlign val="subscript"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2E6D8"/>
        <bgColor indexed="64"/>
      </patternFill>
    </fill>
    <fill>
      <patternFill patternType="solid">
        <fgColor rgb="FF006E8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Protection="1"/>
    <xf numFmtId="0" fontId="3" fillId="4" borderId="0" xfId="0" applyFont="1" applyFill="1" applyAlignment="1" applyProtection="1">
      <alignment horizontal="left"/>
    </xf>
    <xf numFmtId="0" fontId="0" fillId="4" borderId="0" xfId="0" applyFill="1" applyProtection="1"/>
    <xf numFmtId="43" fontId="1" fillId="3" borderId="1" xfId="1" applyFont="1" applyFill="1" applyBorder="1" applyAlignment="1" applyProtection="1"/>
    <xf numFmtId="0" fontId="0" fillId="6" borderId="0" xfId="0" applyFill="1" applyBorder="1"/>
    <xf numFmtId="0" fontId="2" fillId="6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center"/>
    </xf>
    <xf numFmtId="0" fontId="0" fillId="2" borderId="0" xfId="0" applyFill="1" applyBorder="1"/>
    <xf numFmtId="0" fontId="9" fillId="4" borderId="0" xfId="0" applyFont="1" applyFill="1" applyAlignment="1" applyProtection="1">
      <alignment horizontal="left"/>
    </xf>
    <xf numFmtId="0" fontId="11" fillId="4" borderId="0" xfId="0" applyFont="1" applyFill="1" applyProtection="1"/>
    <xf numFmtId="0" fontId="12" fillId="4" borderId="0" xfId="0" applyFont="1" applyFill="1" applyAlignment="1" applyProtection="1">
      <alignment horizontal="left"/>
    </xf>
    <xf numFmtId="0" fontId="11" fillId="2" borderId="0" xfId="0" applyFont="1" applyFill="1" applyProtection="1"/>
    <xf numFmtId="0" fontId="0" fillId="0" borderId="0" xfId="0" applyProtection="1"/>
    <xf numFmtId="0" fontId="0" fillId="2" borderId="1" xfId="0" applyFill="1" applyBorder="1" applyAlignment="1" applyProtection="1">
      <alignment horizontal="center"/>
    </xf>
    <xf numFmtId="9" fontId="0" fillId="2" borderId="1" xfId="2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>
      <alignment horizontal="left"/>
    </xf>
    <xf numFmtId="0" fontId="7" fillId="6" borderId="0" xfId="0" applyFont="1" applyFill="1" applyAlignment="1">
      <alignment horizontal="left" vertical="top" wrapText="1"/>
    </xf>
    <xf numFmtId="0" fontId="6" fillId="8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43" fontId="23" fillId="3" borderId="1" xfId="1" applyNumberFormat="1" applyFont="1" applyFill="1" applyBorder="1" applyAlignment="1" applyProtection="1">
      <alignment horizontal="right"/>
    </xf>
    <xf numFmtId="43" fontId="24" fillId="3" borderId="1" xfId="1" applyNumberFormat="1" applyFont="1" applyFill="1" applyBorder="1" applyAlignment="1" applyProtection="1">
      <alignment vertical="center"/>
    </xf>
    <xf numFmtId="43" fontId="15" fillId="9" borderId="1" xfId="1" applyFont="1" applyFill="1" applyBorder="1" applyAlignment="1" applyProtection="1">
      <alignment vertical="center"/>
      <protection locked="0"/>
    </xf>
    <xf numFmtId="43" fontId="2" fillId="10" borderId="1" xfId="1" applyFont="1" applyFill="1" applyBorder="1" applyAlignment="1" applyProtection="1">
      <alignment vertical="center"/>
      <protection locked="0"/>
    </xf>
    <xf numFmtId="0" fontId="6" fillId="11" borderId="1" xfId="0" applyFont="1" applyFill="1" applyBorder="1" applyAlignment="1" applyProtection="1">
      <alignment horizontal="center" vertical="center"/>
    </xf>
    <xf numFmtId="43" fontId="25" fillId="9" borderId="1" xfId="1" applyNumberFormat="1" applyFont="1" applyFill="1" applyBorder="1" applyAlignment="1" applyProtection="1">
      <alignment horizontal="center"/>
      <protection locked="0"/>
    </xf>
    <xf numFmtId="0" fontId="2" fillId="6" borderId="0" xfId="0" applyFont="1" applyFill="1" applyBorder="1" applyAlignment="1">
      <alignment horizontal="left"/>
    </xf>
    <xf numFmtId="164" fontId="6" fillId="7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10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 vertical="top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</xf>
    <xf numFmtId="0" fontId="5" fillId="8" borderId="3" xfId="0" applyFont="1" applyFill="1" applyBorder="1" applyAlignment="1" applyProtection="1">
      <alignment horizontal="left" vertical="center" wrapText="1"/>
    </xf>
    <xf numFmtId="0" fontId="5" fillId="8" borderId="4" xfId="0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17" fillId="11" borderId="0" xfId="0" applyFont="1" applyFill="1" applyAlignment="1" applyProtection="1">
      <alignment horizontal="center"/>
    </xf>
  </cellXfs>
  <cellStyles count="5">
    <cellStyle name="Hiperlink" xfId="3" builtinId="8" hidden="1"/>
    <cellStyle name="Hiperlink Visitado" xfId="4" builtinId="9" hidden="1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6E89"/>
      <color rgb="FFE40000"/>
      <color rgb="FFD4E7C7"/>
      <color rgb="FFD0E5C1"/>
      <color rgb="FFF8F1E8"/>
      <color rgb="FFFDFBF9"/>
      <color rgb="FFFFFFFF"/>
      <color rgb="FFF2E6D8"/>
      <color rgb="FF6D98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129853</xdr:colOff>
      <xdr:row>1</xdr:row>
      <xdr:rowOff>38100</xdr:rowOff>
    </xdr:from>
    <xdr:to>
      <xdr:col>3</xdr:col>
      <xdr:colOff>130561</xdr:colOff>
      <xdr:row>6</xdr:row>
      <xdr:rowOff>99240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8721D7-B82A-439F-B793-E3B9D9A1F8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9853" y="152400"/>
          <a:ext cx="1419933" cy="10136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473742</xdr:colOff>
      <xdr:row>1</xdr:row>
      <xdr:rowOff>123824</xdr:rowOff>
    </xdr:from>
    <xdr:ext cx="7498683" cy="92392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D8702E4-3FE5-4B28-9943-C338AACFA5EE}"/>
            </a:ext>
          </a:extLst>
        </xdr:cNvPr>
        <xdr:cNvSpPr txBox="1"/>
      </xdr:nvSpPr>
      <xdr:spPr>
        <a:xfrm>
          <a:off x="1892967" y="238124"/>
          <a:ext cx="7498683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2200" b="1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Capital de Risco referente ao Risco Operacional</a:t>
          </a:r>
          <a:endParaRPr lang="pt-BR" sz="2200" b="1">
            <a:solidFill>
              <a:srgbClr val="006E89"/>
            </a:solidFill>
            <a:latin typeface="+mn-lt"/>
            <a:ea typeface="+mn-ea"/>
            <a:cs typeface="+mn-cs"/>
          </a:endParaRPr>
        </a:p>
        <a:p>
          <a:r>
            <a:rPr lang="pt-BR" sz="1700" b="0">
              <a:solidFill>
                <a:srgbClr val="006E89"/>
              </a:solidFill>
              <a:latin typeface="+mn-lt"/>
              <a:ea typeface="+mn-ea"/>
              <a:cs typeface="+mn-cs"/>
            </a:rPr>
            <a:t>Planilha de cálculo - Material de Apoio à Consulta Pública nº 83</a:t>
          </a:r>
        </a:p>
      </xdr:txBody>
    </xdr:sp>
    <xdr:clientData/>
  </xdr:oneCellAnchor>
  <xdr:twoCellAnchor>
    <xdr:from>
      <xdr:col>3</xdr:col>
      <xdr:colOff>311817</xdr:colOff>
      <xdr:row>1</xdr:row>
      <xdr:rowOff>95250</xdr:rowOff>
    </xdr:from>
    <xdr:to>
      <xdr:col>3</xdr:col>
      <xdr:colOff>311817</xdr:colOff>
      <xdr:row>6</xdr:row>
      <xdr:rowOff>85725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554182F2-5DEE-4414-9911-AB1415BFABF7}"/>
            </a:ext>
          </a:extLst>
        </xdr:cNvPr>
        <xdr:cNvCxnSpPr/>
      </xdr:nvCxnSpPr>
      <xdr:spPr>
        <a:xfrm>
          <a:off x="1731042" y="209550"/>
          <a:ext cx="0" cy="9429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123826</xdr:colOff>
      <xdr:row>8</xdr:row>
      <xdr:rowOff>0</xdr:rowOff>
    </xdr:from>
    <xdr:ext cx="10753724" cy="181927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BB052F0-E26E-49EE-BAB9-DE07698E26CD}"/>
            </a:ext>
          </a:extLst>
        </xdr:cNvPr>
        <xdr:cNvSpPr txBox="1"/>
      </xdr:nvSpPr>
      <xdr:spPr>
        <a:xfrm>
          <a:off x="123826" y="1447800"/>
          <a:ext cx="10753724" cy="1819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ferramenta foi criada com o objetivo de apoio e instrução às operadoras</a:t>
          </a:r>
          <a:r>
            <a:rPr lang="pt-BR" sz="13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na apuração do valor de Capital de Risco referente ao Risco Operacional, incluindo o Risco Legal (CRO), conforme procedimento de cálculo estabelecido pela </a:t>
          </a:r>
          <a:r>
            <a:rPr lang="pt-BR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minuta de alteração da RN nº 451, de 2020, conforme consulta Pública nº 83</a:t>
          </a:r>
          <a:r>
            <a:rPr lang="pt-BR" sz="1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Recomenda-se, para um melhor entendimento, consultar a referida minuta, obter instruções adicionais disponíveis no site específico da consulta pública em http://www.ans.gov.br/participacao-da-sociedade/consultas-e-participacoes-publicas e também documentos disponibilizados em reunião com representantes do merado regulado (vide link: http://www.ans.gov.br/participacao-da-sociedade/reunioes-tecnicas/reunioes-tecnicas-de-solvencia) e observar as instruções detalhadas nas diferentes abas dessa planilha. Em caso de dúvidas residuais, sugere-se ainda o contato através do e-mail dioperesponde@ans.gov.br. Por fim, destaca-se que é responsabilidade da operadora a observância da integralidade das exigências normativas vigentes à época do referido cálculo.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1334208</xdr:colOff>
      <xdr:row>4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41C5AE-A466-47CA-97D7-BDDE280322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350" y="133350"/>
          <a:ext cx="1200858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1486889</xdr:colOff>
      <xdr:row>1</xdr:row>
      <xdr:rowOff>0</xdr:rowOff>
    </xdr:from>
    <xdr:to>
      <xdr:col>0</xdr:col>
      <xdr:colOff>1486889</xdr:colOff>
      <xdr:row>4</xdr:row>
      <xdr:rowOff>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61FB4C6A-3481-4765-A301-58EDC5745D11}"/>
            </a:ext>
          </a:extLst>
        </xdr:cNvPr>
        <xdr:cNvCxnSpPr/>
      </xdr:nvCxnSpPr>
      <xdr:spPr>
        <a:xfrm>
          <a:off x="1486889" y="190500"/>
          <a:ext cx="0" cy="7715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1514475</xdr:colOff>
      <xdr:row>1</xdr:row>
      <xdr:rowOff>0</xdr:rowOff>
    </xdr:from>
    <xdr:ext cx="7867650" cy="812467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1B77C4B-E9BF-4CA6-8CB7-E7D107CC41D7}"/>
            </a:ext>
          </a:extLst>
        </xdr:cNvPr>
        <xdr:cNvSpPr txBox="1"/>
      </xdr:nvSpPr>
      <xdr:spPr>
        <a:xfrm>
          <a:off x="1514475" y="190500"/>
          <a:ext cx="7867650" cy="8124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800" b="1">
              <a:solidFill>
                <a:srgbClr val="006E89"/>
              </a:solidFill>
            </a:rPr>
            <a:t>Capital de Risco referente ao Risco Operacional, incluindo o Risco</a:t>
          </a:r>
          <a:r>
            <a:rPr lang="pt-BR" sz="1800" b="1" baseline="0">
              <a:solidFill>
                <a:srgbClr val="006E89"/>
              </a:solidFill>
            </a:rPr>
            <a:t> Legal</a:t>
          </a:r>
          <a:endParaRPr lang="pt-BR" sz="1800" b="1">
            <a:solidFill>
              <a:srgbClr val="006E89"/>
            </a:solidFill>
          </a:endParaRPr>
        </a:p>
        <a:p>
          <a:r>
            <a:rPr lang="pt-BR" sz="1400" b="0">
              <a:solidFill>
                <a:srgbClr val="006E89"/>
              </a:solidFill>
            </a:rPr>
            <a:t>Fórmula padrão </a:t>
          </a:r>
          <a:r>
            <a:rPr lang="pt-BR" sz="1400" b="0">
              <a:solidFill>
                <a:srgbClr val="006E89"/>
              </a:solidFill>
              <a:latin typeface="+mn-lt"/>
              <a:ea typeface="+mn-ea"/>
              <a:cs typeface="+mn-cs"/>
            </a:rPr>
            <a:t>definida nos itens 2 e 6 do Anexo III-B da minuta de alteração da RN 451/2020 (Consulta Pública nº 83)</a:t>
          </a:r>
        </a:p>
      </xdr:txBody>
    </xdr:sp>
    <xdr:clientData/>
  </xdr:oneCellAnchor>
  <xdr:oneCellAnchor>
    <xdr:from>
      <xdr:col>0</xdr:col>
      <xdr:colOff>57150</xdr:colOff>
      <xdr:row>6</xdr:row>
      <xdr:rowOff>114300</xdr:rowOff>
    </xdr:from>
    <xdr:ext cx="9572626" cy="24765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92328DE-F405-456B-91A3-3B7D07DD3F75}"/>
            </a:ext>
          </a:extLst>
        </xdr:cNvPr>
        <xdr:cNvSpPr txBox="1"/>
      </xdr:nvSpPr>
      <xdr:spPr>
        <a:xfrm>
          <a:off x="57150" y="1552575"/>
          <a:ext cx="9572626" cy="2476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Fórmula Padrão</a:t>
          </a:r>
          <a:endParaRPr lang="pt-BR" sz="1400">
            <a:solidFill>
              <a:schemeClr val="bg1"/>
            </a:solidFill>
            <a:effectLst/>
          </a:endParaRPr>
        </a:p>
      </xdr:txBody>
    </xdr:sp>
    <xdr:clientData/>
  </xdr:oneCellAnchor>
  <xdr:twoCellAnchor>
    <xdr:from>
      <xdr:col>0</xdr:col>
      <xdr:colOff>46892</xdr:colOff>
      <xdr:row>9</xdr:row>
      <xdr:rowOff>111370</xdr:rowOff>
    </xdr:from>
    <xdr:to>
      <xdr:col>4</xdr:col>
      <xdr:colOff>0</xdr:colOff>
      <xdr:row>12</xdr:row>
      <xdr:rowOff>885826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A9F8D57F-B898-4EFC-86F1-F0DB063A92B3}"/>
            </a:ext>
          </a:extLst>
        </xdr:cNvPr>
        <xdr:cNvSpPr txBox="1"/>
      </xdr:nvSpPr>
      <xdr:spPr>
        <a:xfrm>
          <a:off x="46892" y="3788020"/>
          <a:ext cx="9640033" cy="134595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cap="all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Somente devem ser preenchidas as células AZUIS. Considerar SEMPRE O TOTAL DESCRITO</a:t>
          </a:r>
          <a:r>
            <a:rPr lang="pt-BR" sz="1100" b="1" cap="all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 PARA (SaLDOS DE PROVISÕES) OU A PARTIR (receitaS) DA  DATA-BASE DE REFERÊNCIA DE CÁLCULO.</a:t>
          </a:r>
          <a:br>
            <a:rPr lang="pt-BR" sz="1100" b="1" cap="all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</a:br>
          <a:endParaRPr lang="pt-BR">
            <a:solidFill>
              <a:srgbClr val="006E89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Importante</a:t>
          </a:r>
          <a:r>
            <a:rPr lang="pt-BR" sz="1100" b="0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Esta planilha</a:t>
          </a:r>
          <a:r>
            <a:rPr lang="pt-B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é uma ferramenta de quantificação do impacto da consulta pública nº 83, visando auxiliar a participação social. Logo, ainda não está vigente ainda a proposta de cálculo do CRO aqui apresentada.</a:t>
          </a:r>
          <a:b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1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Observação: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Para uma simples validação vide comentários de orientação nas células azuis.</a:t>
          </a:r>
          <a:endParaRPr lang="pt-BR">
            <a:solidFill>
              <a:sysClr val="windowText" lastClr="000000"/>
            </a:solidFill>
            <a:effectLst/>
          </a:endParaRPr>
        </a:p>
        <a:p>
          <a:endParaRPr lang="pt-BR" sz="1100"/>
        </a:p>
      </xdr:txBody>
    </xdr:sp>
    <xdr:clientData/>
  </xdr:twoCellAnchor>
  <xdr:oneCellAnchor>
    <xdr:from>
      <xdr:col>0</xdr:col>
      <xdr:colOff>57150</xdr:colOff>
      <xdr:row>8</xdr:row>
      <xdr:rowOff>138112</xdr:rowOff>
    </xdr:from>
    <xdr:ext cx="3093411" cy="1965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EB9297B5-54CF-43ED-A7A2-B8AEE3B233F0}"/>
                </a:ext>
              </a:extLst>
            </xdr:cNvPr>
            <xdr:cNvSpPr txBox="1"/>
          </xdr:nvSpPr>
          <xdr:spPr>
            <a:xfrm>
              <a:off x="57150" y="2071687"/>
              <a:ext cx="3093411" cy="196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𝐶𝑅𝑂</m:t>
                    </m:r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</m:t>
                        </m:r>
                        <m: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í</m:t>
                        </m:r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nimo</m:t>
                        </m:r>
                      </m:fName>
                      <m:e>
                        <m:d>
                          <m:d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0,3×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𝐶𝐵</m:t>
                            </m:r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𝑜𝑢𝑡𝑟𝑜𝑠</m:t>
                                </m:r>
                              </m:sub>
                            </m:sSub>
                            <m:r>
                              <a:rPr lang="pt-BR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;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</m:t>
                            </m:r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e>
                              <m:sub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𝑝𝑟</m:t>
                                </m:r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é</m:t>
                                </m:r>
                              </m:sub>
                            </m:sSub>
                          </m:e>
                        </m:d>
                      </m:e>
                    </m:func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ó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𝑎𝑠𝑠</m:t>
                        </m:r>
                      </m:sub>
                    </m:sSub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EB9297B5-54CF-43ED-A7A2-B8AEE3B233F0}"/>
                </a:ext>
              </a:extLst>
            </xdr:cNvPr>
            <xdr:cNvSpPr txBox="1"/>
          </xdr:nvSpPr>
          <xdr:spPr>
            <a:xfrm>
              <a:off x="57150" y="2071687"/>
              <a:ext cx="3093411" cy="196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𝐶𝑅𝑂=mínimo⁡(0,3×𝐶𝐵𝑅_𝑜𝑢𝑡𝑟𝑜𝑠;𝑂𝑝_𝑝𝑟é )+𝑂𝑝_(𝑝ó𝑠.𝑎𝑠𝑠)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0</xdr:col>
      <xdr:colOff>47625</xdr:colOff>
      <xdr:row>8</xdr:row>
      <xdr:rowOff>404812</xdr:rowOff>
    </xdr:from>
    <xdr:ext cx="2461058" cy="253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B2DA1406-5C99-45AB-A3CA-C1A4E05FD955}"/>
                </a:ext>
              </a:extLst>
            </xdr:cNvPr>
            <xdr:cNvSpPr txBox="1"/>
          </xdr:nvSpPr>
          <xdr:spPr>
            <a:xfrm>
              <a:off x="47625" y="2338387"/>
              <a:ext cx="2461058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é</m:t>
                        </m:r>
                      </m:sub>
                    </m:sSub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</m:t>
                        </m:r>
                        <m: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á</m:t>
                        </m:r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ximo</m:t>
                        </m:r>
                      </m:fName>
                      <m:e>
                        <m:d>
                          <m:d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𝑂𝑝</m:t>
                                </m:r>
                              </m:e>
                              <m:sub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𝑐𝑜𝑛𝑡𝑟𝑎</m:t>
                                </m:r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𝑝𝑟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é</m:t>
                                    </m:r>
                                  </m:sub>
                                </m:sSub>
                              </m:sub>
                            </m:sSub>
                            <m:r>
                              <a:rPr lang="pt-BR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;</m:t>
                            </m:r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𝑂𝑝</m:t>
                                </m:r>
                              </m:e>
                              <m:sub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𝑝𝑟𝑜𝑣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𝑝𝑟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é</m:t>
                                    </m:r>
                                  </m:sub>
                                </m:sSub>
                              </m:sub>
                            </m:sSub>
                          </m:e>
                        </m:d>
                      </m:e>
                    </m:func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B2DA1406-5C99-45AB-A3CA-C1A4E05FD955}"/>
                </a:ext>
              </a:extLst>
            </xdr:cNvPr>
            <xdr:cNvSpPr txBox="1"/>
          </xdr:nvSpPr>
          <xdr:spPr>
            <a:xfrm>
              <a:off x="47625" y="2338387"/>
              <a:ext cx="2461058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𝑂𝑝_𝑝𝑟é=máximo⁡(〖𝑂𝑝〗_(𝑐𝑜𝑛𝑡𝑟𝑎𝑝_𝑝𝑟é );〖𝑂𝑝〗_(〖𝑝𝑟𝑜𝑣〗_𝑝𝑟é ) )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0</xdr:col>
      <xdr:colOff>38100</xdr:colOff>
      <xdr:row>8</xdr:row>
      <xdr:rowOff>709612</xdr:rowOff>
    </xdr:from>
    <xdr:ext cx="2590646" cy="253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67F5E225-49FD-48CE-81C0-16F338351D18}"/>
                </a:ext>
              </a:extLst>
            </xdr:cNvPr>
            <xdr:cNvSpPr txBox="1"/>
          </xdr:nvSpPr>
          <xdr:spPr>
            <a:xfrm>
              <a:off x="38100" y="2643187"/>
              <a:ext cx="2590646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ó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𝑎𝑠𝑠</m:t>
                        </m:r>
                      </m:sub>
                    </m:sSub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</m:t>
                        </m:r>
                        <m: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á</m:t>
                        </m:r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ximo</m:t>
                        </m:r>
                      </m:fName>
                      <m:e>
                        <m:d>
                          <m:d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𝑂𝑝</m:t>
                                </m:r>
                              </m:e>
                              <m:sub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𝑅𝑒𝑐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ó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.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𝑎𝑠𝑠</m:t>
                                    </m:r>
                                  </m:sub>
                                </m:sSub>
                              </m:sub>
                            </m:sSub>
                            <m:r>
                              <a:rPr lang="pt-BR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;</m:t>
                            </m:r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𝑂𝑝</m:t>
                                </m:r>
                              </m:e>
                              <m:sub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𝑝𝑟𝑜𝑣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ó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</m:sub>
                                </m:sSub>
                              </m:sub>
                            </m:sSub>
                          </m:e>
                        </m:d>
                      </m:e>
                    </m:func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67F5E225-49FD-48CE-81C0-16F338351D18}"/>
                </a:ext>
              </a:extLst>
            </xdr:cNvPr>
            <xdr:cNvSpPr txBox="1"/>
          </xdr:nvSpPr>
          <xdr:spPr>
            <a:xfrm>
              <a:off x="38100" y="2643187"/>
              <a:ext cx="2590646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𝑂𝑝_(𝑝ó𝑠.𝑎𝑠𝑠)=máximo⁡(〖𝑂𝑝〗_(〖𝑅𝑒𝑐〗_(𝑝ó𝑠.𝑎𝑠𝑠) );〖𝑂𝑝〗_(〖𝑝𝑟𝑜𝑣〗_𝑝ó𝑠 ) )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1266825</xdr:colOff>
      <xdr:row>8</xdr:row>
      <xdr:rowOff>128587</xdr:rowOff>
    </xdr:from>
    <xdr:ext cx="5545813" cy="253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DE5FE7C0-4D8C-492F-B771-4AD13596BACA}"/>
                </a:ext>
              </a:extLst>
            </xdr:cNvPr>
            <xdr:cNvSpPr txBox="1"/>
          </xdr:nvSpPr>
          <xdr:spPr>
            <a:xfrm>
              <a:off x="3800475" y="2062162"/>
              <a:ext cx="5545813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𝑂𝑝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𝑐𝑜𝑛𝑡𝑟𝑎</m:t>
                        </m:r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𝑝𝑟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é</m:t>
                            </m:r>
                          </m:sub>
                        </m:sSub>
                      </m:sub>
                    </m:sSub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=0,03×</m:t>
                    </m:r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𝐶𝑜𝑛𝑡𝑟𝑎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é</m:t>
                        </m:r>
                      </m:sub>
                    </m:sSub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unc>
                      <m:func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</m:t>
                        </m:r>
                        <m: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á</m:t>
                        </m:r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ximo</m:t>
                        </m:r>
                      </m:fName>
                      <m:e>
                        <m:d>
                          <m:d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0;0,03×</m:t>
                            </m:r>
                            <m:d>
                              <m:d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𝐶𝑜𝑛𝑡𝑟𝑎</m:t>
                                </m:r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𝑝𝑟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é</m:t>
                                    </m:r>
                                  </m:sub>
                                </m:sSub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lang="pt-BR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1,32×</m:t>
                                </m:r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𝑝𝐶𝑜𝑛𝑡𝑟𝑎</m:t>
                                </m:r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𝑝𝑟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é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e>
                    </m:func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DE5FE7C0-4D8C-492F-B771-4AD13596BACA}"/>
                </a:ext>
              </a:extLst>
            </xdr:cNvPr>
            <xdr:cNvSpPr txBox="1"/>
          </xdr:nvSpPr>
          <xdr:spPr>
            <a:xfrm>
              <a:off x="3800475" y="2062162"/>
              <a:ext cx="5545813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〖𝑂𝑝〗_(𝑐𝑜𝑛𝑡𝑟𝑎𝑝_𝑝𝑟é )=0,03×𝐶𝑜𝑛𝑡𝑟𝑎𝑝_𝑝𝑟é+máximo⁡(0;0,03×(𝐶𝑜𝑛𝑡𝑟𝑎𝑝_𝑝𝑟é−1,32×𝑝𝐶𝑜𝑛𝑡𝑟𝑎𝑝_𝑝𝑟é ))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1266825</xdr:colOff>
      <xdr:row>8</xdr:row>
      <xdr:rowOff>461962</xdr:rowOff>
    </xdr:from>
    <xdr:ext cx="5140766" cy="253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C16F31C4-3F04-4487-872C-4B6E7B0F4E11}"/>
                </a:ext>
              </a:extLst>
            </xdr:cNvPr>
            <xdr:cNvSpPr txBox="1"/>
          </xdr:nvSpPr>
          <xdr:spPr>
            <a:xfrm>
              <a:off x="3800475" y="2395537"/>
              <a:ext cx="5140766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𝑂𝑝</m:t>
                        </m:r>
                      </m:e>
                      <m:sub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𝑅𝑒𝑐</m:t>
                            </m:r>
                          </m:e>
                          <m:sub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ó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.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𝑎𝑠𝑠</m:t>
                            </m:r>
                          </m:sub>
                        </m:sSub>
                      </m:sub>
                    </m:sSub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=0,03×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ó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𝑎𝑠𝑠</m:t>
                        </m:r>
                      </m:sub>
                    </m:sSub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unc>
                      <m:func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</m:t>
                        </m:r>
                        <m: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á</m:t>
                        </m:r>
                        <m:r>
                          <m:rPr>
                            <m:sty m:val="p"/>
                          </m:rPr>
                          <a:rPr lang="pt-BR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ximo</m:t>
                        </m:r>
                      </m:fName>
                      <m:e>
                        <m:d>
                          <m:d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0;0,03×</m:t>
                            </m:r>
                            <m:d>
                              <m:d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𝑅𝑒𝑐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ó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.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𝑎𝑠𝑠</m:t>
                                    </m:r>
                                  </m:sub>
                                </m:sSub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lang="pt-BR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1,32×</m:t>
                                </m:r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𝑅𝑒𝑐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ó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.</m:t>
                                    </m:r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𝑎𝑠𝑠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e>
                    </m:func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C16F31C4-3F04-4487-872C-4B6E7B0F4E11}"/>
                </a:ext>
              </a:extLst>
            </xdr:cNvPr>
            <xdr:cNvSpPr txBox="1"/>
          </xdr:nvSpPr>
          <xdr:spPr>
            <a:xfrm>
              <a:off x="3800475" y="2395537"/>
              <a:ext cx="5140766" cy="253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〖𝑂𝑝〗_(〖𝑅𝑒𝑐〗_(𝑝ó𝑠.𝑎𝑠𝑠) )=0,03×〖𝑅𝑒𝑐〗_(𝑝ó𝑠.𝑎𝑠𝑠)+máximo⁡(0;0,03×(〖𝑅𝑒𝑐〗_(𝑝ó𝑠.𝑎𝑠𝑠)−1,32×𝑝〖𝑅𝑒𝑐〗_(𝑝ó𝑠.𝑎𝑠𝑠) ))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1295400</xdr:colOff>
      <xdr:row>8</xdr:row>
      <xdr:rowOff>823912</xdr:rowOff>
    </xdr:from>
    <xdr:ext cx="1764907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FD0707F4-556F-4501-8112-3C3CDC177C71}"/>
                </a:ext>
              </a:extLst>
            </xdr:cNvPr>
            <xdr:cNvSpPr txBox="1"/>
          </xdr:nvSpPr>
          <xdr:spPr>
            <a:xfrm>
              <a:off x="3829050" y="2757487"/>
              <a:ext cx="1764907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𝑂𝑝</m:t>
                        </m:r>
                      </m:e>
                      <m:sub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𝑝𝑟𝑜𝑣</m:t>
                            </m:r>
                          </m:e>
                          <m:sub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𝑝𝑟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é</m:t>
                            </m:r>
                          </m:sub>
                        </m:sSub>
                      </m:sub>
                    </m:sSub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=0,15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7</m:t>
                    </m:r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𝑃𝑟𝑜𝑣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é</m:t>
                        </m:r>
                      </m:sub>
                    </m:sSub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FD0707F4-556F-4501-8112-3C3CDC177C71}"/>
                </a:ext>
              </a:extLst>
            </xdr:cNvPr>
            <xdr:cNvSpPr txBox="1"/>
          </xdr:nvSpPr>
          <xdr:spPr>
            <a:xfrm>
              <a:off x="3829050" y="2757487"/>
              <a:ext cx="1764907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〖𝑂𝑝〗_(〖𝑝𝑟𝑜𝑣〗_𝑝𝑟é )=0,15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×〖𝑃𝑟𝑜𝑣〗_𝑝𝑟é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2</xdr:col>
      <xdr:colOff>1914525</xdr:colOff>
      <xdr:row>8</xdr:row>
      <xdr:rowOff>833437</xdr:rowOff>
    </xdr:from>
    <xdr:ext cx="1764266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B853EBFF-1B32-4EB7-B392-8F46DC96C458}"/>
                </a:ext>
              </a:extLst>
            </xdr:cNvPr>
            <xdr:cNvSpPr txBox="1"/>
          </xdr:nvSpPr>
          <xdr:spPr>
            <a:xfrm>
              <a:off x="6848475" y="2767012"/>
              <a:ext cx="1764266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𝑂𝑝</m:t>
                        </m:r>
                      </m:e>
                      <m:sub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𝑝𝑟𝑜𝑣</m:t>
                            </m:r>
                          </m:e>
                          <m:sub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ó</m:t>
                            </m:r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sub>
                        </m:sSub>
                      </m:sub>
                    </m:sSub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=0,15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7</m:t>
                    </m:r>
                    <m:r>
                      <a:rPr lang="pt-BR" sz="11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𝑃𝑟𝑜𝑣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ó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sub>
                    </m:sSub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B853EBFF-1B32-4EB7-B392-8F46DC96C458}"/>
                </a:ext>
              </a:extLst>
            </xdr:cNvPr>
            <xdr:cNvSpPr txBox="1"/>
          </xdr:nvSpPr>
          <xdr:spPr>
            <a:xfrm>
              <a:off x="6848475" y="2767012"/>
              <a:ext cx="1764266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〖𝑂𝑝〗_(〖𝑝𝑟𝑜𝑣〗_𝑝ó𝑠 )=0,15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×〖𝑃𝑟𝑜𝑣〗_𝑝ó𝑠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0</xdr:col>
      <xdr:colOff>47625</xdr:colOff>
      <xdr:row>8</xdr:row>
      <xdr:rowOff>1462087</xdr:rowOff>
    </xdr:from>
    <xdr:ext cx="4399088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D5799254-FC6A-4F0F-9D33-06058D7F23D0}"/>
                </a:ext>
              </a:extLst>
            </xdr:cNvPr>
            <xdr:cNvSpPr txBox="1"/>
          </xdr:nvSpPr>
          <xdr:spPr>
            <a:xfrm>
              <a:off x="47625" y="3395662"/>
              <a:ext cx="439908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𝐶𝑅𝑂</m:t>
                    </m:r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=0,03×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𝑎𝑑𝑚</m:t>
                        </m:r>
                      </m:sub>
                    </m:sSub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unc>
                      <m:func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á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𝑥𝑖𝑚𝑜</m:t>
                        </m:r>
                      </m:fName>
                      <m:e>
                        <m:d>
                          <m:d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0;0,03×</m:t>
                            </m:r>
                            <m:d>
                              <m:d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𝑅𝑒𝑐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𝑎𝑑𝑚</m:t>
                                    </m:r>
                                  </m:sub>
                                </m:sSub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−1,32× </m:t>
                                </m:r>
                                <m: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  <m:sSub>
                                  <m:sSubPr>
                                    <m:ctrlP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𝑅𝑒𝑐</m:t>
                                    </m:r>
                                  </m:e>
                                  <m:sub>
                                    <m:r>
                                      <a:rPr lang="pt-B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𝑎𝑑𝑚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e>
                    </m:func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D5799254-FC6A-4F0F-9D33-06058D7F23D0}"/>
                </a:ext>
              </a:extLst>
            </xdr:cNvPr>
            <xdr:cNvSpPr txBox="1"/>
          </xdr:nvSpPr>
          <xdr:spPr>
            <a:xfrm>
              <a:off x="47625" y="3395662"/>
              <a:ext cx="439908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𝐶𝑅𝑂=0,03×〖𝑅𝑒𝑐〗_𝑎𝑑𝑚+𝑚á𝑥𝑖𝑚𝑜⁡(0;0,03×(〖𝑅𝑒𝑐〗_𝑎𝑑𝑚−1,32× 𝑝〖𝑅𝑒𝑐〗_𝑎𝑑𝑚 ))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0</xdr:col>
      <xdr:colOff>19050</xdr:colOff>
      <xdr:row>7</xdr:row>
      <xdr:rowOff>114300</xdr:rowOff>
    </xdr:from>
    <xdr:ext cx="3707553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E672823B-B3BD-4E8F-AD3D-989E2910E0D9}"/>
            </a:ext>
          </a:extLst>
        </xdr:cNvPr>
        <xdr:cNvSpPr txBox="1"/>
      </xdr:nvSpPr>
      <xdr:spPr>
        <a:xfrm>
          <a:off x="19050" y="1800225"/>
          <a:ext cx="37075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1"/>
            <a:t>Todas</a:t>
          </a:r>
          <a:r>
            <a:rPr lang="pt-BR" sz="1100" b="1" i="1" baseline="0"/>
            <a:t> as operadoras, exceto Administradoras de Benefícios:</a:t>
          </a:r>
          <a:endParaRPr lang="pt-BR" sz="1100" b="1" i="1"/>
        </a:p>
      </xdr:txBody>
    </xdr:sp>
    <xdr:clientData/>
  </xdr:oneCellAnchor>
  <xdr:oneCellAnchor>
    <xdr:from>
      <xdr:col>0</xdr:col>
      <xdr:colOff>0</xdr:colOff>
      <xdr:row>8</xdr:row>
      <xdr:rowOff>1085850</xdr:rowOff>
    </xdr:from>
    <xdr:ext cx="1999202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434B829-756F-490D-909B-BE06AAA955DB}"/>
            </a:ext>
          </a:extLst>
        </xdr:cNvPr>
        <xdr:cNvSpPr txBox="1"/>
      </xdr:nvSpPr>
      <xdr:spPr>
        <a:xfrm>
          <a:off x="0" y="3019425"/>
          <a:ext cx="19992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1"/>
            <a:t>A</a:t>
          </a:r>
          <a:r>
            <a:rPr lang="pt-BR" sz="1100" b="1" i="1" baseline="0"/>
            <a:t>dministradoras de Benefícios:</a:t>
          </a:r>
          <a:endParaRPr lang="pt-BR" sz="1100" b="1" i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325657</xdr:colOff>
      <xdr:row>5</xdr:row>
      <xdr:rowOff>17156</xdr:rowOff>
    </xdr:from>
    <xdr:ext cx="2917017" cy="3086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CB771B3-02CC-48D7-8ABD-B72BC9E23FDE}"/>
                </a:ext>
              </a:extLst>
            </xdr:cNvPr>
            <xdr:cNvSpPr txBox="1"/>
          </xdr:nvSpPr>
          <xdr:spPr>
            <a:xfrm>
              <a:off x="2249707" y="1245881"/>
              <a:ext cx="2917017" cy="3086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𝐶𝐵𝑅</m:t>
                    </m:r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ad>
                      <m:radPr>
                        <m:degHide m:val="on"/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𝐶𝑅𝑆</m:t>
                            </m:r>
                          </m:e>
                          <m:sup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𝐶𝑅𝐶</m:t>
                            </m:r>
                          </m:e>
                          <m:sup>
                            <m: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 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𝐶𝑅𝑆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𝐶𝑅𝐶</m:t>
                        </m:r>
                      </m:e>
                    </m:rad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𝐶𝑅𝑂</m:t>
                    </m:r>
                  </m:oMath>
                </m:oMathPara>
              </a14:m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CB771B3-02CC-48D7-8ABD-B72BC9E23FDE}"/>
                </a:ext>
              </a:extLst>
            </xdr:cNvPr>
            <xdr:cNvSpPr txBox="1"/>
          </xdr:nvSpPr>
          <xdr:spPr>
            <a:xfrm>
              <a:off x="2249707" y="1245881"/>
              <a:ext cx="2917017" cy="3086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𝐶𝐵𝑅=√(〖𝐶𝑅𝑆〗^2+〖𝐶𝑅𝐶〗^2+ 𝐶𝑅𝑆×𝐶𝑅𝐶)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+𝐶𝑅𝑂</a:t>
              </a:r>
              <a:endParaRPr lang="pt-BR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0</xdr:col>
      <xdr:colOff>246506</xdr:colOff>
      <xdr:row>0</xdr:row>
      <xdr:rowOff>28575</xdr:rowOff>
    </xdr:from>
    <xdr:to>
      <xdr:col>0</xdr:col>
      <xdr:colOff>1447364</xdr:colOff>
      <xdr:row>3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5DBF1D6-6C3E-4D5D-8EBB-3F4E74E9DD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6506" y="28575"/>
          <a:ext cx="1200858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1600045</xdr:colOff>
      <xdr:row>0</xdr:row>
      <xdr:rowOff>85725</xdr:rowOff>
    </xdr:from>
    <xdr:to>
      <xdr:col>0</xdr:col>
      <xdr:colOff>1600045</xdr:colOff>
      <xdr:row>3</xdr:row>
      <xdr:rowOff>133350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875C9155-E74F-4AB3-8CD9-D3B33E9A5500}"/>
            </a:ext>
          </a:extLst>
        </xdr:cNvPr>
        <xdr:cNvCxnSpPr/>
      </xdr:nvCxnSpPr>
      <xdr:spPr>
        <a:xfrm>
          <a:off x="1600045" y="85725"/>
          <a:ext cx="0" cy="7715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1751456</xdr:colOff>
      <xdr:row>0</xdr:row>
      <xdr:rowOff>85725</xdr:rowOff>
    </xdr:from>
    <xdr:ext cx="5319020" cy="1031629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E71647D-B8F7-4B40-9E43-3806B0BAEA83}"/>
            </a:ext>
          </a:extLst>
        </xdr:cNvPr>
        <xdr:cNvSpPr txBox="1"/>
      </xdr:nvSpPr>
      <xdr:spPr>
        <a:xfrm>
          <a:off x="1751456" y="85725"/>
          <a:ext cx="5319020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 b="1">
              <a:solidFill>
                <a:srgbClr val="006E89"/>
              </a:solidFill>
            </a:rPr>
            <a:t>Capital Baseado</a:t>
          </a:r>
          <a:r>
            <a:rPr lang="pt-BR" sz="1800" b="1" baseline="0">
              <a:solidFill>
                <a:srgbClr val="006E89"/>
              </a:solidFill>
            </a:rPr>
            <a:t> em Risco</a:t>
          </a:r>
          <a:endParaRPr lang="pt-BR" sz="1800" b="1">
            <a:solidFill>
              <a:srgbClr val="006E89"/>
            </a:solidFill>
          </a:endParaRPr>
        </a:p>
        <a:p>
          <a:r>
            <a:rPr lang="pt-BR" sz="1400" b="0">
              <a:solidFill>
                <a:srgbClr val="006E89"/>
              </a:solidFill>
            </a:rPr>
            <a:t>Fórmula padrão definida na minuta de alteração da RN 451/2020 após</a:t>
          </a:r>
        </a:p>
        <a:p>
          <a:r>
            <a:rPr lang="pt-BR" sz="1400" b="0">
              <a:solidFill>
                <a:srgbClr val="006E89"/>
              </a:solidFill>
            </a:rPr>
            <a:t>a inclusão do capital referente o risco operacional</a:t>
          </a:r>
        </a:p>
        <a:p>
          <a:endParaRPr lang="pt-BR" sz="1400" b="0">
            <a:solidFill>
              <a:srgbClr val="006E89"/>
            </a:solidFill>
          </a:endParaRPr>
        </a:p>
      </xdr:txBody>
    </xdr:sp>
    <xdr:clientData/>
  </xdr:oneCellAnchor>
  <xdr:twoCellAnchor>
    <xdr:from>
      <xdr:col>0</xdr:col>
      <xdr:colOff>104775</xdr:colOff>
      <xdr:row>7</xdr:row>
      <xdr:rowOff>76199</xdr:rowOff>
    </xdr:from>
    <xdr:to>
      <xdr:col>5</xdr:col>
      <xdr:colOff>495300</xdr:colOff>
      <xdr:row>13</xdr:row>
      <xdr:rowOff>180975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C787909-42A5-4F03-BFA1-2F383CD0DDA8}"/>
            </a:ext>
          </a:extLst>
        </xdr:cNvPr>
        <xdr:cNvSpPr txBox="1"/>
      </xdr:nvSpPr>
      <xdr:spPr>
        <a:xfrm>
          <a:off x="104775" y="1685924"/>
          <a:ext cx="6934200" cy="150495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cap="all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Somente deve ser preenchida aS célulaS AZUIS.</a:t>
          </a:r>
          <a:br>
            <a:rPr lang="pt-BR" sz="1100" b="1" cap="all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</a:br>
          <a:endParaRPr lang="pt-BR">
            <a:solidFill>
              <a:srgbClr val="006E89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CRC</a:t>
          </a:r>
          <a:r>
            <a:rPr lang="pt-BR" sz="1100" b="0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valor do capial de risco referente ao risco de crédito, deve ser obtido seguindo procedimento de cálculo definido no Anexo III-A da RN nº 451, de 2020, confome proposta de alteração da RN nº 461, de 2020, que terá início de vigência a partir de 01/03/2020.</a:t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CRS: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valor do capial de risco referente ao risco de subscrição, deve ser obtido seguindo procedimento de cálculo definido no Anexo III da RN nº 451 de 2020.</a:t>
          </a:r>
          <a:b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CRO</a:t>
          </a:r>
          <a:r>
            <a:rPr lang="pt-BR" sz="1100" b="0" i="0" baseline="0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valor do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capital de risco referente ao risco operacional (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CRO) é obtido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automaticamente ao ser preenchida a aba CRO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P36"/>
  <sheetViews>
    <sheetView showGridLines="0" showRowColHeaders="0" tabSelected="1" workbookViewId="0">
      <selection activeCell="B14" sqref="B14:M14"/>
    </sheetView>
  </sheetViews>
  <sheetFormatPr defaultColWidth="0" defaultRowHeight="15" customHeight="1" zeroHeight="1" x14ac:dyDescent="0.25"/>
  <cols>
    <col min="1" max="1" width="3" style="1" customWidth="1"/>
    <col min="2" max="12" width="9.140625" style="1" customWidth="1"/>
    <col min="13" max="13" width="58.85546875" style="1" customWidth="1"/>
    <col min="14" max="14" width="2.85546875" style="1" customWidth="1"/>
    <col min="15" max="16" width="0" style="1" hidden="1" customWidth="1"/>
    <col min="17" max="16384" width="9.140625" style="1" hidden="1"/>
  </cols>
  <sheetData>
    <row r="1" spans="2:13" ht="9" customHeight="1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x14ac:dyDescent="0.25"/>
    <row r="9" spans="2:13" x14ac:dyDescent="0.25"/>
    <row r="10" spans="2:13" x14ac:dyDescent="0.25"/>
    <row r="11" spans="2:13" ht="67.5" customHeight="1" x14ac:dyDescent="0.25"/>
    <row r="12" spans="2:13" ht="24.75" customHeight="1" x14ac:dyDescent="0.25"/>
    <row r="13" spans="2:13" ht="12" customHeight="1" x14ac:dyDescent="0.25"/>
    <row r="14" spans="2:13" ht="23.25" x14ac:dyDescent="0.25">
      <c r="B14" s="30" t="s">
        <v>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2:13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3" ht="18.75" x14ac:dyDescent="0.3">
      <c r="B16" s="32" t="s">
        <v>32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2:16" ht="7.5" customHeight="1" x14ac:dyDescent="0.3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2:16" ht="39.75" customHeight="1" x14ac:dyDescent="0.25">
      <c r="B18" s="33" t="s">
        <v>33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2:16" ht="18.75" customHeight="1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2:16" ht="7.5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2:16" ht="83.25" customHeight="1" x14ac:dyDescent="0.25">
      <c r="B21" s="33" t="s">
        <v>38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P21" s="1" t="s">
        <v>1</v>
      </c>
    </row>
    <row r="22" spans="2:16" ht="9" customHeight="1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2:16" ht="38.25" customHeight="1" x14ac:dyDescent="0.25">
      <c r="B23" s="33" t="s">
        <v>35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2:16" ht="7.5" customHeight="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6" ht="18.75" x14ac:dyDescent="0.3">
      <c r="B25" s="27" t="s">
        <v>36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2:16" ht="7.5" customHeight="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2:16" ht="18.75" customHeight="1" x14ac:dyDescent="0.25">
      <c r="B27" s="28" t="str">
        <f>IF(CRO="Informar tipo de operadora","",CRO)</f>
        <v/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2:16" ht="7.5" customHeight="1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2:16" ht="18.75" customHeight="1" x14ac:dyDescent="0.3">
      <c r="B29" s="17" t="s">
        <v>37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2:16" ht="7.5" customHeigh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2:16" ht="18.75" x14ac:dyDescent="0.25">
      <c r="B31" s="28">
        <f>CBR</f>
        <v>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2:16" ht="42.75" customHeight="1" x14ac:dyDescent="0.25">
      <c r="B32" s="29" t="s">
        <v>41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2:13" ht="19.5" customHeight="1" x14ac:dyDescent="0.2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2:13" ht="4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2:13" x14ac:dyDescent="0.25">
      <c r="B35" s="9" t="s">
        <v>34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2:13" x14ac:dyDescent="0.25"/>
  </sheetData>
  <sheetProtection algorithmName="SHA-512" hashValue="C/2D9OMuiVXc+hGmCnpTw10Vnje8CpsOMkZmSw7wvl36kYpb57MQlabWaRiEuhdB6Gv6r3MVuOxGa65+Bm2ejA==" saltValue="rhtNg/WfkUUy8XccYU3P8g==" spinCount="100000" sheet="1" objects="1" scenarios="1"/>
  <mergeCells count="9">
    <mergeCell ref="B25:M25"/>
    <mergeCell ref="B31:M31"/>
    <mergeCell ref="B32:M33"/>
    <mergeCell ref="B14:M14"/>
    <mergeCell ref="B16:M16"/>
    <mergeCell ref="B18:M19"/>
    <mergeCell ref="B21:M21"/>
    <mergeCell ref="B23:M23"/>
    <mergeCell ref="B27:M27"/>
  </mergeCells>
  <pageMargins left="0.511811024" right="0.511811024" top="0.78740157499999996" bottom="0.78740157499999996" header="0.31496062000000002" footer="0.31496062000000002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F477-83D4-4A2A-8660-2FD5117A196A}">
  <sheetPr>
    <tabColor theme="4" tint="-0.499984740745262"/>
    <pageSetUpPr fitToPage="1"/>
  </sheetPr>
  <dimension ref="A1:J43"/>
  <sheetViews>
    <sheetView showRowColHeaders="0" zoomScaleNormal="100" workbookViewId="0">
      <selection activeCell="D6" sqref="D6"/>
    </sheetView>
  </sheetViews>
  <sheetFormatPr defaultColWidth="0" defaultRowHeight="15" customHeight="1" zeroHeight="1" x14ac:dyDescent="0.25"/>
  <cols>
    <col min="1" max="1" width="38" style="2" customWidth="1"/>
    <col min="2" max="2" width="36" style="2" customWidth="1"/>
    <col min="3" max="3" width="33.140625" style="2" customWidth="1"/>
    <col min="4" max="4" width="38.140625" style="2" customWidth="1"/>
    <col min="5" max="5" width="2.7109375" style="2" customWidth="1"/>
    <col min="6" max="6" width="1.7109375" style="2" hidden="1" customWidth="1"/>
    <col min="7" max="7" width="2" style="2" hidden="1" customWidth="1"/>
    <col min="8" max="16384" width="9.140625" style="2" hidden="1"/>
  </cols>
  <sheetData>
    <row r="1" spans="1:10" ht="15" customHeight="1" x14ac:dyDescent="0.25"/>
    <row r="2" spans="1:10" ht="23.25" x14ac:dyDescent="0.35">
      <c r="A2" s="4"/>
      <c r="B2" s="10"/>
      <c r="C2" s="11"/>
      <c r="D2" s="11"/>
      <c r="E2" s="11"/>
      <c r="F2" s="11"/>
    </row>
    <row r="3" spans="1:10" ht="18.75" x14ac:dyDescent="0.3">
      <c r="A3" s="4"/>
      <c r="B3" s="12"/>
      <c r="C3" s="11"/>
      <c r="D3" s="11"/>
      <c r="E3" s="11"/>
      <c r="F3" s="11"/>
    </row>
    <row r="4" spans="1:10" ht="18.75" x14ac:dyDescent="0.3">
      <c r="A4" s="4"/>
      <c r="B4" s="12"/>
      <c r="C4" s="11"/>
      <c r="D4" s="11"/>
      <c r="E4" s="11"/>
      <c r="F4" s="11"/>
    </row>
    <row r="5" spans="1:10" ht="18.75" x14ac:dyDescent="0.3">
      <c r="A5" s="4"/>
      <c r="B5" s="12"/>
      <c r="C5" s="11"/>
      <c r="D5" s="11"/>
      <c r="E5" s="11"/>
      <c r="F5" s="11"/>
    </row>
    <row r="6" spans="1:10" ht="18.75" x14ac:dyDescent="0.3">
      <c r="A6" s="19" t="s">
        <v>12</v>
      </c>
      <c r="B6" s="21" t="str">
        <f>IF(tipo.operadora="Demais Operadoras",MIN(0.3*CBR.outros,MAX(Op.contrap.pre,Op.prov.pre))+MAX(Op.rec.pos.ass,Op.prov.pos),IF(tipo.operadora="Administradora de Benefícios",0.03*$D$29+MAX(0,0.03*($D$29-1.32*$D$30)),"Informar tipo de operadora"))</f>
        <v>Informar tipo de operadora</v>
      </c>
      <c r="C6" s="19" t="s">
        <v>13</v>
      </c>
      <c r="D6" s="26"/>
      <c r="E6" s="4"/>
      <c r="F6" s="4"/>
    </row>
    <row r="7" spans="1:10" ht="19.5" customHeight="1" x14ac:dyDescent="0.25">
      <c r="C7" s="4"/>
      <c r="D7" s="4"/>
      <c r="E7" s="4"/>
      <c r="F7" s="4"/>
    </row>
    <row r="8" spans="1:10" ht="19.5" customHeight="1" x14ac:dyDescent="0.25">
      <c r="C8" s="4"/>
      <c r="D8" s="4"/>
      <c r="E8" s="4"/>
      <c r="F8" s="4"/>
    </row>
    <row r="9" spans="1:10" ht="137.25" customHeight="1" x14ac:dyDescent="0.25">
      <c r="J9" s="14"/>
    </row>
    <row r="10" spans="1:10" ht="15" customHeight="1" x14ac:dyDescent="0.25"/>
    <row r="11" spans="1:10" ht="15" customHeight="1" x14ac:dyDescent="0.25"/>
    <row r="12" spans="1:10" ht="15" customHeight="1" x14ac:dyDescent="0.25"/>
    <row r="13" spans="1:10" ht="76.5" customHeight="1" x14ac:dyDescent="0.25"/>
    <row r="14" spans="1:10" ht="6.75" customHeight="1" x14ac:dyDescent="0.25"/>
    <row r="15" spans="1:10" ht="41.25" customHeight="1" x14ac:dyDescent="0.25">
      <c r="A15" s="48" t="s">
        <v>16</v>
      </c>
      <c r="B15" s="48"/>
      <c r="C15" s="48"/>
      <c r="D15" s="20" t="s">
        <v>17</v>
      </c>
    </row>
    <row r="16" spans="1:10" ht="41.25" customHeight="1" x14ac:dyDescent="0.25">
      <c r="A16" s="40" t="s">
        <v>18</v>
      </c>
      <c r="B16" s="41"/>
      <c r="C16" s="41"/>
      <c r="D16" s="42"/>
    </row>
    <row r="17" spans="1:4" ht="41.25" customHeight="1" x14ac:dyDescent="0.25">
      <c r="A17" s="45" t="s">
        <v>31</v>
      </c>
      <c r="B17" s="46"/>
      <c r="C17" s="47"/>
      <c r="D17" s="22">
        <f>SQRT((CRS^2)+(CRC^2)+CRS*CRC)</f>
        <v>0</v>
      </c>
    </row>
    <row r="18" spans="1:4" ht="41.25" customHeight="1" x14ac:dyDescent="0.25">
      <c r="A18" s="45" t="s">
        <v>20</v>
      </c>
      <c r="B18" s="46"/>
      <c r="C18" s="47"/>
      <c r="D18" s="22">
        <f>0.03*D19+MAX(0,0.03*(D19-1.32*D20))</f>
        <v>0</v>
      </c>
    </row>
    <row r="19" spans="1:4" ht="41.25" customHeight="1" x14ac:dyDescent="0.25">
      <c r="A19" s="38" t="s">
        <v>21</v>
      </c>
      <c r="B19" s="38"/>
      <c r="C19" s="38"/>
      <c r="D19" s="23">
        <v>0</v>
      </c>
    </row>
    <row r="20" spans="1:4" ht="54.75" customHeight="1" x14ac:dyDescent="0.25">
      <c r="A20" s="39" t="s">
        <v>22</v>
      </c>
      <c r="B20" s="39"/>
      <c r="C20" s="39"/>
      <c r="D20" s="23">
        <v>0</v>
      </c>
    </row>
    <row r="21" spans="1:4" ht="48.75" customHeight="1" x14ac:dyDescent="0.25">
      <c r="A21" s="45" t="s">
        <v>23</v>
      </c>
      <c r="B21" s="46"/>
      <c r="C21" s="47"/>
      <c r="D21" s="22">
        <f>0.03*D22+MAX(0,0.03*(D22-1.32*D23))</f>
        <v>0</v>
      </c>
    </row>
    <row r="22" spans="1:4" ht="54.75" customHeight="1" x14ac:dyDescent="0.25">
      <c r="A22" s="38" t="s">
        <v>24</v>
      </c>
      <c r="B22" s="38"/>
      <c r="C22" s="38"/>
      <c r="D22" s="23">
        <v>0</v>
      </c>
    </row>
    <row r="23" spans="1:4" ht="54.75" customHeight="1" x14ac:dyDescent="0.25">
      <c r="A23" s="39" t="s">
        <v>25</v>
      </c>
      <c r="B23" s="39"/>
      <c r="C23" s="39"/>
      <c r="D23" s="23">
        <v>0</v>
      </c>
    </row>
    <row r="24" spans="1:4" ht="41.25" customHeight="1" x14ac:dyDescent="0.25">
      <c r="A24" s="45" t="s">
        <v>26</v>
      </c>
      <c r="B24" s="46"/>
      <c r="C24" s="47"/>
      <c r="D24" s="22">
        <f>0.157*D25</f>
        <v>0</v>
      </c>
    </row>
    <row r="25" spans="1:4" ht="41.25" customHeight="1" x14ac:dyDescent="0.25">
      <c r="A25" s="38" t="s">
        <v>39</v>
      </c>
      <c r="B25" s="38"/>
      <c r="C25" s="38"/>
      <c r="D25" s="23">
        <v>0</v>
      </c>
    </row>
    <row r="26" spans="1:4" ht="41.25" customHeight="1" x14ac:dyDescent="0.25">
      <c r="A26" s="45" t="s">
        <v>27</v>
      </c>
      <c r="B26" s="46"/>
      <c r="C26" s="47"/>
      <c r="D26" s="22">
        <f>0.157*D27</f>
        <v>0</v>
      </c>
    </row>
    <row r="27" spans="1:4" ht="41.25" customHeight="1" x14ac:dyDescent="0.25">
      <c r="A27" s="38" t="s">
        <v>40</v>
      </c>
      <c r="B27" s="38"/>
      <c r="C27" s="38"/>
      <c r="D27" s="23">
        <v>0</v>
      </c>
    </row>
    <row r="28" spans="1:4" ht="41.25" customHeight="1" x14ac:dyDescent="0.25">
      <c r="A28" s="40" t="s">
        <v>19</v>
      </c>
      <c r="B28" s="41"/>
      <c r="C28" s="41"/>
      <c r="D28" s="42"/>
    </row>
    <row r="29" spans="1:4" ht="41.25" customHeight="1" x14ac:dyDescent="0.25">
      <c r="A29" s="43" t="s">
        <v>28</v>
      </c>
      <c r="B29" s="43"/>
      <c r="C29" s="43"/>
      <c r="D29" s="23">
        <v>0</v>
      </c>
    </row>
    <row r="30" spans="1:4" ht="41.25" customHeight="1" x14ac:dyDescent="0.25">
      <c r="A30" s="44" t="s">
        <v>29</v>
      </c>
      <c r="B30" s="44"/>
      <c r="C30" s="44"/>
      <c r="D30" s="23">
        <v>0</v>
      </c>
    </row>
    <row r="31" spans="1:4" ht="6.75" customHeight="1" x14ac:dyDescent="0.25"/>
    <row r="32" spans="1:4" hidden="1" x14ac:dyDescent="0.25">
      <c r="A32" s="34" t="s">
        <v>3</v>
      </c>
      <c r="B32" s="35"/>
    </row>
    <row r="33" spans="1:2" hidden="1" x14ac:dyDescent="0.25">
      <c r="A33" s="36" t="s">
        <v>5</v>
      </c>
      <c r="B33" s="15" t="s">
        <v>4</v>
      </c>
    </row>
    <row r="34" spans="1:2" hidden="1" x14ac:dyDescent="0.25">
      <c r="A34" s="37"/>
      <c r="B34" s="15" t="s">
        <v>2</v>
      </c>
    </row>
    <row r="35" spans="1:2" hidden="1" x14ac:dyDescent="0.25">
      <c r="A35" s="15" t="s">
        <v>6</v>
      </c>
      <c r="B35" s="16" t="e">
        <f>IF(#REF!="SIM",0%,100%)</f>
        <v>#REF!</v>
      </c>
    </row>
    <row r="36" spans="1:2" hidden="1" x14ac:dyDescent="0.25">
      <c r="A36" s="15" t="s">
        <v>7</v>
      </c>
      <c r="B36" s="16">
        <v>1</v>
      </c>
    </row>
    <row r="40" spans="1:2" ht="8.25" hidden="1" customHeight="1" x14ac:dyDescent="0.25"/>
    <row r="41" spans="1:2" ht="15" hidden="1" customHeight="1" x14ac:dyDescent="0.25">
      <c r="A41" s="2" t="s">
        <v>13</v>
      </c>
    </row>
    <row r="42" spans="1:2" ht="15" hidden="1" customHeight="1" x14ac:dyDescent="0.25">
      <c r="A42" s="2" t="s">
        <v>14</v>
      </c>
    </row>
    <row r="43" spans="1:2" ht="15" hidden="1" customHeight="1" x14ac:dyDescent="0.25">
      <c r="A43" s="2" t="s">
        <v>15</v>
      </c>
    </row>
  </sheetData>
  <sheetProtection algorithmName="SHA-512" hashValue="KuLPCZ06houmHgwrbhzfLIN3YKYiIxeMX4x7V0PUnHZI75YXAVGeSmvBhcIx4s2PfVtmCqrNV5YywF0dJw4uMA==" saltValue="+R7bYdHboaQa9WaolSNyTg==" spinCount="100000" sheet="1" objects="1" scenarios="1"/>
  <mergeCells count="18">
    <mergeCell ref="A15:C15"/>
    <mergeCell ref="A17:C17"/>
    <mergeCell ref="A18:C18"/>
    <mergeCell ref="A21:C21"/>
    <mergeCell ref="A24:C24"/>
    <mergeCell ref="A16:D16"/>
    <mergeCell ref="A32:B32"/>
    <mergeCell ref="A33:A34"/>
    <mergeCell ref="A19:C19"/>
    <mergeCell ref="A20:C20"/>
    <mergeCell ref="A22:C22"/>
    <mergeCell ref="A23:C23"/>
    <mergeCell ref="A25:C25"/>
    <mergeCell ref="A28:D28"/>
    <mergeCell ref="A27:C27"/>
    <mergeCell ref="A29:C29"/>
    <mergeCell ref="A30:C30"/>
    <mergeCell ref="A26:C26"/>
  </mergeCells>
  <dataValidations count="2">
    <dataValidation type="list" allowBlank="1" showInputMessage="1" showErrorMessage="1" errorTitle="Tipo de operadora inválido" error="Selecione um tipo de operadora na lista." sqref="D6:D7" xr:uid="{7FA34C74-A5E2-4BFB-88F1-E61D1652AD26}">
      <formula1>$A$42:$A$43</formula1>
    </dataValidation>
    <dataValidation type="decimal" allowBlank="1" showErrorMessage="1" errorTitle="Valor Incorreto" error="Informar um número decimal positivo." sqref="D17:D27 D29:D30" xr:uid="{408EA695-7B81-4EF3-B136-B24ED84CD4D1}">
      <formula1>0</formula1>
      <formula2>99999999999999900000</formula2>
    </dataValidation>
  </dataValidations>
  <pageMargins left="0.511811024" right="0.511811024" top="0.78740157499999996" bottom="0.78740157499999996" header="0.31496062000000002" footer="0.31496062000000002"/>
  <pageSetup paperSize="9"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  <pageSetUpPr fitToPage="1"/>
  </sheetPr>
  <dimension ref="A1:F20"/>
  <sheetViews>
    <sheetView showRowColHeaders="0" workbookViewId="0">
      <selection activeCell="B16" sqref="B16"/>
    </sheetView>
  </sheetViews>
  <sheetFormatPr defaultColWidth="0" defaultRowHeight="15" customHeight="1" zeroHeight="1" x14ac:dyDescent="0.25"/>
  <cols>
    <col min="1" max="1" width="28.85546875" style="2" customWidth="1"/>
    <col min="2" max="2" width="35.85546875" style="2" customWidth="1"/>
    <col min="3" max="4" width="9.140625" style="2" customWidth="1"/>
    <col min="5" max="5" width="15.140625" style="2" customWidth="1"/>
    <col min="6" max="6" width="9.140625" style="2" customWidth="1"/>
    <col min="7" max="16384" width="9.140625" style="2" hidden="1"/>
  </cols>
  <sheetData>
    <row r="1" spans="1:6" x14ac:dyDescent="0.25"/>
    <row r="2" spans="1:6" ht="23.25" x14ac:dyDescent="0.35">
      <c r="B2" s="10"/>
      <c r="C2" s="13"/>
      <c r="D2" s="13"/>
      <c r="E2" s="13"/>
      <c r="F2" s="13"/>
    </row>
    <row r="3" spans="1:6" ht="18.75" x14ac:dyDescent="0.3">
      <c r="B3" s="12"/>
      <c r="C3" s="13"/>
      <c r="D3" s="13"/>
      <c r="E3" s="13"/>
      <c r="F3" s="13"/>
    </row>
    <row r="4" spans="1:6" ht="18.75" x14ac:dyDescent="0.3">
      <c r="B4" s="3"/>
    </row>
    <row r="5" spans="1:6" ht="21" x14ac:dyDescent="0.35">
      <c r="A5" s="49" t="s">
        <v>11</v>
      </c>
      <c r="B5" s="49"/>
      <c r="C5" s="49"/>
      <c r="D5" s="49"/>
      <c r="E5" s="49"/>
      <c r="F5" s="49"/>
    </row>
    <row r="6" spans="1:6" x14ac:dyDescent="0.25"/>
    <row r="7" spans="1:6" x14ac:dyDescent="0.25"/>
    <row r="8" spans="1:6" x14ac:dyDescent="0.25"/>
    <row r="9" spans="1:6" x14ac:dyDescent="0.25"/>
    <row r="10" spans="1:6" x14ac:dyDescent="0.25"/>
    <row r="11" spans="1:6" x14ac:dyDescent="0.25"/>
    <row r="12" spans="1:6" ht="78" customHeight="1" x14ac:dyDescent="0.25"/>
    <row r="13" spans="1:6" x14ac:dyDescent="0.25"/>
    <row r="14" spans="1:6" x14ac:dyDescent="0.25"/>
    <row r="15" spans="1:6" x14ac:dyDescent="0.25"/>
    <row r="16" spans="1:6" ht="18.75" x14ac:dyDescent="0.25">
      <c r="A16" s="25" t="s">
        <v>9</v>
      </c>
      <c r="B16" s="24">
        <v>0</v>
      </c>
    </row>
    <row r="17" spans="1:2" ht="18.75" x14ac:dyDescent="0.25">
      <c r="A17" s="25" t="s">
        <v>10</v>
      </c>
      <c r="B17" s="24">
        <v>0</v>
      </c>
    </row>
    <row r="18" spans="1:2" ht="18.75" x14ac:dyDescent="0.3">
      <c r="A18" s="25" t="s">
        <v>30</v>
      </c>
      <c r="B18" s="5">
        <f>IF(CRO="Informar tipo de operadora",0,CRO)</f>
        <v>0</v>
      </c>
    </row>
    <row r="19" spans="1:2" ht="18.75" x14ac:dyDescent="0.3">
      <c r="A19" s="25" t="s">
        <v>8</v>
      </c>
      <c r="B19" s="5">
        <f>IFERROR(SQRT((CRS^2)+(CRC^2)+CRS*CRC)+CRO,0)</f>
        <v>0</v>
      </c>
    </row>
    <row r="20" spans="1:2" ht="6.75" customHeight="1" x14ac:dyDescent="0.25"/>
  </sheetData>
  <sheetProtection algorithmName="SHA-512" hashValue="XYmZIvjDfEQSIZOCxZSyfMC3S9Sa9UpKFpL2k+6bCo8Td5iIMJEdaenKWo95HMzH4lmswkte1WvkMwW1j370wQ==" saltValue="DudlqLbpBN9w5GJj9g3i3g==" spinCount="100000" sheet="1" objects="1" scenarios="1"/>
  <mergeCells count="1">
    <mergeCell ref="A5:F5"/>
  </mergeCells>
  <dataValidations count="1">
    <dataValidation type="decimal" allowBlank="1" showInputMessage="1" showErrorMessage="1" errorTitle="Valor de CRS inválido" error="Deve ser informado um valor decimal positivo." sqref="B16:B18" xr:uid="{00000000-0002-0000-0C00-000000000000}">
      <formula1>0</formula1>
      <formula2>9.99999999999999E+24</formula2>
    </dataValidation>
  </dataValidations>
  <pageMargins left="0.511811024" right="0.511811024" top="0.78740157499999996" bottom="0.78740157499999996" header="0.31496062000000002" footer="0.31496062000000002"/>
  <pageSetup paperSize="9" fitToHeight="0" orientation="landscape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5ABF29F373284899CEE5DB6F2EC0AC" ma:contentTypeVersion="9" ma:contentTypeDescription="Crie um novo documento." ma:contentTypeScope="" ma:versionID="221820f7b46df6095eb958ca75497cdf">
  <xsd:schema xmlns:xsd="http://www.w3.org/2001/XMLSchema" xmlns:xs="http://www.w3.org/2001/XMLSchema" xmlns:p="http://schemas.microsoft.com/office/2006/metadata/properties" xmlns:ns2="c9a1457f-9789-4851-bab3-1ea5448653fc" xmlns:ns3="2736cd77-61a5-4f95-acdb-5c82d3efb982" targetNamespace="http://schemas.microsoft.com/office/2006/metadata/properties" ma:root="true" ma:fieldsID="8c985f910d05dc93b27d2a39b0c1a24d" ns2:_="" ns3:_="">
    <xsd:import namespace="c9a1457f-9789-4851-bab3-1ea5448653fc"/>
    <xsd:import namespace="2736cd77-61a5-4f95-acdb-5c82d3efb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1457f-9789-4851-bab3-1ea544865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6cd77-61a5-4f95-acdb-5c82d3efb98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19DDC1-DB3B-415B-95AF-40CE9D0B1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1457f-9789-4851-bab3-1ea5448653fc"/>
    <ds:schemaRef ds:uri="2736cd77-61a5-4f95-acdb-5c82d3efb9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4EE3DD-B31E-4B6D-AC3C-AC1D60738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A3B85-6E45-4C70-96E5-7C0ACA2F7B92}">
  <ds:schemaRefs>
    <ds:schemaRef ds:uri="http://purl.org/dc/elements/1.1/"/>
    <ds:schemaRef ds:uri="http://schemas.microsoft.com/office/2006/metadata/properties"/>
    <ds:schemaRef ds:uri="c9a1457f-9789-4851-bab3-1ea544865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10</vt:i4>
      </vt:variant>
    </vt:vector>
  </HeadingPairs>
  <TitlesOfParts>
    <vt:vector size="13" baseType="lpstr">
      <vt:lpstr>Instruções Gerais</vt:lpstr>
      <vt:lpstr>CRO</vt:lpstr>
      <vt:lpstr>CBR</vt:lpstr>
      <vt:lpstr>CBR</vt:lpstr>
      <vt:lpstr>CBR.outros</vt:lpstr>
      <vt:lpstr>CRC</vt:lpstr>
      <vt:lpstr>CRO</vt:lpstr>
      <vt:lpstr>CRS</vt:lpstr>
      <vt:lpstr>Op.contrap.pre</vt:lpstr>
      <vt:lpstr>Op.prov.pos</vt:lpstr>
      <vt:lpstr>Op.prov.pre</vt:lpstr>
      <vt:lpstr>Op.rec.pos.ass</vt:lpstr>
      <vt:lpstr>tipo.operadora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Barata Duarte</dc:creator>
  <cp:lastModifiedBy>Thiago Duarte</cp:lastModifiedBy>
  <dcterms:created xsi:type="dcterms:W3CDTF">2019-01-16T11:59:25Z</dcterms:created>
  <dcterms:modified xsi:type="dcterms:W3CDTF">2021-01-28T18:52:26Z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0x010100925ABF29F373284899CEE5DB6F2EC0AC</vt:lpwstr>
  </property>
</Properties>
</file>