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L-ARQ02\Rodadas de Licitações\Estatísticas consolidadas rodadas\Estatísticas no Site Rodadas\2021\4. Rodadas de Licitações dos Volumes Excedentes da Cessão Onerosa\"/>
    </mc:Choice>
  </mc:AlternateContent>
  <xr:revisionPtr revIDLastSave="0" documentId="13_ncr:1_{5925F09E-3CCC-44F9-8C6A-F5C02981717C}" xr6:coauthVersionLast="46" xr6:coauthVersionMax="46" xr10:uidLastSave="{00000000-0000-0000-0000-000000000000}"/>
  <bookViews>
    <workbookView xWindow="-120" yWindow="-120" windowWidth="29040" windowHeight="15840" xr2:uid="{BB5D18F2-314E-4835-86CA-1AD562F8D817}"/>
  </bookViews>
  <sheets>
    <sheet name="Dados por Bloco" sheetId="1" r:id="rId1"/>
    <sheet name="Dados Gerais" sheetId="2" r:id="rId2"/>
  </sheets>
  <definedNames>
    <definedName name="_xlnm.Print_Area" localSheetId="1">'Dados Gerais'!$A$1:$C$37</definedName>
    <definedName name="_xlnm.Print_Area" localSheetId="0">'Dados por Bloco'!$1:$40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2" l="1"/>
  <c r="C30" i="2"/>
  <c r="C29" i="2"/>
  <c r="C28" i="2"/>
  <c r="C27" i="2"/>
  <c r="C26" i="2"/>
  <c r="C25" i="2"/>
  <c r="C24" i="2"/>
  <c r="C23" i="2"/>
  <c r="C22" i="2"/>
  <c r="C21" i="2"/>
  <c r="C19" i="2"/>
  <c r="C18" i="2"/>
  <c r="C17" i="2"/>
  <c r="C15" i="2"/>
  <c r="C14" i="2"/>
  <c r="C13" i="2"/>
  <c r="C11" i="2"/>
  <c r="C10" i="2"/>
  <c r="C9" i="2"/>
  <c r="C7" i="2"/>
  <c r="C6" i="2"/>
  <c r="C5" i="2"/>
  <c r="C4" i="2"/>
  <c r="I20" i="1"/>
  <c r="I19" i="1"/>
  <c r="H21" i="1"/>
  <c r="G21" i="1"/>
  <c r="I17" i="1"/>
  <c r="I16" i="1"/>
  <c r="I15" i="1"/>
  <c r="H17" i="1"/>
  <c r="G17" i="1"/>
  <c r="I9" i="1"/>
  <c r="I13" i="1"/>
  <c r="H13" i="1"/>
  <c r="G13" i="1"/>
  <c r="I12" i="1"/>
  <c r="I11" i="1"/>
  <c r="I21" i="1" l="1"/>
</calcChain>
</file>

<file path=xl/sharedStrings.xml><?xml version="1.0" encoding="utf-8"?>
<sst xmlns="http://schemas.openxmlformats.org/spreadsheetml/2006/main" count="83" uniqueCount="57">
  <si>
    <t>Resultados das Rodadas de Licitações de Partilha de Produção dos Volumes Excedentes da Cessão Onerosa</t>
  </si>
  <si>
    <t>Ano de Realização</t>
  </si>
  <si>
    <t>2019 (06/11/2019)</t>
  </si>
  <si>
    <t xml:space="preserve">Rodadas de Licitação </t>
  </si>
  <si>
    <t>Bacias sedimentares</t>
  </si>
  <si>
    <t>Santos</t>
  </si>
  <si>
    <t>Blocos Ofertados</t>
  </si>
  <si>
    <t>Búzios *</t>
  </si>
  <si>
    <t>Itapu *</t>
  </si>
  <si>
    <t>Sépia</t>
  </si>
  <si>
    <t>Atapu</t>
  </si>
  <si>
    <t>Blocos ofertados</t>
  </si>
  <si>
    <t>Blocos arrematados</t>
  </si>
  <si>
    <t>Sem ofertas</t>
  </si>
  <si>
    <t>Blocos arrematados/blocos ofertados</t>
  </si>
  <si>
    <t>Excedente Óleo Mínimo (%)</t>
  </si>
  <si>
    <t>Excedente Óleo Ofertado (%)</t>
  </si>
  <si>
    <t>Ágio Médio Excedente Óleo (%)</t>
  </si>
  <si>
    <t>Área ofertada (km²)</t>
  </si>
  <si>
    <t>Área arrematada (km²)</t>
  </si>
  <si>
    <t>Área arrematada/área ofertada</t>
  </si>
  <si>
    <t>Bônus de assinatura (milhões R$)</t>
  </si>
  <si>
    <t>Bônus arrematado (milhões R$)</t>
  </si>
  <si>
    <t>% Bônus Ofertado x Arrematado</t>
  </si>
  <si>
    <t>Empresas que manifestaram interesse</t>
  </si>
  <si>
    <t>Empresas que pagaram a taxa de participação</t>
  </si>
  <si>
    <t>Empresas habilitadas¹</t>
  </si>
  <si>
    <t xml:space="preserve">     Empresas habilitadas nacionais</t>
  </si>
  <si>
    <t xml:space="preserve">     Empresas habilitadas estrangeiras</t>
  </si>
  <si>
    <t>Empresas ofertantes</t>
  </si>
  <si>
    <t xml:space="preserve">     Empresas ofertantes nacionais</t>
  </si>
  <si>
    <t xml:space="preserve">     Empresas ofertantes estrangeiras</t>
  </si>
  <si>
    <t>Empresas vencedoras</t>
  </si>
  <si>
    <t xml:space="preserve">     Empresas vencedoras nacionais</t>
  </si>
  <si>
    <t xml:space="preserve">     Empresas vencedoras estrangeiras</t>
  </si>
  <si>
    <t>Conteúdo local médio – etapa de exploração</t>
  </si>
  <si>
    <t>Conteúdo local médio – etapa de desenvolvimento</t>
  </si>
  <si>
    <t>Fonte: ANP/SPL, conforme a Lei n° 12.351/2010.</t>
  </si>
  <si>
    <t>¹ Considera-se habilitada a empresa que cumpriu todos os requisitos previstos no edital de licitações (manifestação de interesse + pagamento da(s) taxa(s) de participação + qualificação). Para apresentar oferta(s) no dia da licitação, a empresa habilitada deve fornecer à ANP garantia(s) de oferta nos termos previstos no edital de licitações.</t>
  </si>
  <si>
    <t>* Petrobrás manifestou pelo direito de preferência</t>
  </si>
  <si>
    <t>Excedente Óleo Mínimo (%) - Médio</t>
  </si>
  <si>
    <t>Excedente Óleo Ofertado (%) - Médio</t>
  </si>
  <si>
    <t>Ágio médio Excedente Óleo</t>
  </si>
  <si>
    <t>Área arrematada/área ofertada (km²)</t>
  </si>
  <si>
    <t>Bônus de assinatura  (milhões R$)</t>
  </si>
  <si>
    <t>Bônus de assinatura ofertado (milhões R$)</t>
  </si>
  <si>
    <t>% Bônus de Assinatura arrecadado (milhões R$)</t>
  </si>
  <si>
    <t>Empresas habilitadas</t>
  </si>
  <si>
    <t>2021 (17/12/2021)</t>
  </si>
  <si>
    <t>2ª Cessão Onerosa</t>
  </si>
  <si>
    <t>1ª Cessão Onerosa</t>
  </si>
  <si>
    <t>1ª Rodada Volumes Excedentes da Cessão Onerosa</t>
  </si>
  <si>
    <t>2ª Rodada Volumes Excedentes da Cessão Onerosa</t>
  </si>
  <si>
    <t>Sépia *</t>
  </si>
  <si>
    <t>Atapu *</t>
  </si>
  <si>
    <t>1ª Rodada dos Volumes Excedentes da Cessão Onerosa</t>
  </si>
  <si>
    <t>2ª Rodada dos Volumes Excedentes da Cessão Onerosa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</si>
</sst>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b/>
      <sz val="8"/>
      <color rgb="FF000000"/>
      <name val="Verdana"/>
      <family val="2"/>
    </font>
    <font>
      <b/>
      <sz val="8"/>
      <color rgb="FF4B4A4A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color rgb="FFFF0000"/>
      <name val="Verdana"/>
      <family val="2"/>
    </font>
    <font>
      <b/>
      <sz val="8"/>
      <color theme="1"/>
      <name val="Verdana"/>
      <family val="2"/>
    </font>
    <font>
      <sz val="8"/>
      <color rgb="FF4B4A4A"/>
      <name val="Verdana"/>
      <family val="2"/>
    </font>
    <font>
      <sz val="8"/>
      <name val="Verdana"/>
      <family val="2"/>
    </font>
    <font>
      <sz val="7"/>
      <color rgb="FF4B4A4A"/>
      <name val="Verdana"/>
      <family val="2"/>
    </font>
    <font>
      <b/>
      <sz val="8"/>
      <color theme="2" tint="-0.499984740745262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DADADA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rgb="FFECF3E8"/>
        <bgColor indexed="64"/>
      </patternFill>
    </fill>
    <fill>
      <patternFill patternType="solid">
        <fgColor rgb="FFDDE8D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horizontal="center" vertical="center" wrapText="1"/>
    </xf>
    <xf numFmtId="9" fontId="6" fillId="4" borderId="15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justify" vertical="center" wrapText="1"/>
    </xf>
    <xf numFmtId="10" fontId="3" fillId="5" borderId="14" xfId="1" applyNumberFormat="1" applyFont="1" applyFill="1" applyBorder="1" applyAlignment="1">
      <alignment horizontal="center" vertical="center" wrapText="1"/>
    </xf>
    <xf numFmtId="10" fontId="3" fillId="5" borderId="0" xfId="1" applyNumberFormat="1" applyFont="1" applyFill="1" applyBorder="1" applyAlignment="1">
      <alignment horizontal="center" vertical="center" wrapText="1"/>
    </xf>
    <xf numFmtId="10" fontId="3" fillId="5" borderId="15" xfId="1" applyNumberFormat="1" applyFont="1" applyFill="1" applyBorder="1" applyAlignment="1">
      <alignment horizontal="center" vertical="center" wrapText="1"/>
    </xf>
    <xf numFmtId="10" fontId="0" fillId="0" borderId="0" xfId="1" applyNumberFormat="1" applyFont="1"/>
    <xf numFmtId="0" fontId="3" fillId="4" borderId="8" xfId="0" applyFont="1" applyFill="1" applyBorder="1" applyAlignment="1">
      <alignment horizontal="justify" vertical="center" wrapText="1"/>
    </xf>
    <xf numFmtId="10" fontId="8" fillId="4" borderId="18" xfId="0" applyNumberFormat="1" applyFont="1" applyFill="1" applyBorder="1" applyAlignment="1">
      <alignment horizontal="center" vertical="center" wrapText="1"/>
    </xf>
    <xf numFmtId="10" fontId="8" fillId="4" borderId="16" xfId="0" applyNumberFormat="1" applyFont="1" applyFill="1" applyBorder="1" applyAlignment="1">
      <alignment horizontal="center" vertical="center" wrapText="1"/>
    </xf>
    <xf numFmtId="10" fontId="6" fillId="6" borderId="17" xfId="1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justify" vertical="center" wrapText="1"/>
    </xf>
    <xf numFmtId="10" fontId="5" fillId="5" borderId="14" xfId="0" applyNumberFormat="1" applyFont="1" applyFill="1" applyBorder="1" applyAlignment="1">
      <alignment horizontal="center" vertical="center" wrapText="1"/>
    </xf>
    <xf numFmtId="10" fontId="5" fillId="5" borderId="19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justify" vertical="center" wrapText="1"/>
    </xf>
    <xf numFmtId="3" fontId="3" fillId="5" borderId="14" xfId="0" applyNumberFormat="1" applyFont="1" applyFill="1" applyBorder="1" applyAlignment="1">
      <alignment horizontal="center" vertical="center" wrapText="1"/>
    </xf>
    <xf numFmtId="4" fontId="3" fillId="5" borderId="15" xfId="0" applyNumberFormat="1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4" fontId="6" fillId="4" borderId="15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justify" vertical="center" wrapText="1"/>
    </xf>
    <xf numFmtId="9" fontId="5" fillId="4" borderId="0" xfId="1" applyFont="1" applyFill="1" applyBorder="1" applyAlignment="1">
      <alignment horizontal="center" vertical="center" wrapText="1"/>
    </xf>
    <xf numFmtId="9" fontId="3" fillId="4" borderId="15" xfId="1" applyFont="1" applyFill="1" applyBorder="1" applyAlignment="1">
      <alignment horizontal="center" vertical="center" wrapText="1"/>
    </xf>
    <xf numFmtId="3" fontId="3" fillId="5" borderId="15" xfId="0" applyNumberFormat="1" applyFont="1" applyFill="1" applyBorder="1" applyAlignment="1">
      <alignment horizontal="center" vertical="center" wrapText="1"/>
    </xf>
    <xf numFmtId="3" fontId="6" fillId="4" borderId="15" xfId="0" applyNumberFormat="1" applyFont="1" applyFill="1" applyBorder="1" applyAlignment="1">
      <alignment horizontal="center" vertical="center" wrapText="1"/>
    </xf>
    <xf numFmtId="9" fontId="5" fillId="5" borderId="0" xfId="1" applyFont="1" applyFill="1" applyBorder="1" applyAlignment="1">
      <alignment horizontal="center" vertical="center" wrapText="1"/>
    </xf>
    <xf numFmtId="9" fontId="3" fillId="5" borderId="15" xfId="1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justify" vertical="center" wrapText="1"/>
    </xf>
    <xf numFmtId="164" fontId="5" fillId="7" borderId="14" xfId="0" applyNumberFormat="1" applyFont="1" applyFill="1" applyBorder="1" applyAlignment="1">
      <alignment horizontal="center" vertical="center" wrapText="1"/>
    </xf>
    <xf numFmtId="164" fontId="3" fillId="7" borderId="15" xfId="1" applyNumberFormat="1" applyFont="1" applyFill="1" applyBorder="1" applyAlignment="1">
      <alignment horizontal="center" vertical="center" wrapText="1"/>
    </xf>
    <xf numFmtId="164" fontId="5" fillId="4" borderId="14" xfId="1" applyNumberFormat="1" applyFont="1" applyFill="1" applyBorder="1" applyAlignment="1">
      <alignment horizontal="center" vertical="center" wrapText="1"/>
    </xf>
    <xf numFmtId="164" fontId="5" fillId="4" borderId="0" xfId="1" applyNumberFormat="1" applyFont="1" applyFill="1" applyBorder="1" applyAlignment="1">
      <alignment horizontal="center" vertical="center" wrapText="1"/>
    </xf>
    <xf numFmtId="164" fontId="3" fillId="4" borderId="15" xfId="1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vertical="center" wrapText="1"/>
    </xf>
    <xf numFmtId="0" fontId="6" fillId="4" borderId="24" xfId="0" applyFont="1" applyFill="1" applyBorder="1" applyAlignment="1">
      <alignment horizontal="center" vertical="center" wrapText="1"/>
    </xf>
    <xf numFmtId="9" fontId="10" fillId="4" borderId="24" xfId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vertical="center" wrapText="1"/>
    </xf>
    <xf numFmtId="0" fontId="10" fillId="2" borderId="24" xfId="0" applyFont="1" applyFill="1" applyBorder="1" applyAlignment="1">
      <alignment horizontal="center" vertical="center" wrapText="1"/>
    </xf>
    <xf numFmtId="10" fontId="6" fillId="5" borderId="24" xfId="1" applyNumberFormat="1" applyFont="1" applyFill="1" applyBorder="1" applyAlignment="1">
      <alignment horizontal="center" vertical="center" wrapText="1"/>
    </xf>
    <xf numFmtId="10" fontId="6" fillId="4" borderId="24" xfId="0" applyNumberFormat="1" applyFont="1" applyFill="1" applyBorder="1" applyAlignment="1">
      <alignment horizontal="center" vertical="center" wrapText="1"/>
    </xf>
    <xf numFmtId="3" fontId="6" fillId="5" borderId="24" xfId="0" applyNumberFormat="1" applyFont="1" applyFill="1" applyBorder="1" applyAlignment="1">
      <alignment horizontal="center" vertical="center" wrapText="1"/>
    </xf>
    <xf numFmtId="3" fontId="6" fillId="4" borderId="24" xfId="0" applyNumberFormat="1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5" borderId="24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10" fontId="5" fillId="6" borderId="1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Border="1" applyAlignment="1">
      <alignment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9" fontId="5" fillId="7" borderId="0" xfId="1" applyFont="1" applyFill="1" applyBorder="1" applyAlignment="1">
      <alignment horizontal="center" vertical="center" wrapText="1"/>
    </xf>
    <xf numFmtId="9" fontId="3" fillId="7" borderId="15" xfId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0" fontId="8" fillId="4" borderId="0" xfId="0" applyNumberFormat="1" applyFont="1" applyFill="1" applyBorder="1" applyAlignment="1">
      <alignment horizontal="center" vertical="center" wrapText="1"/>
    </xf>
    <xf numFmtId="10" fontId="5" fillId="5" borderId="0" xfId="0" applyNumberFormat="1" applyFont="1" applyFill="1" applyBorder="1" applyAlignment="1">
      <alignment horizontal="center" vertical="center" wrapText="1"/>
    </xf>
    <xf numFmtId="3" fontId="3" fillId="5" borderId="0" xfId="0" applyNumberFormat="1" applyFont="1" applyFill="1" applyBorder="1" applyAlignment="1">
      <alignment horizontal="center" vertical="center" wrapText="1"/>
    </xf>
    <xf numFmtId="3" fontId="6" fillId="4" borderId="0" xfId="0" applyNumberFormat="1" applyFont="1" applyFill="1" applyBorder="1" applyAlignment="1">
      <alignment horizontal="center" vertical="center" wrapText="1"/>
    </xf>
    <xf numFmtId="10" fontId="5" fillId="6" borderId="0" xfId="0" applyNumberFormat="1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164" fontId="5" fillId="7" borderId="0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9" fontId="10" fillId="4" borderId="19" xfId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10" fontId="6" fillId="5" borderId="19" xfId="1" applyNumberFormat="1" applyFont="1" applyFill="1" applyBorder="1" applyAlignment="1">
      <alignment horizontal="center" vertical="center" wrapText="1"/>
    </xf>
    <xf numFmtId="10" fontId="6" fillId="4" borderId="19" xfId="0" applyNumberFormat="1" applyFont="1" applyFill="1" applyBorder="1" applyAlignment="1">
      <alignment horizontal="center" vertical="center" wrapText="1"/>
    </xf>
    <xf numFmtId="3" fontId="6" fillId="5" borderId="19" xfId="0" applyNumberFormat="1" applyFont="1" applyFill="1" applyBorder="1" applyAlignment="1">
      <alignment horizontal="center" vertical="center" wrapText="1"/>
    </xf>
    <xf numFmtId="3" fontId="6" fillId="4" borderId="19" xfId="0" applyNumberFormat="1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10" fontId="5" fillId="4" borderId="19" xfId="0" applyNumberFormat="1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left" vertical="top" wrapText="1"/>
    </xf>
    <xf numFmtId="0" fontId="0" fillId="0" borderId="22" xfId="0" applyBorder="1"/>
    <xf numFmtId="0" fontId="0" fillId="0" borderId="39" xfId="0" applyBorder="1"/>
    <xf numFmtId="0" fontId="9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9" borderId="28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29" xfId="0" applyFont="1" applyFill="1" applyBorder="1" applyAlignment="1">
      <alignment horizontal="center" vertical="center" wrapText="1"/>
    </xf>
    <xf numFmtId="0" fontId="12" fillId="9" borderId="31" xfId="0" applyFont="1" applyFill="1" applyBorder="1" applyAlignment="1">
      <alignment horizontal="center" vertical="center" wrapText="1"/>
    </xf>
    <xf numFmtId="0" fontId="12" fillId="9" borderId="30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 wrapText="1"/>
    </xf>
    <xf numFmtId="0" fontId="2" fillId="8" borderId="32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3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12" fillId="9" borderId="29" xfId="0" applyFont="1" applyFill="1" applyBorder="1" applyAlignment="1">
      <alignment horizontal="center"/>
    </xf>
    <xf numFmtId="0" fontId="12" fillId="9" borderId="30" xfId="0" applyFont="1" applyFill="1" applyBorder="1" applyAlignment="1">
      <alignment horizontal="center"/>
    </xf>
    <xf numFmtId="0" fontId="12" fillId="9" borderId="28" xfId="0" applyFont="1" applyFill="1" applyBorder="1" applyAlignment="1">
      <alignment horizontal="center"/>
    </xf>
    <xf numFmtId="0" fontId="12" fillId="9" borderId="6" xfId="0" applyFont="1" applyFill="1" applyBorder="1" applyAlignment="1">
      <alignment horizontal="center"/>
    </xf>
    <xf numFmtId="0" fontId="12" fillId="9" borderId="7" xfId="0" applyFont="1" applyFill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2" fillId="8" borderId="35" xfId="0" applyFont="1" applyFill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C5720-6471-4E32-A27D-3B94F175AE42}">
  <sheetPr>
    <pageSetUpPr fitToPage="1"/>
  </sheetPr>
  <dimension ref="A1:N40"/>
  <sheetViews>
    <sheetView tabSelected="1" zoomScale="99" zoomScaleNormal="99" workbookViewId="0">
      <selection sqref="A1:I1"/>
    </sheetView>
  </sheetViews>
  <sheetFormatPr defaultColWidth="56.140625" defaultRowHeight="15" x14ac:dyDescent="0.25"/>
  <cols>
    <col min="1" max="1" width="41.85546875" bestFit="1" customWidth="1"/>
    <col min="2" max="5" width="13.140625" customWidth="1"/>
    <col min="6" max="9" width="16" customWidth="1"/>
    <col min="10" max="12" width="7.140625" bestFit="1" customWidth="1"/>
    <col min="13" max="121" width="4.85546875" customWidth="1"/>
  </cols>
  <sheetData>
    <row r="1" spans="1:14" ht="25.5" customHeight="1" x14ac:dyDescent="0.25">
      <c r="A1" s="136" t="s">
        <v>0</v>
      </c>
      <c r="B1" s="137"/>
      <c r="C1" s="137"/>
      <c r="D1" s="137"/>
      <c r="E1" s="137"/>
      <c r="F1" s="137"/>
      <c r="G1" s="137"/>
      <c r="H1" s="137"/>
      <c r="I1" s="138"/>
    </row>
    <row r="2" spans="1:14" ht="18.75" customHeight="1" x14ac:dyDescent="0.25">
      <c r="A2" s="1" t="s">
        <v>1</v>
      </c>
      <c r="B2" s="125" t="s">
        <v>2</v>
      </c>
      <c r="C2" s="126"/>
      <c r="D2" s="126"/>
      <c r="E2" s="126"/>
      <c r="F2" s="127"/>
      <c r="G2" s="139" t="s">
        <v>48</v>
      </c>
      <c r="H2" s="126"/>
      <c r="I2" s="127"/>
      <c r="J2" s="84"/>
      <c r="K2" s="84"/>
      <c r="L2" s="83"/>
      <c r="M2" s="83"/>
      <c r="N2" s="83"/>
    </row>
    <row r="3" spans="1:14" ht="15.75" customHeight="1" x14ac:dyDescent="0.25">
      <c r="A3" s="85" t="s">
        <v>3</v>
      </c>
      <c r="B3" s="128" t="s">
        <v>51</v>
      </c>
      <c r="C3" s="129"/>
      <c r="D3" s="129"/>
      <c r="E3" s="129"/>
      <c r="F3" s="130"/>
      <c r="G3" s="142" t="s">
        <v>52</v>
      </c>
      <c r="H3" s="143"/>
      <c r="I3" s="144"/>
      <c r="J3" s="83"/>
      <c r="K3" s="83"/>
      <c r="L3" s="83"/>
      <c r="M3" s="83"/>
      <c r="N3" s="83"/>
    </row>
    <row r="4" spans="1:14" x14ac:dyDescent="0.25">
      <c r="A4" s="86" t="s">
        <v>4</v>
      </c>
      <c r="B4" s="131" t="s">
        <v>5</v>
      </c>
      <c r="C4" s="132"/>
      <c r="D4" s="132"/>
      <c r="E4" s="133"/>
      <c r="F4" s="134" t="s">
        <v>50</v>
      </c>
      <c r="G4" s="140" t="s">
        <v>5</v>
      </c>
      <c r="H4" s="141"/>
      <c r="I4" s="134" t="s">
        <v>49</v>
      </c>
    </row>
    <row r="5" spans="1:14" x14ac:dyDescent="0.25">
      <c r="A5" s="87" t="s">
        <v>6</v>
      </c>
      <c r="B5" s="88" t="s">
        <v>7</v>
      </c>
      <c r="C5" s="89" t="s">
        <v>8</v>
      </c>
      <c r="D5" s="89" t="s">
        <v>9</v>
      </c>
      <c r="E5" s="90" t="s">
        <v>10</v>
      </c>
      <c r="F5" s="135"/>
      <c r="G5" s="89" t="s">
        <v>53</v>
      </c>
      <c r="H5" s="90" t="s">
        <v>54</v>
      </c>
      <c r="I5" s="135"/>
    </row>
    <row r="6" spans="1:14" x14ac:dyDescent="0.25">
      <c r="A6" s="2" t="s">
        <v>4</v>
      </c>
      <c r="B6" s="3"/>
      <c r="C6" s="93"/>
      <c r="D6" s="93"/>
      <c r="E6" s="93"/>
      <c r="F6" s="4">
        <v>1</v>
      </c>
      <c r="G6" s="93"/>
      <c r="H6" s="93"/>
      <c r="I6" s="4">
        <v>1</v>
      </c>
    </row>
    <row r="7" spans="1:14" x14ac:dyDescent="0.25">
      <c r="A7" s="5" t="s">
        <v>11</v>
      </c>
      <c r="B7" s="6">
        <v>1</v>
      </c>
      <c r="C7" s="94">
        <v>1</v>
      </c>
      <c r="D7" s="94">
        <v>1</v>
      </c>
      <c r="E7" s="94">
        <v>1</v>
      </c>
      <c r="F7" s="7">
        <v>4</v>
      </c>
      <c r="G7" s="94">
        <v>1</v>
      </c>
      <c r="H7" s="94">
        <v>1</v>
      </c>
      <c r="I7" s="7">
        <v>2</v>
      </c>
    </row>
    <row r="8" spans="1:14" x14ac:dyDescent="0.25">
      <c r="A8" s="8" t="s">
        <v>12</v>
      </c>
      <c r="B8" s="9">
        <v>1</v>
      </c>
      <c r="C8" s="95">
        <v>1</v>
      </c>
      <c r="D8" s="95" t="s">
        <v>13</v>
      </c>
      <c r="E8" s="10" t="s">
        <v>13</v>
      </c>
      <c r="F8" s="11">
        <v>2</v>
      </c>
      <c r="G8" s="95">
        <v>1</v>
      </c>
      <c r="H8" s="10">
        <v>1</v>
      </c>
      <c r="I8" s="11">
        <v>2</v>
      </c>
    </row>
    <row r="9" spans="1:14" x14ac:dyDescent="0.25">
      <c r="A9" s="12" t="s">
        <v>14</v>
      </c>
      <c r="B9" s="81"/>
      <c r="C9" s="96"/>
      <c r="D9" s="96"/>
      <c r="E9" s="96"/>
      <c r="F9" s="14">
        <v>0.5</v>
      </c>
      <c r="G9" s="96"/>
      <c r="H9" s="96"/>
      <c r="I9" s="14">
        <f>I8/I7</f>
        <v>1</v>
      </c>
    </row>
    <row r="10" spans="1:14" ht="7.5" customHeight="1" x14ac:dyDescent="0.25">
      <c r="A10" s="15"/>
      <c r="B10" s="16"/>
      <c r="C10" s="97"/>
      <c r="D10" s="97"/>
      <c r="E10" s="97"/>
      <c r="F10" s="17"/>
      <c r="G10" s="97"/>
      <c r="H10" s="97"/>
      <c r="I10" s="17"/>
    </row>
    <row r="11" spans="1:14" x14ac:dyDescent="0.25">
      <c r="A11" s="18" t="s">
        <v>15</v>
      </c>
      <c r="B11" s="19">
        <v>0.2324</v>
      </c>
      <c r="C11" s="20">
        <v>0.18149999999999999</v>
      </c>
      <c r="D11" s="20"/>
      <c r="E11" s="20"/>
      <c r="F11" s="21">
        <v>0.20695</v>
      </c>
      <c r="G11" s="20">
        <v>0.1502</v>
      </c>
      <c r="H11" s="20">
        <v>5.8900000000000001E-2</v>
      </c>
      <c r="I11" s="21">
        <f>AVERAGE(G11:H11)</f>
        <v>0.10455</v>
      </c>
      <c r="J11" s="22"/>
      <c r="K11" s="22"/>
      <c r="L11" s="22"/>
    </row>
    <row r="12" spans="1:14" x14ac:dyDescent="0.25">
      <c r="A12" s="23" t="s">
        <v>16</v>
      </c>
      <c r="B12" s="24">
        <v>0.2324</v>
      </c>
      <c r="C12" s="98">
        <v>0.18149999999999999</v>
      </c>
      <c r="D12" s="98"/>
      <c r="E12" s="25"/>
      <c r="F12" s="26">
        <v>0.20695</v>
      </c>
      <c r="G12" s="98">
        <v>0.37430000000000002</v>
      </c>
      <c r="H12" s="25">
        <v>0.31680000000000003</v>
      </c>
      <c r="I12" s="26">
        <f>AVERAGE(G12:H12)</f>
        <v>0.34555000000000002</v>
      </c>
    </row>
    <row r="13" spans="1:14" x14ac:dyDescent="0.25">
      <c r="A13" s="27" t="s">
        <v>17</v>
      </c>
      <c r="B13" s="28">
        <v>0</v>
      </c>
      <c r="C13" s="99">
        <v>0</v>
      </c>
      <c r="D13" s="99"/>
      <c r="E13" s="99"/>
      <c r="F13" s="29">
        <v>0</v>
      </c>
      <c r="G13" s="99">
        <f t="shared" ref="G13:H13" si="0">IF(G8=1,((G12/G11)-1)," ")</f>
        <v>1.4920106524633825</v>
      </c>
      <c r="H13" s="99">
        <f t="shared" si="0"/>
        <v>4.3786078098471988</v>
      </c>
      <c r="I13" s="29">
        <f t="shared" ref="I13" si="1">((I12/I11)-1)</f>
        <v>2.3051171688187471</v>
      </c>
    </row>
    <row r="14" spans="1:14" ht="7.5" customHeight="1" x14ac:dyDescent="0.25">
      <c r="A14" s="30"/>
      <c r="B14" s="16"/>
      <c r="C14" s="97"/>
      <c r="D14" s="97"/>
      <c r="E14" s="97"/>
      <c r="F14" s="17"/>
      <c r="G14" s="97"/>
      <c r="H14" s="97"/>
      <c r="I14" s="17"/>
    </row>
    <row r="15" spans="1:14" x14ac:dyDescent="0.25">
      <c r="A15" s="18" t="s">
        <v>18</v>
      </c>
      <c r="B15" s="31">
        <v>852.21</v>
      </c>
      <c r="C15" s="100">
        <v>146.71</v>
      </c>
      <c r="D15" s="100">
        <v>157.25</v>
      </c>
      <c r="E15" s="100">
        <v>228.89</v>
      </c>
      <c r="F15" s="32">
        <v>1385.06</v>
      </c>
      <c r="G15" s="100">
        <v>157.25</v>
      </c>
      <c r="H15" s="100">
        <v>228.89</v>
      </c>
      <c r="I15" s="32">
        <f>SUM(G15:H15)</f>
        <v>386.14</v>
      </c>
    </row>
    <row r="16" spans="1:14" x14ac:dyDescent="0.25">
      <c r="A16" s="23" t="s">
        <v>19</v>
      </c>
      <c r="B16" s="33">
        <v>852.21</v>
      </c>
      <c r="C16" s="101">
        <v>146.71</v>
      </c>
      <c r="D16" s="101"/>
      <c r="E16" s="101"/>
      <c r="F16" s="34">
        <v>998.92000000000007</v>
      </c>
      <c r="G16" s="101">
        <v>157.25</v>
      </c>
      <c r="H16" s="101">
        <v>228.89</v>
      </c>
      <c r="I16" s="34">
        <f>SUM(G16:H16)</f>
        <v>386.14</v>
      </c>
    </row>
    <row r="17" spans="1:9" x14ac:dyDescent="0.25">
      <c r="A17" s="35" t="s">
        <v>20</v>
      </c>
      <c r="B17" s="82">
        <v>1</v>
      </c>
      <c r="C17" s="102">
        <v>1</v>
      </c>
      <c r="D17" s="36"/>
      <c r="E17" s="36"/>
      <c r="F17" s="37">
        <v>0.72121063347436221</v>
      </c>
      <c r="G17" s="36">
        <f t="shared" ref="G17:H17" si="2">IF(G8=1,G16/G15," ")</f>
        <v>1</v>
      </c>
      <c r="H17" s="36">
        <f t="shared" si="2"/>
        <v>1</v>
      </c>
      <c r="I17" s="37">
        <f>I16/I15</f>
        <v>1</v>
      </c>
    </row>
    <row r="18" spans="1:9" ht="7.5" customHeight="1" x14ac:dyDescent="0.25">
      <c r="A18" s="30"/>
      <c r="B18" s="16"/>
      <c r="C18" s="97"/>
      <c r="D18" s="97"/>
      <c r="E18" s="97"/>
      <c r="F18" s="17"/>
      <c r="G18" s="97"/>
      <c r="H18" s="97"/>
      <c r="I18" s="17"/>
    </row>
    <row r="19" spans="1:9" x14ac:dyDescent="0.25">
      <c r="A19" s="18" t="s">
        <v>21</v>
      </c>
      <c r="B19" s="31">
        <v>68194</v>
      </c>
      <c r="C19" s="100">
        <v>1766</v>
      </c>
      <c r="D19" s="100">
        <v>22859</v>
      </c>
      <c r="E19" s="100">
        <v>13742</v>
      </c>
      <c r="F19" s="38">
        <v>106561</v>
      </c>
      <c r="G19" s="100">
        <v>7138</v>
      </c>
      <c r="H19" s="100">
        <v>4002</v>
      </c>
      <c r="I19" s="38">
        <f>SUM(G19:H19)</f>
        <v>11140</v>
      </c>
    </row>
    <row r="20" spans="1:9" x14ac:dyDescent="0.25">
      <c r="A20" s="23" t="s">
        <v>22</v>
      </c>
      <c r="B20" s="33">
        <v>68194</v>
      </c>
      <c r="C20" s="101">
        <v>1766</v>
      </c>
      <c r="D20" s="101"/>
      <c r="E20" s="101"/>
      <c r="F20" s="39">
        <v>69960</v>
      </c>
      <c r="G20" s="101">
        <v>7138</v>
      </c>
      <c r="H20" s="101">
        <v>4002</v>
      </c>
      <c r="I20" s="39">
        <f>SUM(G20:H20)</f>
        <v>11140</v>
      </c>
    </row>
    <row r="21" spans="1:9" x14ac:dyDescent="0.25">
      <c r="A21" s="27" t="s">
        <v>23</v>
      </c>
      <c r="B21" s="28">
        <v>1</v>
      </c>
      <c r="C21" s="99">
        <v>1</v>
      </c>
      <c r="D21" s="40"/>
      <c r="E21" s="40"/>
      <c r="F21" s="41">
        <v>0.65652537044509718</v>
      </c>
      <c r="G21" s="91">
        <f>IF(G8=1,G20/G19," ")</f>
        <v>1</v>
      </c>
      <c r="H21" s="91">
        <f>IF(H8=1,H20/H19," ")</f>
        <v>1</v>
      </c>
      <c r="I21" s="92">
        <f>I20/I19</f>
        <v>1</v>
      </c>
    </row>
    <row r="22" spans="1:9" ht="7.5" customHeight="1" x14ac:dyDescent="0.25">
      <c r="A22" s="30"/>
      <c r="B22" s="16"/>
      <c r="C22" s="97"/>
      <c r="D22" s="97"/>
      <c r="E22" s="97"/>
      <c r="F22" s="17"/>
      <c r="G22" s="97"/>
      <c r="H22" s="97"/>
      <c r="I22" s="17"/>
    </row>
    <row r="23" spans="1:9" ht="14.25" customHeight="1" x14ac:dyDescent="0.25">
      <c r="A23" s="35" t="s">
        <v>24</v>
      </c>
      <c r="B23" s="3"/>
      <c r="C23" s="93"/>
      <c r="D23" s="93"/>
      <c r="E23" s="93"/>
      <c r="F23" s="4">
        <v>14</v>
      </c>
      <c r="G23" s="93"/>
      <c r="H23" s="93"/>
      <c r="I23" s="4">
        <v>11</v>
      </c>
    </row>
    <row r="24" spans="1:9" ht="14.25" customHeight="1" x14ac:dyDescent="0.25">
      <c r="A24" s="27" t="s">
        <v>25</v>
      </c>
      <c r="B24" s="42"/>
      <c r="C24" s="103"/>
      <c r="D24" s="103"/>
      <c r="E24" s="103"/>
      <c r="F24" s="7">
        <v>14</v>
      </c>
      <c r="G24" s="103"/>
      <c r="H24" s="103"/>
      <c r="I24" s="7">
        <v>11</v>
      </c>
    </row>
    <row r="25" spans="1:9" ht="14.25" customHeight="1" x14ac:dyDescent="0.25">
      <c r="A25" s="35" t="s">
        <v>26</v>
      </c>
      <c r="B25" s="3"/>
      <c r="C25" s="93"/>
      <c r="D25" s="93"/>
      <c r="E25" s="93"/>
      <c r="F25" s="4">
        <v>14</v>
      </c>
      <c r="G25" s="93"/>
      <c r="H25" s="93"/>
      <c r="I25" s="4">
        <v>11</v>
      </c>
    </row>
    <row r="26" spans="1:9" ht="14.25" customHeight="1" x14ac:dyDescent="0.25">
      <c r="A26" s="27" t="s">
        <v>27</v>
      </c>
      <c r="B26" s="42"/>
      <c r="C26" s="103"/>
      <c r="D26" s="103"/>
      <c r="E26" s="103"/>
      <c r="F26" s="7">
        <v>1</v>
      </c>
      <c r="G26" s="103"/>
      <c r="H26" s="103"/>
      <c r="I26" s="7">
        <v>2</v>
      </c>
    </row>
    <row r="27" spans="1:9" ht="14.25" customHeight="1" x14ac:dyDescent="0.25">
      <c r="A27" s="35" t="s">
        <v>28</v>
      </c>
      <c r="B27" s="3"/>
      <c r="C27" s="93"/>
      <c r="D27" s="93"/>
      <c r="E27" s="93"/>
      <c r="F27" s="4">
        <v>13</v>
      </c>
      <c r="G27" s="93"/>
      <c r="H27" s="93"/>
      <c r="I27" s="4">
        <v>9</v>
      </c>
    </row>
    <row r="28" spans="1:9" ht="14.25" customHeight="1" x14ac:dyDescent="0.25">
      <c r="A28" s="27" t="s">
        <v>29</v>
      </c>
      <c r="B28" s="43"/>
      <c r="C28" s="104"/>
      <c r="D28" s="104"/>
      <c r="E28" s="104"/>
      <c r="F28" s="44">
        <v>3</v>
      </c>
      <c r="G28" s="104"/>
      <c r="H28" s="104"/>
      <c r="I28" s="44">
        <v>5</v>
      </c>
    </row>
    <row r="29" spans="1:9" ht="14.25" customHeight="1" x14ac:dyDescent="0.25">
      <c r="A29" s="35" t="s">
        <v>30</v>
      </c>
      <c r="B29" s="13"/>
      <c r="C29" s="96"/>
      <c r="D29" s="96"/>
      <c r="E29" s="96"/>
      <c r="F29" s="45">
        <v>1</v>
      </c>
      <c r="G29" s="96"/>
      <c r="H29" s="96"/>
      <c r="I29" s="45">
        <v>1</v>
      </c>
    </row>
    <row r="30" spans="1:9" ht="14.25" customHeight="1" x14ac:dyDescent="0.25">
      <c r="A30" s="27" t="s">
        <v>31</v>
      </c>
      <c r="B30" s="43"/>
      <c r="C30" s="104"/>
      <c r="D30" s="104"/>
      <c r="E30" s="104"/>
      <c r="F30" s="46">
        <v>2</v>
      </c>
      <c r="G30" s="104"/>
      <c r="H30" s="104"/>
      <c r="I30" s="46">
        <v>4</v>
      </c>
    </row>
    <row r="31" spans="1:9" ht="14.25" customHeight="1" x14ac:dyDescent="0.25">
      <c r="A31" s="35" t="s">
        <v>32</v>
      </c>
      <c r="B31" s="13"/>
      <c r="C31" s="96"/>
      <c r="D31" s="96"/>
      <c r="E31" s="96"/>
      <c r="F31" s="45">
        <v>3</v>
      </c>
      <c r="G31" s="96"/>
      <c r="H31" s="96"/>
      <c r="I31" s="45">
        <v>5</v>
      </c>
    </row>
    <row r="32" spans="1:9" ht="14.25" customHeight="1" x14ac:dyDescent="0.25">
      <c r="A32" s="27" t="s">
        <v>33</v>
      </c>
      <c r="B32" s="43"/>
      <c r="C32" s="104"/>
      <c r="D32" s="104"/>
      <c r="E32" s="104"/>
      <c r="F32" s="46">
        <v>1</v>
      </c>
      <c r="G32" s="104"/>
      <c r="H32" s="104"/>
      <c r="I32" s="46">
        <v>1</v>
      </c>
    </row>
    <row r="33" spans="1:9" ht="14.25" customHeight="1" x14ac:dyDescent="0.25">
      <c r="A33" s="35" t="s">
        <v>34</v>
      </c>
      <c r="B33" s="13"/>
      <c r="C33" s="96"/>
      <c r="D33" s="96"/>
      <c r="E33" s="96"/>
      <c r="F33" s="45">
        <v>2</v>
      </c>
      <c r="G33" s="96"/>
      <c r="H33" s="96"/>
      <c r="I33" s="45">
        <v>4</v>
      </c>
    </row>
    <row r="34" spans="1:9" ht="7.5" customHeight="1" x14ac:dyDescent="0.25">
      <c r="A34" s="30"/>
      <c r="B34" s="16"/>
      <c r="C34" s="97"/>
      <c r="D34" s="97"/>
      <c r="E34" s="97"/>
      <c r="F34" s="17"/>
      <c r="G34" s="97"/>
      <c r="H34" s="97"/>
      <c r="I34" s="17"/>
    </row>
    <row r="35" spans="1:9" x14ac:dyDescent="0.25">
      <c r="A35" s="47" t="s">
        <v>35</v>
      </c>
      <c r="B35" s="48"/>
      <c r="C35" s="105"/>
      <c r="D35" s="105"/>
      <c r="E35" s="105"/>
      <c r="F35" s="49"/>
      <c r="G35" s="105"/>
      <c r="H35" s="105"/>
      <c r="I35" s="49"/>
    </row>
    <row r="36" spans="1:9" ht="21" x14ac:dyDescent="0.25">
      <c r="A36" s="35" t="s">
        <v>36</v>
      </c>
      <c r="B36" s="50">
        <v>0.3</v>
      </c>
      <c r="C36" s="51">
        <v>0.3</v>
      </c>
      <c r="D36" s="51"/>
      <c r="E36" s="51"/>
      <c r="F36" s="52">
        <v>0.3</v>
      </c>
      <c r="G36" s="51">
        <v>0.3</v>
      </c>
      <c r="H36" s="51">
        <v>0.3</v>
      </c>
      <c r="I36" s="52">
        <v>0.3</v>
      </c>
    </row>
    <row r="37" spans="1:9" ht="9.75" customHeight="1" thickBot="1" x14ac:dyDescent="0.3">
      <c r="A37" s="53"/>
      <c r="B37" s="54"/>
      <c r="C37" s="55"/>
      <c r="D37" s="55"/>
      <c r="E37" s="55"/>
      <c r="F37" s="56"/>
      <c r="G37" s="55"/>
      <c r="H37" s="55"/>
      <c r="I37" s="56"/>
    </row>
    <row r="38" spans="1:9" ht="15.75" customHeight="1" x14ac:dyDescent="0.25">
      <c r="A38" s="57" t="s">
        <v>37</v>
      </c>
    </row>
    <row r="39" spans="1:9" ht="37.5" customHeight="1" x14ac:dyDescent="0.25">
      <c r="A39" s="124" t="s">
        <v>38</v>
      </c>
      <c r="B39" s="124"/>
      <c r="C39" s="124"/>
      <c r="D39" s="124"/>
      <c r="E39" s="124"/>
      <c r="F39" s="124"/>
    </row>
    <row r="40" spans="1:9" ht="23.45" customHeight="1" x14ac:dyDescent="0.25">
      <c r="A40" s="124" t="s">
        <v>39</v>
      </c>
      <c r="B40" s="124"/>
      <c r="C40" s="124"/>
      <c r="D40" s="124"/>
      <c r="E40" s="124"/>
      <c r="F40" s="124"/>
    </row>
  </sheetData>
  <mergeCells count="11">
    <mergeCell ref="I4:I5"/>
    <mergeCell ref="A1:I1"/>
    <mergeCell ref="G2:I2"/>
    <mergeCell ref="G4:H4"/>
    <mergeCell ref="G3:I3"/>
    <mergeCell ref="A40:F40"/>
    <mergeCell ref="B2:F2"/>
    <mergeCell ref="B3:F3"/>
    <mergeCell ref="B4:E4"/>
    <mergeCell ref="F4:F5"/>
    <mergeCell ref="A39:F3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2" orientation="landscape" r:id="rId1"/>
  <ignoredErrors>
    <ignoredError sqref="I11:I12 I15:I16 I19:I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3270D-2467-4F88-B71B-A20F1C94E48B}">
  <sheetPr>
    <pageSetUpPr fitToPage="1"/>
  </sheetPr>
  <dimension ref="A1:C37"/>
  <sheetViews>
    <sheetView zoomScale="118" zoomScaleNormal="118" zoomScaleSheetLayoutView="100" workbookViewId="0">
      <selection activeCell="E25" sqref="E25"/>
    </sheetView>
  </sheetViews>
  <sheetFormatPr defaultColWidth="56.140625" defaultRowHeight="15" x14ac:dyDescent="0.25"/>
  <cols>
    <col min="1" max="1" width="49" customWidth="1"/>
    <col min="2" max="3" width="19.85546875" customWidth="1"/>
    <col min="4" max="6" width="13" customWidth="1"/>
  </cols>
  <sheetData>
    <row r="1" spans="1:3" ht="40.5" customHeight="1" x14ac:dyDescent="0.25">
      <c r="A1" s="146" t="s">
        <v>0</v>
      </c>
      <c r="B1" s="147"/>
      <c r="C1" s="148"/>
    </row>
    <row r="2" spans="1:3" ht="13.5" customHeight="1" x14ac:dyDescent="0.25">
      <c r="A2" s="58" t="s">
        <v>1</v>
      </c>
      <c r="B2" s="59">
        <v>2019</v>
      </c>
      <c r="C2" s="106">
        <v>2021</v>
      </c>
    </row>
    <row r="3" spans="1:3" ht="37.5" customHeight="1" x14ac:dyDescent="0.25">
      <c r="A3" s="60" t="s">
        <v>3</v>
      </c>
      <c r="B3" s="61" t="s">
        <v>55</v>
      </c>
      <c r="C3" s="107" t="s">
        <v>56</v>
      </c>
    </row>
    <row r="4" spans="1:3" ht="13.5" customHeight="1" x14ac:dyDescent="0.25">
      <c r="A4" s="12" t="s">
        <v>4</v>
      </c>
      <c r="B4" s="62">
        <v>1</v>
      </c>
      <c r="C4" s="108">
        <f>'Dados por Bloco'!I6</f>
        <v>1</v>
      </c>
    </row>
    <row r="5" spans="1:3" ht="13.5" customHeight="1" x14ac:dyDescent="0.25">
      <c r="A5" s="63" t="s">
        <v>11</v>
      </c>
      <c r="B5" s="64">
        <v>4</v>
      </c>
      <c r="C5" s="109">
        <f>'Dados por Bloco'!I7</f>
        <v>2</v>
      </c>
    </row>
    <row r="6" spans="1:3" ht="13.5" customHeight="1" x14ac:dyDescent="0.25">
      <c r="A6" s="65" t="s">
        <v>12</v>
      </c>
      <c r="B6" s="66">
        <v>2</v>
      </c>
      <c r="C6" s="110">
        <f>'Dados por Bloco'!I8</f>
        <v>2</v>
      </c>
    </row>
    <row r="7" spans="1:3" ht="13.5" customHeight="1" x14ac:dyDescent="0.25">
      <c r="A7" s="12" t="s">
        <v>14</v>
      </c>
      <c r="B7" s="67">
        <v>0.5</v>
      </c>
      <c r="C7" s="111">
        <f>'Dados por Bloco'!I9</f>
        <v>1</v>
      </c>
    </row>
    <row r="8" spans="1:3" ht="13.5" customHeight="1" x14ac:dyDescent="0.25">
      <c r="A8" s="68"/>
      <c r="B8" s="69"/>
      <c r="C8" s="112"/>
    </row>
    <row r="9" spans="1:3" ht="13.5" customHeight="1" x14ac:dyDescent="0.25">
      <c r="A9" s="63" t="s">
        <v>40</v>
      </c>
      <c r="B9" s="70">
        <v>0.20695</v>
      </c>
      <c r="C9" s="113">
        <f>'Dados por Bloco'!I11</f>
        <v>0.10455</v>
      </c>
    </row>
    <row r="10" spans="1:3" ht="13.5" customHeight="1" x14ac:dyDescent="0.25">
      <c r="A10" s="65" t="s">
        <v>41</v>
      </c>
      <c r="B10" s="71">
        <v>0.20695</v>
      </c>
      <c r="C10" s="114">
        <f>'Dados por Bloco'!I12</f>
        <v>0.34555000000000002</v>
      </c>
    </row>
    <row r="11" spans="1:3" ht="13.5" customHeight="1" x14ac:dyDescent="0.25">
      <c r="A11" s="12" t="s">
        <v>42</v>
      </c>
      <c r="B11" s="67">
        <v>0</v>
      </c>
      <c r="C11" s="111">
        <f>'Dados por Bloco'!I13</f>
        <v>2.3051171688187471</v>
      </c>
    </row>
    <row r="12" spans="1:3" ht="13.5" customHeight="1" x14ac:dyDescent="0.25">
      <c r="A12" s="68"/>
      <c r="B12" s="69"/>
      <c r="C12" s="112"/>
    </row>
    <row r="13" spans="1:3" ht="13.5" customHeight="1" x14ac:dyDescent="0.25">
      <c r="A13" s="63" t="s">
        <v>18</v>
      </c>
      <c r="B13" s="72">
        <v>1385.06</v>
      </c>
      <c r="C13" s="115">
        <f>'Dados por Bloco'!I15</f>
        <v>386.14</v>
      </c>
    </row>
    <row r="14" spans="1:3" ht="13.5" customHeight="1" x14ac:dyDescent="0.25">
      <c r="A14" s="65" t="s">
        <v>19</v>
      </c>
      <c r="B14" s="73">
        <v>998.92000000000007</v>
      </c>
      <c r="C14" s="116">
        <f>'Dados por Bloco'!I16</f>
        <v>386.14</v>
      </c>
    </row>
    <row r="15" spans="1:3" ht="13.5" customHeight="1" x14ac:dyDescent="0.25">
      <c r="A15" s="12" t="s">
        <v>43</v>
      </c>
      <c r="B15" s="67">
        <v>0.72121063347436221</v>
      </c>
      <c r="C15" s="111">
        <f>'Dados por Bloco'!I17</f>
        <v>1</v>
      </c>
    </row>
    <row r="16" spans="1:3" ht="13.5" customHeight="1" x14ac:dyDescent="0.25">
      <c r="A16" s="68"/>
      <c r="B16" s="69"/>
      <c r="C16" s="112"/>
    </row>
    <row r="17" spans="1:3" ht="13.5" customHeight="1" x14ac:dyDescent="0.25">
      <c r="A17" s="63" t="s">
        <v>44</v>
      </c>
      <c r="B17" s="72">
        <v>106561</v>
      </c>
      <c r="C17" s="115">
        <f>'Dados por Bloco'!I19</f>
        <v>11140</v>
      </c>
    </row>
    <row r="18" spans="1:3" ht="13.5" customHeight="1" x14ac:dyDescent="0.25">
      <c r="A18" s="65" t="s">
        <v>45</v>
      </c>
      <c r="B18" s="73">
        <v>69960</v>
      </c>
      <c r="C18" s="116">
        <f>'Dados por Bloco'!I20</f>
        <v>11140</v>
      </c>
    </row>
    <row r="19" spans="1:3" ht="13.5" customHeight="1" x14ac:dyDescent="0.25">
      <c r="A19" s="12" t="s">
        <v>46</v>
      </c>
      <c r="B19" s="67">
        <v>0.65652537044509718</v>
      </c>
      <c r="C19" s="111">
        <f>'Dados por Bloco'!I21</f>
        <v>1</v>
      </c>
    </row>
    <row r="20" spans="1:3" ht="12" customHeight="1" x14ac:dyDescent="0.25">
      <c r="A20" s="68"/>
      <c r="B20" s="69"/>
      <c r="C20" s="112"/>
    </row>
    <row r="21" spans="1:3" ht="13.5" customHeight="1" x14ac:dyDescent="0.25">
      <c r="A21" s="12" t="s">
        <v>24</v>
      </c>
      <c r="B21" s="75">
        <v>14</v>
      </c>
      <c r="C21" s="117">
        <f>'Dados por Bloco'!I23</f>
        <v>11</v>
      </c>
    </row>
    <row r="22" spans="1:3" ht="13.5" customHeight="1" x14ac:dyDescent="0.25">
      <c r="A22" s="74" t="s">
        <v>25</v>
      </c>
      <c r="B22" s="76">
        <v>14</v>
      </c>
      <c r="C22" s="118">
        <f>'Dados por Bloco'!I24</f>
        <v>11</v>
      </c>
    </row>
    <row r="23" spans="1:3" ht="13.5" customHeight="1" x14ac:dyDescent="0.25">
      <c r="A23" s="12" t="s">
        <v>47</v>
      </c>
      <c r="B23" s="75">
        <v>14</v>
      </c>
      <c r="C23" s="117">
        <f>'Dados por Bloco'!I25</f>
        <v>11</v>
      </c>
    </row>
    <row r="24" spans="1:3" ht="13.5" customHeight="1" x14ac:dyDescent="0.25">
      <c r="A24" s="74" t="s">
        <v>27</v>
      </c>
      <c r="B24" s="76">
        <v>1</v>
      </c>
      <c r="C24" s="118">
        <f>'Dados por Bloco'!I26</f>
        <v>2</v>
      </c>
    </row>
    <row r="25" spans="1:3" ht="13.5" customHeight="1" x14ac:dyDescent="0.25">
      <c r="A25" s="12" t="s">
        <v>28</v>
      </c>
      <c r="B25" s="75">
        <v>13</v>
      </c>
      <c r="C25" s="117">
        <f>'Dados por Bloco'!I27</f>
        <v>9</v>
      </c>
    </row>
    <row r="26" spans="1:3" ht="13.5" customHeight="1" x14ac:dyDescent="0.25">
      <c r="A26" s="74" t="s">
        <v>29</v>
      </c>
      <c r="B26" s="76">
        <v>3</v>
      </c>
      <c r="C26" s="118">
        <f>'Dados por Bloco'!I28</f>
        <v>5</v>
      </c>
    </row>
    <row r="27" spans="1:3" ht="13.5" customHeight="1" x14ac:dyDescent="0.25">
      <c r="A27" s="12" t="s">
        <v>30</v>
      </c>
      <c r="B27" s="75">
        <v>1</v>
      </c>
      <c r="C27" s="117">
        <f>'Dados por Bloco'!I29</f>
        <v>1</v>
      </c>
    </row>
    <row r="28" spans="1:3" ht="13.5" customHeight="1" x14ac:dyDescent="0.25">
      <c r="A28" s="74" t="s">
        <v>31</v>
      </c>
      <c r="B28" s="76">
        <v>2</v>
      </c>
      <c r="C28" s="118">
        <f>'Dados por Bloco'!I30</f>
        <v>4</v>
      </c>
    </row>
    <row r="29" spans="1:3" ht="13.5" customHeight="1" x14ac:dyDescent="0.25">
      <c r="A29" s="12" t="s">
        <v>32</v>
      </c>
      <c r="B29" s="75">
        <v>3</v>
      </c>
      <c r="C29" s="117">
        <f>'Dados por Bloco'!I31</f>
        <v>5</v>
      </c>
    </row>
    <row r="30" spans="1:3" ht="13.5" customHeight="1" x14ac:dyDescent="0.25">
      <c r="A30" s="74" t="s">
        <v>33</v>
      </c>
      <c r="B30" s="76">
        <v>1</v>
      </c>
      <c r="C30" s="118">
        <f>'Dados por Bloco'!I32</f>
        <v>1</v>
      </c>
    </row>
    <row r="31" spans="1:3" ht="13.5" customHeight="1" x14ac:dyDescent="0.25">
      <c r="A31" s="12" t="s">
        <v>34</v>
      </c>
      <c r="B31" s="75">
        <v>2</v>
      </c>
      <c r="C31" s="117">
        <f>'Dados por Bloco'!I33</f>
        <v>4</v>
      </c>
    </row>
    <row r="32" spans="1:3" ht="13.5" customHeight="1" x14ac:dyDescent="0.25">
      <c r="A32" s="68"/>
      <c r="B32" s="69"/>
      <c r="C32" s="112"/>
    </row>
    <row r="33" spans="1:3" ht="13.5" customHeight="1" x14ac:dyDescent="0.25">
      <c r="A33" s="12" t="s">
        <v>35</v>
      </c>
      <c r="B33" s="77"/>
      <c r="C33" s="119"/>
    </row>
    <row r="34" spans="1:3" ht="13.5" customHeight="1" x14ac:dyDescent="0.25">
      <c r="A34" s="74" t="s">
        <v>36</v>
      </c>
      <c r="B34" s="78">
        <v>0.3</v>
      </c>
      <c r="C34" s="29">
        <v>0.3</v>
      </c>
    </row>
    <row r="35" spans="1:3" ht="11.25" customHeight="1" thickBot="1" x14ac:dyDescent="0.3">
      <c r="A35" s="79"/>
      <c r="B35" s="80"/>
      <c r="C35" s="120"/>
    </row>
    <row r="36" spans="1:3" ht="11.1" customHeight="1" thickBot="1" x14ac:dyDescent="0.3">
      <c r="A36" s="121" t="s">
        <v>37</v>
      </c>
      <c r="B36" s="122"/>
      <c r="C36" s="123"/>
    </row>
    <row r="37" spans="1:3" ht="40.5" customHeight="1" x14ac:dyDescent="0.25">
      <c r="A37" s="145" t="s">
        <v>38</v>
      </c>
      <c r="B37" s="145"/>
    </row>
  </sheetData>
  <mergeCells count="2">
    <mergeCell ref="A37:B37"/>
    <mergeCell ref="A1:C1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Dados por Bloco</vt:lpstr>
      <vt:lpstr>Dados Gerais</vt:lpstr>
      <vt:lpstr>'Dados Gerais'!Area_de_impressao</vt:lpstr>
      <vt:lpstr>'Dados por Bloco'!Area_de_impressao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Hudson de Moraes Filadelfo</dc:creator>
  <cp:lastModifiedBy>Hudson de Moraes Filadelfo</cp:lastModifiedBy>
  <cp:lastPrinted>2021-12-20T13:53:32Z</cp:lastPrinted>
  <dcterms:created xsi:type="dcterms:W3CDTF">2020-09-10T15:48:24Z</dcterms:created>
  <dcterms:modified xsi:type="dcterms:W3CDTF">2021-12-20T14:04:07Z</dcterms:modified>
</cp:coreProperties>
</file>