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Desktop\ANP\OPC\"/>
    </mc:Choice>
  </mc:AlternateContent>
  <xr:revisionPtr revIDLastSave="0" documentId="13_ncr:1_{8B667FD4-4775-4671-A736-A090898E7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rativo OP1xOP2xOP3" sheetId="7" r:id="rId1"/>
    <sheet name="OP3 - Participação Licitantes" sheetId="6" r:id="rId2"/>
  </sheets>
  <definedNames>
    <definedName name="_xlnm.Print_Area" localSheetId="0">'Comparativo OP1xOP2xOP3'!$A$1:$D$57</definedName>
    <definedName name="_xlnm.Print_Area" localSheetId="1">'OP3 - Participação Licitantes'!$A$1:$G$26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7" l="1"/>
  <c r="C53" i="7" l="1"/>
  <c r="B53" i="7"/>
  <c r="D50" i="7"/>
  <c r="C50" i="7"/>
  <c r="B50" i="7"/>
  <c r="C46" i="7"/>
  <c r="B46" i="7"/>
  <c r="D43" i="7"/>
  <c r="C43" i="7"/>
  <c r="B43" i="7"/>
  <c r="D39" i="7"/>
  <c r="C39" i="7"/>
  <c r="B39" i="7"/>
  <c r="C36" i="7"/>
  <c r="B36" i="7"/>
  <c r="D33" i="7"/>
  <c r="D32" i="7" s="1"/>
  <c r="C33" i="7"/>
  <c r="B33" i="7"/>
  <c r="C28" i="7"/>
  <c r="C25" i="7" s="1"/>
  <c r="D25" i="7"/>
  <c r="B25" i="7"/>
  <c r="D15" i="7"/>
  <c r="C15" i="7"/>
  <c r="B15" i="7"/>
  <c r="C11" i="7"/>
  <c r="B11" i="7"/>
  <c r="D6" i="7"/>
  <c r="D5" i="7" s="1"/>
  <c r="C6" i="7"/>
  <c r="B6" i="7"/>
  <c r="G25" i="6"/>
  <c r="F25" i="6"/>
  <c r="E25" i="6"/>
  <c r="B25" i="6"/>
  <c r="C32" i="7" l="1"/>
  <c r="B32" i="7"/>
  <c r="C5" i="7"/>
  <c r="B5" i="7"/>
</calcChain>
</file>

<file path=xl/sharedStrings.xml><?xml version="1.0" encoding="utf-8"?>
<sst xmlns="http://schemas.openxmlformats.org/spreadsheetml/2006/main" count="97" uniqueCount="79">
  <si>
    <t>Blocos Arrematados</t>
  </si>
  <si>
    <t>Como operadora</t>
  </si>
  <si>
    <t>Como não-operadora</t>
  </si>
  <si>
    <t>Imetame Energia Ltda.</t>
  </si>
  <si>
    <t>Licitantes</t>
  </si>
  <si>
    <t>Bônus Ofertado (R$)</t>
  </si>
  <si>
    <t>Investimento Mínimo Previsto - PEM (R$)</t>
  </si>
  <si>
    <t>PEM Ofertado (UT)</t>
  </si>
  <si>
    <t>Total comprometido (R$)</t>
  </si>
  <si>
    <t>Shell Brasil Petróleo Ltda.</t>
  </si>
  <si>
    <t>Petroborn Óleo e Gás S.A.</t>
  </si>
  <si>
    <t xml:space="preserve"> Empresas Vencedoras do 3º Ciclo da Oferta Permanente - Blocos Exploratórios</t>
  </si>
  <si>
    <t>Ecopetrol Óleo e Gás do Brasil Ltda.</t>
  </si>
  <si>
    <t>ENP Ecossistemas Energéticos Holding S.A.</t>
  </si>
  <si>
    <t>Newo Óleo e Gás LTDA - ME</t>
  </si>
  <si>
    <t>NTF Óleo e Gás S.A.</t>
  </si>
  <si>
    <t>Origem Energia S.A.</t>
  </si>
  <si>
    <t>Petro-Victory Energia Ltda.</t>
  </si>
  <si>
    <t>TotalEnergies EP Brasil Ltda.</t>
  </si>
  <si>
    <t>3R Petroleum Óleo e Gás S.A.</t>
  </si>
  <si>
    <t xml:space="preserve">  Total Geral  - 3º Ciclo da Oferta Permanente</t>
  </si>
  <si>
    <t>Seacrest Exploração e Produção de Petróleo Ltda.</t>
  </si>
  <si>
    <t>Resultados comparados dos Ciclos da Oferta Permanente</t>
  </si>
  <si>
    <t>Ciclos da Oferta Permanente</t>
  </si>
  <si>
    <t>1º Ciclo (OP1)</t>
  </si>
  <si>
    <t>2º Ciclo (OP2)</t>
  </si>
  <si>
    <t>3º Ciclo (OP3) *</t>
  </si>
  <si>
    <t>Ano de realização</t>
  </si>
  <si>
    <t>2019 (10/09/19)</t>
  </si>
  <si>
    <t>2020 (04/12/20)</t>
  </si>
  <si>
    <t>2022 (13/04/22)</t>
  </si>
  <si>
    <t>Blocos Exploratórios e Áreas arrematadas</t>
  </si>
  <si>
    <t xml:space="preserve">     Blocos exploratórios arrematados</t>
  </si>
  <si>
    <t xml:space="preserve">          Blocos onshore arrematados</t>
  </si>
  <si>
    <t xml:space="preserve">          Blocos offshore arrematados</t>
  </si>
  <si>
    <t xml:space="preserve">     Áreas com acumulações marginais arrematadas</t>
  </si>
  <si>
    <t xml:space="preserve"> -</t>
  </si>
  <si>
    <t xml:space="preserve">          Áreas onshore arrematadas</t>
  </si>
  <si>
    <t>Bônus de assinatura ofertado (R$)</t>
  </si>
  <si>
    <t xml:space="preserve">     Bônus ofertado para blocos exploratórios</t>
  </si>
  <si>
    <t xml:space="preserve">          % Ágio do bônus blocos exploratórios</t>
  </si>
  <si>
    <t xml:space="preserve">          Maior valor de Bônus ofertado blocos exploratórios</t>
  </si>
  <si>
    <t xml:space="preserve">     Bônus ofertado para áreas com acumulações marginais</t>
  </si>
  <si>
    <t xml:space="preserve">          % Ágio do bônus áreas com acumulações marginais</t>
  </si>
  <si>
    <t xml:space="preserve">          Maior valor de Bônus ofertado áreas com acumulações marginais</t>
  </si>
  <si>
    <t>Investimentos em PEM e PTI ofertado (R$)</t>
  </si>
  <si>
    <t xml:space="preserve">     PEM ofertado para blocos exploratórios arrematados</t>
  </si>
  <si>
    <t xml:space="preserve">          % Ágio do PEM blocos exploratórios</t>
  </si>
  <si>
    <t xml:space="preserve">     PTI para áreas com acumulações marginas arrematadas</t>
  </si>
  <si>
    <t>Licitantes inscritas</t>
  </si>
  <si>
    <t xml:space="preserve">     Licitantes inscritas nacionais</t>
  </si>
  <si>
    <t xml:space="preserve">     Licitantes inscritas estrangeiras</t>
  </si>
  <si>
    <t>Licitantes ofertantes</t>
  </si>
  <si>
    <t>Licitantes Ofertantes de Blocos Exploratórios</t>
  </si>
  <si>
    <t xml:space="preserve">     Licitantes ofertantes nacionais</t>
  </si>
  <si>
    <t xml:space="preserve">     Licitantes ofertantes estrangeiras</t>
  </si>
  <si>
    <t>Licitantes Ofertantes de Áreas com Acumulações Marginais</t>
  </si>
  <si>
    <t>Licitantes vencedoras</t>
  </si>
  <si>
    <t>Licitantes Vencedoras de Blocos Exploratórios</t>
  </si>
  <si>
    <t xml:space="preserve">     Licitantes vencedoras nacionais</t>
  </si>
  <si>
    <t xml:space="preserve">     Licitantes vencedoras estrangeiras</t>
  </si>
  <si>
    <t>Licitantes Vencedoras de Áreas com Acumulações Marginais</t>
  </si>
  <si>
    <t xml:space="preserve"> - </t>
  </si>
  <si>
    <t>* No 3° Ciclo da Oferta Permanente não foram ofertadas áreas com acumulações marginais.</t>
  </si>
  <si>
    <t xml:space="preserve">          Blocos onshore concedidos</t>
  </si>
  <si>
    <t xml:space="preserve">          Blocos offshore concedidos</t>
  </si>
  <si>
    <t xml:space="preserve">          Áreas onshore concedidas</t>
  </si>
  <si>
    <t>_</t>
  </si>
  <si>
    <r>
      <t>Área arrematada (Km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</si>
  <si>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r>
      <t xml:space="preserve">     Área arrematada de blocos exploratórios (Km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</si>
  <si>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r>
      <t xml:space="preserve">          Área dos blocos onshore arrematados (Km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</si>
  <si>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 xml:space="preserve">          Área dos blocos offshore arrematados (Km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</si>
  <si>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 xml:space="preserve">     Área arrematada de acumulações marginais (Km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</si>
  <si>
    <r>
      <t xml:space="preserve">          Área das acumulações marginais onshore arrematadas (Km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</si>
  <si>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t xml:space="preserve">          Bônus arrecadado para blocos exploratórios concedidos</t>
  </si>
  <si>
    <t xml:space="preserve">          Bônus arrecadado para áreas com acumulações marginais concedidas</t>
  </si>
  <si>
    <t xml:space="preserve">     PEM arrecadado para blocos exploratórios</t>
  </si>
  <si>
    <t xml:space="preserve">     PTI arrecadado para áreas com acumulações marginais</t>
  </si>
  <si>
    <t>CE Engenharia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</si>
</sst>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###,###,##0"/>
    <numFmt numFmtId="165" formatCode="###,###,##0.00"/>
    <numFmt numFmtId="166" formatCode="#,##0.00;[Red]#,##0.00"/>
    <numFmt numFmtId="167" formatCode="#,##0;[Red]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4B4A4A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3"/>
      <name val="Calibri"/>
      <family val="2"/>
      <scheme val="minor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8D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8" fillId="0" borderId="5" applyNumberFormat="0" applyFill="0" applyAlignment="0" applyProtection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49" fontId="4" fillId="3" borderId="3" xfId="1" applyNumberFormat="1" applyFont="1" applyFill="1" applyBorder="1" applyAlignment="1">
      <alignment horizontal="left" vertical="center"/>
    </xf>
    <xf numFmtId="1" fontId="4" fillId="3" borderId="3" xfId="1" applyNumberFormat="1" applyFont="1" applyFill="1" applyBorder="1" applyAlignment="1">
      <alignment horizontal="left" vertical="center"/>
    </xf>
    <xf numFmtId="1" fontId="4" fillId="3" borderId="3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vertical="center"/>
    </xf>
    <xf numFmtId="49" fontId="3" fillId="2" borderId="4" xfId="1" applyNumberFormat="1" applyFont="1" applyFill="1" applyBorder="1" applyAlignment="1">
      <alignment vertical="center"/>
    </xf>
    <xf numFmtId="1" fontId="3" fillId="2" borderId="4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vertical="center"/>
    </xf>
    <xf numFmtId="1" fontId="3" fillId="0" borderId="4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vertical="center"/>
    </xf>
    <xf numFmtId="0" fontId="4" fillId="3" borderId="1" xfId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10" fillId="5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8" fillId="7" borderId="5" xfId="3" applyFill="1" applyAlignment="1">
      <alignment vertical="center" wrapText="1"/>
    </xf>
    <xf numFmtId="0" fontId="8" fillId="7" borderId="5" xfId="3" applyFill="1" applyAlignment="1">
      <alignment horizontal="center" vertical="center" wrapText="1"/>
    </xf>
    <xf numFmtId="0" fontId="8" fillId="8" borderId="5" xfId="3" applyFill="1" applyAlignment="1">
      <alignment vertical="center" wrapText="1"/>
    </xf>
    <xf numFmtId="0" fontId="8" fillId="8" borderId="5" xfId="3" applyFill="1" applyAlignment="1">
      <alignment horizontal="center" vertical="center" wrapText="1"/>
    </xf>
    <xf numFmtId="0" fontId="13" fillId="9" borderId="5" xfId="3" applyFont="1" applyFill="1" applyAlignment="1">
      <alignment vertical="center" wrapText="1"/>
    </xf>
    <xf numFmtId="0" fontId="13" fillId="9" borderId="5" xfId="3" applyFont="1" applyFill="1" applyAlignment="1">
      <alignment horizontal="center" vertical="center" wrapText="1"/>
    </xf>
    <xf numFmtId="4" fontId="13" fillId="9" borderId="0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167" fontId="8" fillId="8" borderId="5" xfId="3" applyNumberFormat="1" applyFill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" xfId="1" applyFont="1" applyFill="1" applyAlignment="1">
      <alignment horizontal="center" vertical="center" wrapText="1"/>
    </xf>
    <xf numFmtId="0" fontId="15" fillId="9" borderId="5" xfId="3" applyFont="1" applyFill="1" applyAlignment="1">
      <alignment vertical="center" wrapText="1"/>
    </xf>
    <xf numFmtId="0" fontId="15" fillId="9" borderId="5" xfId="3" applyFont="1" applyFill="1" applyAlignment="1">
      <alignment horizontal="center" vertical="center" wrapText="1"/>
    </xf>
    <xf numFmtId="0" fontId="16" fillId="8" borderId="5" xfId="3" applyFont="1" applyFill="1" applyAlignment="1">
      <alignment vertical="center" wrapText="1"/>
    </xf>
    <xf numFmtId="0" fontId="16" fillId="8" borderId="5" xfId="3" applyFont="1" applyFill="1" applyAlignment="1">
      <alignment horizontal="center" vertical="center" wrapText="1"/>
    </xf>
    <xf numFmtId="0" fontId="16" fillId="4" borderId="5" xfId="3" applyFont="1" applyFill="1" applyAlignment="1">
      <alignment vertical="center" wrapText="1"/>
    </xf>
    <xf numFmtId="0" fontId="16" fillId="7" borderId="5" xfId="3" applyFont="1" applyFill="1" applyAlignment="1">
      <alignment vertical="center" wrapText="1"/>
    </xf>
    <xf numFmtId="4" fontId="16" fillId="7" borderId="5" xfId="3" applyNumberFormat="1" applyFont="1" applyFill="1" applyAlignment="1">
      <alignment horizontal="center" vertical="center" wrapText="1"/>
    </xf>
    <xf numFmtId="4" fontId="16" fillId="8" borderId="5" xfId="3" applyNumberFormat="1" applyFont="1" applyFill="1" applyAlignment="1">
      <alignment horizontal="center" vertical="center" wrapText="1"/>
    </xf>
    <xf numFmtId="10" fontId="15" fillId="9" borderId="5" xfId="2" applyNumberFormat="1" applyFont="1" applyFill="1" applyBorder="1" applyAlignment="1">
      <alignment horizontal="center" vertical="center" wrapText="1"/>
    </xf>
    <xf numFmtId="4" fontId="15" fillId="9" borderId="5" xfId="3" applyNumberFormat="1" applyFont="1" applyFill="1" applyAlignment="1">
      <alignment horizontal="center" vertical="center" wrapText="1"/>
    </xf>
    <xf numFmtId="44" fontId="15" fillId="0" borderId="0" xfId="4" applyFont="1" applyAlignment="1">
      <alignment horizontal="center" vertical="center"/>
    </xf>
    <xf numFmtId="0" fontId="16" fillId="4" borderId="5" xfId="3" applyFont="1" applyFill="1" applyAlignment="1">
      <alignment horizontal="center" vertical="center" wrapText="1"/>
    </xf>
    <xf numFmtId="166" fontId="16" fillId="8" borderId="5" xfId="3" applyNumberFormat="1" applyFont="1" applyFill="1" applyAlignment="1">
      <alignment horizontal="center" vertical="center" wrapText="1"/>
    </xf>
    <xf numFmtId="0" fontId="16" fillId="7" borderId="5" xfId="3" applyFont="1" applyFill="1" applyAlignment="1">
      <alignment horizontal="center" vertical="center" wrapText="1"/>
    </xf>
    <xf numFmtId="167" fontId="16" fillId="7" borderId="5" xfId="3" applyNumberFormat="1" applyFont="1" applyFill="1" applyAlignment="1">
      <alignment horizontal="center" vertical="center" wrapText="1"/>
    </xf>
    <xf numFmtId="167" fontId="16" fillId="8" borderId="5" xfId="3" applyNumberFormat="1" applyFont="1" applyFill="1" applyAlignment="1">
      <alignment horizontal="center" vertical="center" wrapText="1"/>
    </xf>
  </cellXfs>
  <cellStyles count="5">
    <cellStyle name="Moeda" xfId="4" builtinId="4"/>
    <cellStyle name="Normal" xfId="0" builtinId="0"/>
    <cellStyle name="Porcentagem" xfId="2" builtinId="5"/>
    <cellStyle name="Título 3" xfId="3" builtinId="18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541338</xdr:colOff>
      <xdr:row>0</xdr:row>
      <xdr:rowOff>14287</xdr:rowOff>
    </xdr:from>
    <xdr:to>
      <xdr:col>6</xdr:col>
      <xdr:colOff>1134269</xdr:colOff>
      <xdr:row>5</xdr:row>
      <xdr:rowOff>142005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C138EBB-9056-4751-BCA8-02D88AF9A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5413" y="14287"/>
          <a:ext cx="4421981" cy="1318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2CEF-9DA5-41A1-BDC1-F376F5EC21E6}">
  <sheetPr>
    <pageSetUpPr fitToPage="1"/>
  </sheetPr>
  <dimension ref="A1:G57"/>
  <sheetViews>
    <sheetView tabSelected="1" topLeftCell="A4" zoomScale="90" zoomScaleNormal="90" workbookViewId="0">
      <selection activeCell="K32" sqref="K32"/>
    </sheetView>
  </sheetViews>
  <sheetFormatPr defaultColWidth="52.42578125" defaultRowHeight="15" outlineLevelRow="1" x14ac:dyDescent="0.25"/>
  <cols>
    <col min="1" max="1" width="67.5703125" style="38" customWidth="1"/>
    <col min="2" max="4" width="17.28515625" customWidth="1"/>
    <col min="5" max="5" width="4.28515625" style="23" customWidth="1"/>
    <col min="6" max="10" width="12.5703125" customWidth="1"/>
  </cols>
  <sheetData>
    <row r="1" spans="1:4" ht="12" customHeight="1" x14ac:dyDescent="0.25">
      <c r="A1" s="39" t="s">
        <v>22</v>
      </c>
      <c r="B1" s="39"/>
      <c r="C1" s="39"/>
      <c r="D1" s="39"/>
    </row>
    <row r="2" spans="1:4" ht="12" customHeight="1" x14ac:dyDescent="0.25">
      <c r="A2" s="39"/>
      <c r="B2" s="39"/>
      <c r="C2" s="39"/>
      <c r="D2" s="39"/>
    </row>
    <row r="3" spans="1:4" x14ac:dyDescent="0.25">
      <c r="A3" s="24" t="s">
        <v>23</v>
      </c>
      <c r="B3" s="24" t="s">
        <v>24</v>
      </c>
      <c r="C3" s="24" t="s">
        <v>25</v>
      </c>
      <c r="D3" s="24" t="s">
        <v>26</v>
      </c>
    </row>
    <row r="4" spans="1:4" x14ac:dyDescent="0.25">
      <c r="A4" s="25" t="s">
        <v>27</v>
      </c>
      <c r="B4" s="26" t="s">
        <v>28</v>
      </c>
      <c r="C4" s="26" t="s">
        <v>29</v>
      </c>
      <c r="D4" s="26" t="s">
        <v>30</v>
      </c>
    </row>
    <row r="5" spans="1:4" ht="20.100000000000001" customHeight="1" thickBot="1" x14ac:dyDescent="0.3">
      <c r="A5" s="27" t="s">
        <v>31</v>
      </c>
      <c r="B5" s="28">
        <f>B6+B11</f>
        <v>45</v>
      </c>
      <c r="C5" s="28">
        <f>C6+C11</f>
        <v>18</v>
      </c>
      <c r="D5" s="28">
        <f>D6</f>
        <v>59</v>
      </c>
    </row>
    <row r="6" spans="1:4" ht="20.100000000000001" customHeight="1" thickBot="1" x14ac:dyDescent="0.3">
      <c r="A6" s="29" t="s">
        <v>32</v>
      </c>
      <c r="B6" s="30">
        <f>SUM(B7:B8)</f>
        <v>33</v>
      </c>
      <c r="C6" s="30">
        <f>SUM(C7:C8)</f>
        <v>17</v>
      </c>
      <c r="D6" s="30">
        <f>SUM(D7:D8)</f>
        <v>59</v>
      </c>
    </row>
    <row r="7" spans="1:4" ht="15.75" outlineLevel="1" thickBot="1" x14ac:dyDescent="0.3">
      <c r="A7" s="31" t="s">
        <v>33</v>
      </c>
      <c r="B7" s="32">
        <v>30</v>
      </c>
      <c r="C7" s="32">
        <v>16</v>
      </c>
      <c r="D7" s="32">
        <v>51</v>
      </c>
    </row>
    <row r="8" spans="1:4" ht="15.75" outlineLevel="1" thickBot="1" x14ac:dyDescent="0.3">
      <c r="A8" s="31" t="s">
        <v>34</v>
      </c>
      <c r="B8" s="32">
        <v>3</v>
      </c>
      <c r="C8" s="32">
        <v>1</v>
      </c>
      <c r="D8" s="32">
        <v>8</v>
      </c>
    </row>
    <row r="9" spans="1:4" ht="15.75" outlineLevel="1" thickBot="1" x14ac:dyDescent="0.3">
      <c r="A9" s="44" t="s">
        <v>64</v>
      </c>
      <c r="B9" s="45">
        <v>30</v>
      </c>
      <c r="C9" s="45">
        <v>16</v>
      </c>
      <c r="D9" s="45">
        <v>50</v>
      </c>
    </row>
    <row r="10" spans="1:4" ht="15.75" outlineLevel="1" thickBot="1" x14ac:dyDescent="0.3">
      <c r="A10" s="44" t="s">
        <v>65</v>
      </c>
      <c r="B10" s="45">
        <v>3</v>
      </c>
      <c r="C10" s="45">
        <v>1</v>
      </c>
      <c r="D10" s="45">
        <v>8</v>
      </c>
    </row>
    <row r="11" spans="1:4" ht="20.100000000000001" customHeight="1" thickBot="1" x14ac:dyDescent="0.3">
      <c r="A11" s="46" t="s">
        <v>35</v>
      </c>
      <c r="B11" s="47">
        <f>SUM(B12)</f>
        <v>12</v>
      </c>
      <c r="C11" s="47">
        <f>SUM(C12)</f>
        <v>1</v>
      </c>
      <c r="D11" s="47" t="s">
        <v>36</v>
      </c>
    </row>
    <row r="12" spans="1:4" ht="15.75" outlineLevel="1" thickBot="1" x14ac:dyDescent="0.3">
      <c r="A12" s="44" t="s">
        <v>37</v>
      </c>
      <c r="B12" s="45">
        <v>12</v>
      </c>
      <c r="C12" s="45">
        <v>1</v>
      </c>
      <c r="D12" s="45" t="s">
        <v>36</v>
      </c>
    </row>
    <row r="13" spans="1:4" ht="15.75" outlineLevel="1" thickBot="1" x14ac:dyDescent="0.3">
      <c r="A13" s="44" t="s">
        <v>66</v>
      </c>
      <c r="B13" s="45">
        <v>12</v>
      </c>
      <c r="C13" s="45">
        <v>1</v>
      </c>
      <c r="D13" s="45" t="s">
        <v>67</v>
      </c>
    </row>
    <row r="14" spans="1:4" ht="15.75" thickBot="1" x14ac:dyDescent="0.3">
      <c r="A14" s="48"/>
      <c r="B14" s="48"/>
      <c r="C14" s="48"/>
      <c r="D14" s="48"/>
    </row>
    <row r="15" spans="1:4" ht="20.100000000000001" customHeight="1" thickBot="1" x14ac:dyDescent="0.3">
      <c r="A15" s="49" t="s">
        <v>38</v>
      </c>
      <c r="B15" s="50">
        <f>B16+B19</f>
        <v>22306836.52</v>
      </c>
      <c r="C15" s="50">
        <f>C16+C19</f>
        <v>56696646</v>
      </c>
      <c r="D15" s="50">
        <f>D16</f>
        <v>422422152.63999999</v>
      </c>
    </row>
    <row r="16" spans="1:4" ht="20.100000000000001" customHeight="1" outlineLevel="1" thickBot="1" x14ac:dyDescent="0.3">
      <c r="A16" s="46" t="s">
        <v>39</v>
      </c>
      <c r="B16" s="51">
        <v>15325190.66</v>
      </c>
      <c r="C16" s="51">
        <v>30936646</v>
      </c>
      <c r="D16" s="51">
        <v>422422152.63999999</v>
      </c>
    </row>
    <row r="17" spans="1:4" ht="15.75" outlineLevel="1" thickBot="1" x14ac:dyDescent="0.3">
      <c r="A17" s="44" t="s">
        <v>40</v>
      </c>
      <c r="B17" s="52">
        <v>0.61480000000000001</v>
      </c>
      <c r="C17" s="52">
        <v>0.88470000000000004</v>
      </c>
      <c r="D17" s="52">
        <v>8.5484000000000009</v>
      </c>
    </row>
    <row r="18" spans="1:4" ht="15.75" outlineLevel="1" thickBot="1" x14ac:dyDescent="0.3">
      <c r="A18" s="44" t="s">
        <v>41</v>
      </c>
      <c r="B18" s="53">
        <v>3110595</v>
      </c>
      <c r="C18" s="53">
        <v>12055000</v>
      </c>
      <c r="D18" s="53">
        <v>150000000</v>
      </c>
    </row>
    <row r="19" spans="1:4" ht="20.100000000000001" customHeight="1" outlineLevel="1" thickBot="1" x14ac:dyDescent="0.3">
      <c r="A19" s="46" t="s">
        <v>42</v>
      </c>
      <c r="B19" s="51">
        <v>6981645.8600000003</v>
      </c>
      <c r="C19" s="51">
        <v>25760000</v>
      </c>
      <c r="D19" s="51" t="s">
        <v>36</v>
      </c>
    </row>
    <row r="20" spans="1:4" ht="15.75" outlineLevel="1" thickBot="1" x14ac:dyDescent="0.3">
      <c r="A20" s="44" t="s">
        <v>43</v>
      </c>
      <c r="B20" s="52">
        <v>22.2178</v>
      </c>
      <c r="C20" s="52">
        <v>16.5</v>
      </c>
      <c r="D20" s="52" t="s">
        <v>36</v>
      </c>
    </row>
    <row r="21" spans="1:4" ht="15" customHeight="1" outlineLevel="1" thickBot="1" x14ac:dyDescent="0.3">
      <c r="A21" s="44" t="s">
        <v>44</v>
      </c>
      <c r="B21" s="53">
        <v>2414111.1</v>
      </c>
      <c r="C21" s="53">
        <v>25760000</v>
      </c>
      <c r="D21" s="53" t="s">
        <v>36</v>
      </c>
    </row>
    <row r="22" spans="1:4" ht="15" customHeight="1" outlineLevel="1" thickBot="1" x14ac:dyDescent="0.3">
      <c r="A22" s="44" t="s">
        <v>74</v>
      </c>
      <c r="B22" s="54">
        <v>15325190.66</v>
      </c>
      <c r="C22" s="54">
        <v>30936646</v>
      </c>
      <c r="D22" s="53">
        <v>422217152.63999999</v>
      </c>
    </row>
    <row r="23" spans="1:4" ht="15" customHeight="1" outlineLevel="1" thickBot="1" x14ac:dyDescent="0.3">
      <c r="A23" s="44" t="s">
        <v>75</v>
      </c>
      <c r="B23" s="54">
        <v>6981645.8600000003</v>
      </c>
      <c r="C23" s="54">
        <v>25760000</v>
      </c>
      <c r="D23" s="53" t="s">
        <v>67</v>
      </c>
    </row>
    <row r="24" spans="1:4" ht="15.75" thickBot="1" x14ac:dyDescent="0.3">
      <c r="A24" s="48"/>
      <c r="B24" s="55"/>
      <c r="C24" s="55"/>
      <c r="D24" s="55"/>
    </row>
    <row r="25" spans="1:4" ht="20.100000000000001" customHeight="1" thickBot="1" x14ac:dyDescent="0.3">
      <c r="A25" s="49" t="s">
        <v>45</v>
      </c>
      <c r="B25" s="50">
        <f>B26+B28</f>
        <v>320282000</v>
      </c>
      <c r="C25" s="50">
        <f>C26+C28</f>
        <v>160602000</v>
      </c>
      <c r="D25" s="50">
        <f>D26</f>
        <v>406290000</v>
      </c>
    </row>
    <row r="26" spans="1:4" ht="15.75" outlineLevel="1" thickBot="1" x14ac:dyDescent="0.3">
      <c r="A26" s="44" t="s">
        <v>46</v>
      </c>
      <c r="B26" s="53">
        <v>309782000</v>
      </c>
      <c r="C26" s="53">
        <v>157002000</v>
      </c>
      <c r="D26" s="53">
        <v>406290000</v>
      </c>
    </row>
    <row r="27" spans="1:4" ht="15.75" outlineLevel="1" thickBot="1" x14ac:dyDescent="0.3">
      <c r="A27" s="44" t="s">
        <v>47</v>
      </c>
      <c r="B27" s="52">
        <v>0.80489999999999995</v>
      </c>
      <c r="C27" s="52">
        <v>0.55110000000000003</v>
      </c>
      <c r="D27" s="52">
        <v>0.1951</v>
      </c>
    </row>
    <row r="28" spans="1:4" ht="15.75" outlineLevel="1" thickBot="1" x14ac:dyDescent="0.3">
      <c r="A28" s="44" t="s">
        <v>48</v>
      </c>
      <c r="B28" s="53">
        <v>10500000</v>
      </c>
      <c r="C28" s="53">
        <f>4*900000</f>
        <v>3600000</v>
      </c>
      <c r="D28" s="53" t="s">
        <v>36</v>
      </c>
    </row>
    <row r="29" spans="1:4" ht="15.75" outlineLevel="1" thickBot="1" x14ac:dyDescent="0.3">
      <c r="A29" s="44" t="s">
        <v>76</v>
      </c>
      <c r="B29" s="53">
        <v>309782000</v>
      </c>
      <c r="C29" s="53">
        <v>157002000</v>
      </c>
      <c r="D29" s="53">
        <v>405250000</v>
      </c>
    </row>
    <row r="30" spans="1:4" ht="15.75" outlineLevel="1" thickBot="1" x14ac:dyDescent="0.3">
      <c r="A30" s="44" t="s">
        <v>77</v>
      </c>
      <c r="B30" s="53">
        <v>10500000</v>
      </c>
      <c r="C30" s="53">
        <f>4*900000</f>
        <v>3600000</v>
      </c>
      <c r="D30" s="53" t="s">
        <v>67</v>
      </c>
    </row>
    <row r="31" spans="1:4" ht="15.75" thickBot="1" x14ac:dyDescent="0.3">
      <c r="A31" s="48"/>
      <c r="B31" s="55"/>
      <c r="C31" s="55"/>
      <c r="D31" s="55"/>
    </row>
    <row r="32" spans="1:4" ht="20.100000000000001" customHeight="1" thickBot="1" x14ac:dyDescent="0.3">
      <c r="A32" s="49" t="s">
        <v>68</v>
      </c>
      <c r="B32" s="50">
        <f>B33+B36</f>
        <v>16878.439999999999</v>
      </c>
      <c r="C32" s="50">
        <f>C33+C36</f>
        <v>20149.89</v>
      </c>
      <c r="D32" s="50">
        <f>D33</f>
        <v>7854.91</v>
      </c>
    </row>
    <row r="33" spans="1:7" ht="20.100000000000001" customHeight="1" thickBot="1" x14ac:dyDescent="0.3">
      <c r="A33" s="46" t="s">
        <v>69</v>
      </c>
      <c r="B33" s="51">
        <f>SUM(B34:B35)</f>
        <v>16730.43</v>
      </c>
      <c r="C33" s="51">
        <f>SUM(C34:C35)</f>
        <v>19818.09</v>
      </c>
      <c r="D33" s="51">
        <f>SUM(D34:D35)</f>
        <v>7854.91</v>
      </c>
    </row>
    <row r="34" spans="1:7" ht="18" hidden="1" outlineLevel="1" thickBot="1" x14ac:dyDescent="0.3">
      <c r="A34" s="44" t="s">
        <v>70</v>
      </c>
      <c r="B34" s="53">
        <v>14468.6</v>
      </c>
      <c r="C34" s="53">
        <v>19115.75</v>
      </c>
      <c r="D34" s="53">
        <v>2380.1999999999998</v>
      </c>
    </row>
    <row r="35" spans="1:7" ht="18" hidden="1" outlineLevel="1" thickBot="1" x14ac:dyDescent="0.3">
      <c r="A35" s="44" t="s">
        <v>71</v>
      </c>
      <c r="B35" s="53">
        <v>2261.83</v>
      </c>
      <c r="C35" s="53">
        <v>702.34</v>
      </c>
      <c r="D35" s="53">
        <v>5474.71</v>
      </c>
      <c r="F35" s="33"/>
      <c r="G35" s="34"/>
    </row>
    <row r="36" spans="1:7" ht="18" hidden="1" collapsed="1" thickBot="1" x14ac:dyDescent="0.3">
      <c r="A36" s="46" t="s">
        <v>72</v>
      </c>
      <c r="B36" s="56">
        <f>SUM(B37)</f>
        <v>148.01</v>
      </c>
      <c r="C36" s="56">
        <f>SUM(C37)</f>
        <v>331.8</v>
      </c>
      <c r="D36" s="56" t="s">
        <v>36</v>
      </c>
    </row>
    <row r="37" spans="1:7" ht="18" outlineLevel="1" thickBot="1" x14ac:dyDescent="0.3">
      <c r="A37" s="44" t="s">
        <v>73</v>
      </c>
      <c r="B37" s="53">
        <v>148.01</v>
      </c>
      <c r="C37" s="53">
        <v>331.8</v>
      </c>
      <c r="D37" s="53" t="s">
        <v>36</v>
      </c>
    </row>
    <row r="38" spans="1:7" ht="15.75" thickBot="1" x14ac:dyDescent="0.3">
      <c r="A38" s="48"/>
      <c r="B38" s="55"/>
      <c r="C38" s="55"/>
      <c r="D38" s="55"/>
    </row>
    <row r="39" spans="1:7" ht="20.100000000000001" customHeight="1" thickBot="1" x14ac:dyDescent="0.3">
      <c r="A39" s="49" t="s">
        <v>49</v>
      </c>
      <c r="B39" s="57">
        <f>SUM(B40:B41)</f>
        <v>45</v>
      </c>
      <c r="C39" s="57">
        <f>SUM(C40:C41)</f>
        <v>63</v>
      </c>
      <c r="D39" s="57">
        <f>SUM(D40:D41)</f>
        <v>78</v>
      </c>
    </row>
    <row r="40" spans="1:7" ht="15.75" outlineLevel="1" thickBot="1" x14ac:dyDescent="0.3">
      <c r="A40" s="44" t="s">
        <v>50</v>
      </c>
      <c r="B40" s="45">
        <v>30</v>
      </c>
      <c r="C40" s="45">
        <v>40</v>
      </c>
      <c r="D40" s="45">
        <v>50</v>
      </c>
    </row>
    <row r="41" spans="1:7" ht="15.75" outlineLevel="1" thickBot="1" x14ac:dyDescent="0.3">
      <c r="A41" s="44" t="s">
        <v>51</v>
      </c>
      <c r="B41" s="45">
        <v>15</v>
      </c>
      <c r="C41" s="45">
        <v>23</v>
      </c>
      <c r="D41" s="45">
        <v>28</v>
      </c>
    </row>
    <row r="42" spans="1:7" ht="20.100000000000001" customHeight="1" thickBot="1" x14ac:dyDescent="0.3">
      <c r="A42" s="49" t="s">
        <v>52</v>
      </c>
      <c r="B42" s="58"/>
      <c r="C42" s="58"/>
      <c r="D42" s="58"/>
    </row>
    <row r="43" spans="1:7" ht="20.100000000000001" customHeight="1" thickBot="1" x14ac:dyDescent="0.3">
      <c r="A43" s="46" t="s">
        <v>53</v>
      </c>
      <c r="B43" s="59">
        <f>SUM(B44:B45)</f>
        <v>10</v>
      </c>
      <c r="C43" s="59">
        <f>SUM(C44:C45)</f>
        <v>7</v>
      </c>
      <c r="D43" s="59">
        <f>SUM(D44:D45)</f>
        <v>14</v>
      </c>
    </row>
    <row r="44" spans="1:7" ht="15.75" hidden="1" outlineLevel="1" thickBot="1" x14ac:dyDescent="0.3">
      <c r="A44" s="44" t="s">
        <v>54</v>
      </c>
      <c r="B44" s="45">
        <v>5</v>
      </c>
      <c r="C44" s="45">
        <v>6</v>
      </c>
      <c r="D44" s="45">
        <v>9</v>
      </c>
    </row>
    <row r="45" spans="1:7" ht="15.75" hidden="1" outlineLevel="1" thickBot="1" x14ac:dyDescent="0.3">
      <c r="A45" s="44" t="s">
        <v>55</v>
      </c>
      <c r="B45" s="45">
        <v>5</v>
      </c>
      <c r="C45" s="45">
        <v>1</v>
      </c>
      <c r="D45" s="45">
        <v>5</v>
      </c>
    </row>
    <row r="46" spans="1:7" ht="15.75" hidden="1" collapsed="1" thickBot="1" x14ac:dyDescent="0.3">
      <c r="A46" s="46" t="s">
        <v>56</v>
      </c>
      <c r="B46" s="59">
        <f>SUM(B47:B48)</f>
        <v>14</v>
      </c>
      <c r="C46" s="59">
        <f>SUM(C47:C48)</f>
        <v>2</v>
      </c>
      <c r="D46" s="59" t="s">
        <v>36</v>
      </c>
    </row>
    <row r="47" spans="1:7" ht="15.75" outlineLevel="1" thickBot="1" x14ac:dyDescent="0.3">
      <c r="A47" s="44" t="s">
        <v>54</v>
      </c>
      <c r="B47" s="45">
        <v>12</v>
      </c>
      <c r="C47" s="45">
        <v>2</v>
      </c>
      <c r="D47" s="45" t="s">
        <v>36</v>
      </c>
    </row>
    <row r="48" spans="1:7" ht="15.75" outlineLevel="1" thickBot="1" x14ac:dyDescent="0.3">
      <c r="A48" s="31" t="s">
        <v>55</v>
      </c>
      <c r="B48" s="32">
        <v>2</v>
      </c>
      <c r="C48" s="32">
        <v>0</v>
      </c>
      <c r="D48" s="32" t="s">
        <v>36</v>
      </c>
    </row>
    <row r="49" spans="1:4" ht="20.100000000000001" customHeight="1" thickBot="1" x14ac:dyDescent="0.3">
      <c r="A49" s="27" t="s">
        <v>57</v>
      </c>
      <c r="B49" s="28"/>
      <c r="C49" s="28"/>
      <c r="D49" s="28"/>
    </row>
    <row r="50" spans="1:4" ht="20.100000000000001" customHeight="1" thickBot="1" x14ac:dyDescent="0.3">
      <c r="A50" s="29" t="s">
        <v>58</v>
      </c>
      <c r="B50" s="35">
        <f>SUM(B51:B52)</f>
        <v>10</v>
      </c>
      <c r="C50" s="35">
        <f>SUM(C51:C52)</f>
        <v>7</v>
      </c>
      <c r="D50" s="35">
        <f>SUM(D51:D52)</f>
        <v>13</v>
      </c>
    </row>
    <row r="51" spans="1:4" ht="15.75" hidden="1" outlineLevel="1" thickBot="1" x14ac:dyDescent="0.3">
      <c r="A51" s="31" t="s">
        <v>59</v>
      </c>
      <c r="B51" s="32">
        <v>5</v>
      </c>
      <c r="C51" s="32">
        <v>6</v>
      </c>
      <c r="D51" s="32">
        <v>8</v>
      </c>
    </row>
    <row r="52" spans="1:4" ht="15.75" hidden="1" outlineLevel="1" thickBot="1" x14ac:dyDescent="0.3">
      <c r="A52" s="31" t="s">
        <v>60</v>
      </c>
      <c r="B52" s="32">
        <v>5</v>
      </c>
      <c r="C52" s="32">
        <v>1</v>
      </c>
      <c r="D52" s="32">
        <v>5</v>
      </c>
    </row>
    <row r="53" spans="1:4" ht="15.75" hidden="1" collapsed="1" thickBot="1" x14ac:dyDescent="0.3">
      <c r="A53" s="29" t="s">
        <v>61</v>
      </c>
      <c r="B53" s="35">
        <f>SUM(B54:B55)</f>
        <v>10</v>
      </c>
      <c r="C53" s="35">
        <f>SUM(C54:C58)</f>
        <v>1</v>
      </c>
      <c r="D53" s="35" t="s">
        <v>36</v>
      </c>
    </row>
    <row r="54" spans="1:4" ht="15.75" outlineLevel="1" thickBot="1" x14ac:dyDescent="0.3">
      <c r="A54" s="31" t="s">
        <v>59</v>
      </c>
      <c r="B54" s="32">
        <v>9</v>
      </c>
      <c r="C54" s="32">
        <v>1</v>
      </c>
      <c r="D54" s="32" t="s">
        <v>36</v>
      </c>
    </row>
    <row r="55" spans="1:4" ht="15.75" outlineLevel="1" thickBot="1" x14ac:dyDescent="0.3">
      <c r="A55" s="31" t="s">
        <v>60</v>
      </c>
      <c r="B55" s="32">
        <v>1</v>
      </c>
      <c r="C55" s="32">
        <v>0</v>
      </c>
      <c r="D55" s="32" t="s">
        <v>62</v>
      </c>
    </row>
    <row r="56" spans="1:4" ht="11.1" customHeight="1" x14ac:dyDescent="0.25">
      <c r="A56" s="36"/>
      <c r="B56" s="37"/>
      <c r="C56" s="37"/>
      <c r="D56" s="37"/>
    </row>
    <row r="57" spans="1:4" x14ac:dyDescent="0.25">
      <c r="A57" s="38" t="s">
        <v>63</v>
      </c>
    </row>
  </sheetData>
  <mergeCells count="1">
    <mergeCell ref="A1:D2"/>
  </mergeCells>
  <pageMargins left="0.51181102362204722" right="0.51181102362204722" top="1.1811023622047245" bottom="0.78740157480314965" header="0.31496062992125984" footer="0.31496062992125984"/>
  <pageSetup paperSize="9" scale="81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ADBED-9859-41B0-A0DE-F0586ABFC095}">
  <sheetPr>
    <pageSetUpPr fitToPage="1"/>
  </sheetPr>
  <dimension ref="A7:G27"/>
  <sheetViews>
    <sheetView showGridLines="0" zoomScale="80" zoomScaleNormal="80" workbookViewId="0">
      <selection activeCell="A26" sqref="A26"/>
    </sheetView>
  </sheetViews>
  <sheetFormatPr defaultColWidth="13.5703125" defaultRowHeight="18.75" x14ac:dyDescent="0.25"/>
  <cols>
    <col min="1" max="1" width="60.140625" style="2" customWidth="1"/>
    <col min="2" max="2" width="15.42578125" style="3" customWidth="1"/>
    <col min="3" max="3" width="13.42578125" style="3" customWidth="1"/>
    <col min="4" max="4" width="19.42578125" style="3" customWidth="1"/>
    <col min="5" max="5" width="19.5703125" style="2" customWidth="1"/>
    <col min="6" max="6" width="18.42578125" style="2" customWidth="1"/>
    <col min="7" max="7" width="21.42578125" style="2" customWidth="1"/>
    <col min="8" max="16384" width="13.5703125" style="2"/>
  </cols>
  <sheetData>
    <row r="7" spans="1:7" ht="21" x14ac:dyDescent="0.25">
      <c r="A7" s="40" t="s">
        <v>11</v>
      </c>
      <c r="B7" s="40"/>
      <c r="C7" s="40"/>
      <c r="D7" s="40"/>
      <c r="E7" s="40"/>
      <c r="F7" s="40"/>
      <c r="G7" s="40"/>
    </row>
    <row r="8" spans="1:7" ht="8.4499999999999993" customHeight="1" x14ac:dyDescent="0.25"/>
    <row r="9" spans="1:7" ht="21" customHeight="1" thickBot="1" x14ac:dyDescent="0.3">
      <c r="A9" s="41" t="s">
        <v>4</v>
      </c>
      <c r="B9" s="43" t="s">
        <v>0</v>
      </c>
      <c r="C9" s="43"/>
      <c r="D9" s="41" t="s">
        <v>7</v>
      </c>
      <c r="E9" s="41" t="s">
        <v>6</v>
      </c>
      <c r="F9" s="41" t="s">
        <v>5</v>
      </c>
      <c r="G9" s="41" t="s">
        <v>8</v>
      </c>
    </row>
    <row r="10" spans="1:7" ht="39" thickTop="1" thickBot="1" x14ac:dyDescent="0.3">
      <c r="A10" s="42"/>
      <c r="B10" s="22" t="s">
        <v>1</v>
      </c>
      <c r="C10" s="22" t="s">
        <v>2</v>
      </c>
      <c r="D10" s="42"/>
      <c r="E10" s="42"/>
      <c r="F10" s="42"/>
      <c r="G10" s="42"/>
    </row>
    <row r="11" spans="1:7" ht="21.75" customHeight="1" thickTop="1" x14ac:dyDescent="0.25">
      <c r="A11" s="14" t="s">
        <v>18</v>
      </c>
      <c r="B11" s="15">
        <v>2</v>
      </c>
      <c r="C11" s="15">
        <v>0</v>
      </c>
      <c r="D11" s="16">
        <v>370</v>
      </c>
      <c r="E11" s="17">
        <v>85100000</v>
      </c>
      <c r="F11" s="17">
        <v>275000000</v>
      </c>
      <c r="G11" s="17">
        <v>360100000</v>
      </c>
    </row>
    <row r="12" spans="1:7" ht="21.75" customHeight="1" x14ac:dyDescent="0.25">
      <c r="A12" s="18" t="s">
        <v>9</v>
      </c>
      <c r="B12" s="19">
        <v>6</v>
      </c>
      <c r="C12" s="19">
        <v>0</v>
      </c>
      <c r="D12" s="20">
        <v>678</v>
      </c>
      <c r="E12" s="21">
        <v>156009000</v>
      </c>
      <c r="F12" s="21">
        <v>98158360.189999998</v>
      </c>
      <c r="G12" s="21">
        <v>254167360.19</v>
      </c>
    </row>
    <row r="13" spans="1:7" ht="21.75" customHeight="1" x14ac:dyDescent="0.25">
      <c r="A13" s="14" t="s">
        <v>12</v>
      </c>
      <c r="B13" s="15">
        <v>0</v>
      </c>
      <c r="C13" s="15">
        <v>6</v>
      </c>
      <c r="D13" s="16">
        <v>291</v>
      </c>
      <c r="E13" s="17">
        <v>66861000</v>
      </c>
      <c r="F13" s="17">
        <v>42067868.649999999</v>
      </c>
      <c r="G13" s="17">
        <v>108928868.65000001</v>
      </c>
    </row>
    <row r="14" spans="1:7" ht="22.5" customHeight="1" x14ac:dyDescent="0.25">
      <c r="A14" s="18" t="s">
        <v>16</v>
      </c>
      <c r="B14" s="19">
        <v>18</v>
      </c>
      <c r="C14" s="19">
        <v>0</v>
      </c>
      <c r="D14" s="20">
        <v>3925</v>
      </c>
      <c r="E14" s="21">
        <v>31400000</v>
      </c>
      <c r="F14" s="21">
        <v>2310289.7999999998</v>
      </c>
      <c r="G14" s="21">
        <v>33710289.799999997</v>
      </c>
    </row>
    <row r="15" spans="1:7" ht="21.75" customHeight="1" x14ac:dyDescent="0.25">
      <c r="A15" s="18" t="s">
        <v>17</v>
      </c>
      <c r="B15" s="19">
        <v>19</v>
      </c>
      <c r="C15" s="19">
        <v>0</v>
      </c>
      <c r="D15" s="20">
        <v>3367</v>
      </c>
      <c r="E15" s="21">
        <v>26936000</v>
      </c>
      <c r="F15" s="21">
        <v>1064000</v>
      </c>
      <c r="G15" s="21">
        <v>28000000</v>
      </c>
    </row>
    <row r="16" spans="1:7" ht="22.5" customHeight="1" x14ac:dyDescent="0.25">
      <c r="A16" s="18" t="s">
        <v>19</v>
      </c>
      <c r="B16" s="19">
        <v>6</v>
      </c>
      <c r="C16" s="19">
        <v>0</v>
      </c>
      <c r="D16" s="20">
        <v>1516</v>
      </c>
      <c r="E16" s="21">
        <v>12128000</v>
      </c>
      <c r="F16" s="21">
        <v>1000000</v>
      </c>
      <c r="G16" s="21">
        <v>13128000</v>
      </c>
    </row>
    <row r="17" spans="1:7" ht="21.75" customHeight="1" x14ac:dyDescent="0.25">
      <c r="A17" s="14" t="s">
        <v>15</v>
      </c>
      <c r="B17" s="15">
        <v>2</v>
      </c>
      <c r="C17" s="15">
        <v>0</v>
      </c>
      <c r="D17" s="16">
        <v>1302</v>
      </c>
      <c r="E17" s="17">
        <v>10416000</v>
      </c>
      <c r="F17" s="17">
        <v>541000</v>
      </c>
      <c r="G17" s="17">
        <v>10957000</v>
      </c>
    </row>
    <row r="18" spans="1:7" ht="22.5" customHeight="1" x14ac:dyDescent="0.25">
      <c r="A18" s="18" t="s">
        <v>13</v>
      </c>
      <c r="B18" s="19">
        <v>0</v>
      </c>
      <c r="C18" s="19">
        <v>3</v>
      </c>
      <c r="D18" s="20">
        <v>1014</v>
      </c>
      <c r="E18" s="21">
        <v>8110400</v>
      </c>
      <c r="F18" s="21">
        <v>949104.8</v>
      </c>
      <c r="G18" s="21">
        <v>9059504.8000000007</v>
      </c>
    </row>
    <row r="19" spans="1:7" ht="21.75" customHeight="1" x14ac:dyDescent="0.25">
      <c r="A19" s="14" t="s">
        <v>3</v>
      </c>
      <c r="B19" s="15">
        <v>3</v>
      </c>
      <c r="C19" s="15">
        <v>0</v>
      </c>
      <c r="D19" s="16">
        <v>463</v>
      </c>
      <c r="E19" s="17">
        <v>3705600</v>
      </c>
      <c r="F19" s="17">
        <v>439090.2</v>
      </c>
      <c r="G19" s="17">
        <v>4144690.2</v>
      </c>
    </row>
    <row r="20" spans="1:7" ht="22.5" customHeight="1" x14ac:dyDescent="0.25">
      <c r="A20" s="14" t="s">
        <v>10</v>
      </c>
      <c r="B20" s="15">
        <v>2</v>
      </c>
      <c r="C20" s="15">
        <v>0</v>
      </c>
      <c r="D20" s="16">
        <v>404</v>
      </c>
      <c r="E20" s="17">
        <v>3232000</v>
      </c>
      <c r="F20" s="17">
        <v>572000</v>
      </c>
      <c r="G20" s="17">
        <v>3804000</v>
      </c>
    </row>
    <row r="21" spans="1:7" ht="21.75" customHeight="1" x14ac:dyDescent="0.25">
      <c r="A21" s="18" t="s">
        <v>78</v>
      </c>
      <c r="B21" s="19">
        <v>1</v>
      </c>
      <c r="C21" s="19">
        <v>0</v>
      </c>
      <c r="D21" s="20">
        <v>130</v>
      </c>
      <c r="E21" s="21">
        <v>1040000</v>
      </c>
      <c r="F21" s="21">
        <v>205000</v>
      </c>
      <c r="G21" s="21">
        <v>1245000</v>
      </c>
    </row>
    <row r="22" spans="1:7" ht="22.5" customHeight="1" x14ac:dyDescent="0.25">
      <c r="A22" s="18" t="s">
        <v>14</v>
      </c>
      <c r="B22" s="19">
        <v>0</v>
      </c>
      <c r="C22" s="19">
        <v>1</v>
      </c>
      <c r="D22" s="20">
        <v>102</v>
      </c>
      <c r="E22" s="21">
        <v>816000</v>
      </c>
      <c r="F22" s="21">
        <v>40000</v>
      </c>
      <c r="G22" s="21">
        <v>856000</v>
      </c>
    </row>
    <row r="23" spans="1:7" ht="21.75" customHeight="1" x14ac:dyDescent="0.25">
      <c r="A23" s="14" t="s">
        <v>21</v>
      </c>
      <c r="B23" s="15">
        <v>0</v>
      </c>
      <c r="C23" s="15">
        <v>1</v>
      </c>
      <c r="D23" s="16">
        <v>67</v>
      </c>
      <c r="E23" s="17">
        <v>536000</v>
      </c>
      <c r="F23" s="17">
        <v>75439</v>
      </c>
      <c r="G23" s="17">
        <v>611439</v>
      </c>
    </row>
    <row r="24" spans="1:7" ht="21.75" customHeight="1" x14ac:dyDescent="0.25">
      <c r="A24" s="5"/>
      <c r="B24" s="6"/>
      <c r="C24" s="6"/>
      <c r="D24" s="7"/>
      <c r="E24" s="8"/>
      <c r="F24" s="8"/>
      <c r="G24" s="8"/>
    </row>
    <row r="25" spans="1:7" ht="42.95" customHeight="1" thickBot="1" x14ac:dyDescent="0.3">
      <c r="A25" s="9" t="s">
        <v>20</v>
      </c>
      <c r="B25" s="10" t="str">
        <f>COUNTA(A11:A23) &amp; " Licitantes Vencedoras"</f>
        <v>13 Licitantes Vencedoras</v>
      </c>
      <c r="C25" s="11"/>
      <c r="D25" s="12"/>
      <c r="E25" s="13">
        <f>SUM(E11:E24)</f>
        <v>406290000</v>
      </c>
      <c r="F25" s="13">
        <f t="shared" ref="F25:G25" si="0">SUM(F11:F24)</f>
        <v>422422152.63999999</v>
      </c>
      <c r="G25" s="13">
        <f t="shared" si="0"/>
        <v>828712152.63999999</v>
      </c>
    </row>
    <row r="26" spans="1:7" ht="19.5" thickTop="1" x14ac:dyDescent="0.25">
      <c r="A26" s="4"/>
    </row>
    <row r="27" spans="1:7" x14ac:dyDescent="0.25">
      <c r="A27" s="1"/>
    </row>
  </sheetData>
  <sortState xmlns:xlrd2="http://schemas.microsoft.com/office/spreadsheetml/2017/richdata2" ref="A11:G23">
    <sortCondition descending="1" ref="G11:G23"/>
  </sortState>
  <mergeCells count="7">
    <mergeCell ref="A7:G7"/>
    <mergeCell ref="A9:A10"/>
    <mergeCell ref="B9:C9"/>
    <mergeCell ref="D9:D10"/>
    <mergeCell ref="E9:E10"/>
    <mergeCell ref="F9:F10"/>
    <mergeCell ref="G9:G10"/>
  </mergeCells>
  <printOptions horizontalCentered="1" verticalCentered="1"/>
  <pageMargins left="0.31496062992125984" right="0.31496062992125984" top="0.19685039370078741" bottom="0.39370078740157483" header="0.11811023622047245" footer="0.11811023622047245"/>
  <pageSetup paperSize="9" scale="8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Comparativo OP1xOP2xOP3</vt:lpstr>
      <vt:lpstr>OP3 - Participação Licitantes</vt:lpstr>
      <vt:lpstr>'Comparativo OP1xOP2xOP3'!Area_de_impressao</vt:lpstr>
      <vt:lpstr>'OP3 - Participação Licitantes'!Area_de_impressao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Mariana</cp:lastModifiedBy>
  <cp:lastPrinted>2022-04-18T14:31:25Z</cp:lastPrinted>
  <dcterms:created xsi:type="dcterms:W3CDTF">2017-09-28T14:14:31Z</dcterms:created>
  <dcterms:modified xsi:type="dcterms:W3CDTF">2023-02-02T20:14:20Z</dcterms:modified>
</cp:coreProperties>
</file>