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filho\Downloads\Tables_rodapes_unicode_formulas_preservadas_v5\Tables\"/>
    </mc:Choice>
  </mc:AlternateContent>
  <xr:revisionPtr revIDLastSave="0" documentId="13_ncr:1_{0E3DD4C4-E3FF-4ED7-9D6A-61F95E85EF8B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T2.9" sheetId="1" r:id="rId1"/>
  </sheets>
  <definedNames>
    <definedName name="_xlfn_AVERAGEIF">none</definedName>
    <definedName name="_xlnm.Print_Area" localSheetId="0">'T2.9'!$A$1:$H$22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B17" i="1"/>
  <c r="H15" i="1"/>
  <c r="H14" i="1"/>
  <c r="G12" i="1"/>
  <c r="H12" i="1" s="1"/>
  <c r="F12" i="1"/>
  <c r="E12" i="1"/>
  <c r="D12" i="1"/>
  <c r="C12" i="1"/>
  <c r="B12" i="1"/>
  <c r="H9" i="1"/>
  <c r="G8" i="1"/>
  <c r="H8" i="1" s="1"/>
  <c r="F8" i="1"/>
  <c r="F6" i="1" s="1"/>
  <c r="E8" i="1"/>
  <c r="D8" i="1"/>
  <c r="C8" i="1"/>
  <c r="C6" i="1" s="1"/>
  <c r="B8" i="1"/>
  <c r="G6" i="1"/>
  <c r="H6" i="1" s="1"/>
  <c r="E6" i="1"/>
  <c r="D6" i="1"/>
  <c r="B6" i="1"/>
</calcChain>
</file>

<file path=xl/sharedStrings.xml><?xml version="1.0" encoding="utf-8"?>
<sst xmlns="http://schemas.openxmlformats.org/spreadsheetml/2006/main" count="22" uniqueCount="17">
  <si>
    <t>Table 2.9 – Production of biomethane¹, by brazilian regions and states – 2020-2025</t>
  </si>
  <si>
    <t>Brazilian region
and state</t>
  </si>
  <si>
    <t>Production of Biomethane (m³)</t>
  </si>
  <si>
    <t>25/24
%</t>
  </si>
  <si>
    <t>Brazil</t>
  </si>
  <si>
    <t>Northeast Region</t>
  </si>
  <si>
    <t xml:space="preserve">Ceará </t>
  </si>
  <si>
    <t>Pernambuco</t>
  </si>
  <si>
    <t>..</t>
  </si>
  <si>
    <t xml:space="preserve">Rio de Janeiro </t>
  </si>
  <si>
    <t>Minas Gerais</t>
  </si>
  <si>
    <t>Source: ANP/SPC, according to ANP Resolution No. 729/2018.</t>
  </si>
  <si>
    <t>South Region</t>
  </si>
  <si>
    <t>Paraná</t>
  </si>
  <si>
    <t>Rio Grande do Sul</t>
  </si>
  <si>
    <t>¹Biomethane, specified according to ANP Resolutions No. 886/2022 and No. 906/2022.</t>
  </si>
  <si>
    <t xml:space="preserve">São Paulo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</si>
</sst>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\-??_);_(@_)"/>
    <numFmt numFmtId="165" formatCode="0.0%"/>
    <numFmt numFmtId="166" formatCode="#,##0;[Red]#,##0"/>
  </numFmts>
  <fonts count="7">
    <font>
      <sz val="10"/>
      <name val="Arial"/>
    </font>
    <font>
      <sz val="7"/>
      <name val="Helvetica Neue"/>
      <family val="2"/>
    </font>
    <font>
      <b/>
      <sz val="9"/>
      <name val="Helvetica Neue"/>
      <family val="2"/>
    </font>
    <font>
      <b/>
      <sz val="7"/>
      <name val="Helvetica Neue"/>
      <family val="2"/>
    </font>
    <font>
      <b/>
      <sz val="7"/>
      <name val="Helvetica Neue"/>
    </font>
    <font>
      <sz val="7"/>
      <name val="Helvetica Neue"/>
    </font>
    <font>
      <sz val="7"/>
      <color rgb="FF993366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vertical="center"/>
    </xf>
    <xf numFmtId="2" fontId="2" fillId="3" borderId="0" xfId="0" applyNumberFormat="1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3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left" vertical="center"/>
    </xf>
    <xf numFmtId="164" fontId="3" fillId="3" borderId="0" xfId="0" applyNumberFormat="1" applyFont="1" applyFill="1" applyAlignment="1">
      <alignment horizontal="right" vertical="center" wrapText="1"/>
    </xf>
    <xf numFmtId="4" fontId="3" fillId="3" borderId="0" xfId="0" applyNumberFormat="1" applyFont="1" applyFill="1" applyAlignment="1">
      <alignment horizontal="right" vertical="center" wrapText="1"/>
    </xf>
    <xf numFmtId="165" fontId="1" fillId="3" borderId="0" xfId="0" applyNumberFormat="1" applyFont="1" applyFill="1" applyAlignment="1">
      <alignment vertical="center"/>
    </xf>
    <xf numFmtId="164" fontId="1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left" vertical="center"/>
    </xf>
    <xf numFmtId="164" fontId="1" fillId="3" borderId="0" xfId="0" applyNumberFormat="1" applyFont="1" applyFill="1" applyAlignment="1">
      <alignment horizontal="right" vertical="center" wrapText="1"/>
    </xf>
    <xf numFmtId="4" fontId="1" fillId="3" borderId="0" xfId="0" applyNumberFormat="1" applyFont="1" applyFill="1" applyAlignment="1">
      <alignment horizontal="right" vertical="center" wrapText="1"/>
    </xf>
    <xf numFmtId="164" fontId="1" fillId="3" borderId="0" xfId="0" applyNumberFormat="1" applyFont="1" applyFill="1"/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/>
    <xf numFmtId="4" fontId="4" fillId="3" borderId="0" xfId="0" applyNumberFormat="1" applyFont="1" applyFill="1" applyAlignment="1">
      <alignment horizontal="right" vertical="center" wrapText="1"/>
    </xf>
    <xf numFmtId="0" fontId="1" fillId="3" borderId="4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166" fontId="1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/>
    <xf numFmtId="0" fontId="3" fillId="3" borderId="2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5" xfId="0" applyBorder="1"/>
    <xf numFmtId="0" fontId="1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32"/>
  <sheetViews>
    <sheetView tabSelected="1" zoomScaleNormal="100" workbookViewId="0">
      <selection activeCell="G16" sqref="G16"/>
    </sheetView>
  </sheetViews>
  <sheetFormatPr defaultColWidth="11.42578125" defaultRowHeight="12.75"/>
  <cols>
    <col min="1" max="1" width="20.5703125" style="1" customWidth="1"/>
    <col min="2" max="7" width="14.7109375" style="1" customWidth="1"/>
    <col min="8" max="8" width="8.7109375" style="1" customWidth="1"/>
    <col min="9" max="257" width="11.42578125" style="1" customWidth="1"/>
  </cols>
  <sheetData>
    <row r="1" spans="1:11" ht="12.6" customHeight="1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</row>
    <row r="2" spans="1:11" ht="9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1.25" customHeight="1">
      <c r="A3" s="28" t="s">
        <v>1</v>
      </c>
      <c r="B3" s="28" t="s">
        <v>2</v>
      </c>
      <c r="C3" s="29"/>
      <c r="D3" s="29"/>
      <c r="E3" s="29"/>
      <c r="F3" s="29"/>
      <c r="G3" s="30"/>
      <c r="H3" s="31" t="s">
        <v>3</v>
      </c>
      <c r="I3" s="5"/>
      <c r="J3" s="5"/>
      <c r="K3" s="5"/>
    </row>
    <row r="4" spans="1:11" ht="12.75" customHeight="1">
      <c r="A4" s="33"/>
      <c r="B4" s="6">
        <v>2020</v>
      </c>
      <c r="C4" s="6">
        <v>2021</v>
      </c>
      <c r="D4" s="6">
        <v>2022</v>
      </c>
      <c r="E4" s="6">
        <v>2023</v>
      </c>
      <c r="F4" s="6">
        <v>2024</v>
      </c>
      <c r="G4" s="6">
        <v>2025</v>
      </c>
      <c r="H4" s="32"/>
      <c r="I4" s="5"/>
      <c r="J4" s="5"/>
      <c r="K4" s="5"/>
    </row>
    <row r="5" spans="1:11" ht="7.5" customHeight="1">
      <c r="A5" s="7"/>
      <c r="B5" s="8"/>
      <c r="C5" s="8"/>
      <c r="D5" s="8"/>
      <c r="E5" s="8"/>
      <c r="F5" s="8"/>
      <c r="G5" s="8"/>
      <c r="H5" s="7"/>
      <c r="I5" s="5"/>
      <c r="J5" s="5"/>
      <c r="K5" s="5"/>
    </row>
    <row r="6" spans="1:11" ht="9" customHeight="1">
      <c r="A6" s="9" t="s">
        <v>4</v>
      </c>
      <c r="B6" s="10">
        <f>B8+B12</f>
        <v>36143436.75</v>
      </c>
      <c r="C6" s="10">
        <f>C8+C12</f>
        <v>53043421.299999997</v>
      </c>
      <c r="D6" s="10">
        <f>D8+D12</f>
        <v>66681897.439000003</v>
      </c>
      <c r="E6" s="10">
        <f>E8+E12</f>
        <v>74885792.375999987</v>
      </c>
      <c r="F6" s="10">
        <f>F8+F12</f>
        <v>81525781.069000006</v>
      </c>
      <c r="G6" s="10">
        <f>G8+G12+G17</f>
        <v>109100098.61500001</v>
      </c>
      <c r="H6" s="11">
        <f>((G6/E6)-1)*100</f>
        <v>45.688648211413337</v>
      </c>
      <c r="I6" s="12"/>
      <c r="J6" s="13"/>
      <c r="K6" s="5"/>
    </row>
    <row r="7" spans="1:11" ht="9" customHeight="1">
      <c r="A7" s="14"/>
      <c r="B7" s="8"/>
      <c r="C7" s="8"/>
      <c r="D7" s="8"/>
      <c r="E7" s="8"/>
      <c r="F7" s="8"/>
      <c r="G7" s="8"/>
      <c r="H7" s="11"/>
      <c r="I7" s="5"/>
      <c r="J7" s="5"/>
      <c r="K7" s="5"/>
    </row>
    <row r="8" spans="1:11" ht="9" customHeight="1">
      <c r="A8" s="9" t="s">
        <v>5</v>
      </c>
      <c r="B8" s="10">
        <f t="shared" ref="B8:G8" si="0">SUM(B9:B11)</f>
        <v>24792109.280000001</v>
      </c>
      <c r="C8" s="10">
        <f t="shared" si="0"/>
        <v>24591697.23</v>
      </c>
      <c r="D8" s="10">
        <f t="shared" si="0"/>
        <v>28662465</v>
      </c>
      <c r="E8" s="10">
        <f t="shared" si="0"/>
        <v>25657793</v>
      </c>
      <c r="F8" s="10">
        <f t="shared" si="0"/>
        <v>25734958</v>
      </c>
      <c r="G8" s="10">
        <f t="shared" si="0"/>
        <v>22305472</v>
      </c>
      <c r="H8" s="11">
        <f>((G8/E8)-1)*100</f>
        <v>-13.065508011542537</v>
      </c>
      <c r="I8" s="12"/>
      <c r="J8" s="5"/>
      <c r="K8" s="5"/>
    </row>
    <row r="9" spans="1:11" ht="9" customHeight="1">
      <c r="A9" s="15" t="s">
        <v>6</v>
      </c>
      <c r="B9" s="16">
        <v>24792109.280000001</v>
      </c>
      <c r="C9" s="16">
        <v>24591697.23</v>
      </c>
      <c r="D9" s="16">
        <v>28662465</v>
      </c>
      <c r="E9" s="16">
        <v>25657793</v>
      </c>
      <c r="F9" s="16">
        <v>25734958</v>
      </c>
      <c r="G9" s="16">
        <v>21842017</v>
      </c>
      <c r="H9" s="17">
        <f>((G9/E9)-1)*100</f>
        <v>-14.871801327573264</v>
      </c>
      <c r="I9" s="12"/>
      <c r="J9" s="5"/>
      <c r="K9" s="5"/>
    </row>
    <row r="10" spans="1:11" ht="9" customHeight="1">
      <c r="A10" s="15" t="s">
        <v>7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463455</v>
      </c>
      <c r="H10" s="17" t="s">
        <v>8</v>
      </c>
      <c r="I10" s="12"/>
      <c r="J10" s="5"/>
      <c r="K10" s="5"/>
    </row>
    <row r="11" spans="1:11" ht="9" customHeight="1">
      <c r="A11" s="15"/>
      <c r="B11" s="16"/>
      <c r="C11" s="16"/>
      <c r="D11" s="16"/>
      <c r="E11" s="16"/>
      <c r="F11" s="16"/>
      <c r="G11" s="16"/>
      <c r="H11" s="17"/>
      <c r="I11" s="12"/>
      <c r="J11" s="5"/>
      <c r="K11" s="5"/>
    </row>
    <row r="12" spans="1:11" ht="9" customHeight="1">
      <c r="A12" s="9" t="s">
        <v>9</v>
      </c>
      <c r="B12" s="10">
        <f t="shared" ref="B12:G12" si="1">SUM(B13:B15)</f>
        <v>11351327.470000001</v>
      </c>
      <c r="C12" s="10">
        <f t="shared" si="1"/>
        <v>28451724.07</v>
      </c>
      <c r="D12" s="10">
        <f t="shared" si="1"/>
        <v>38019432.439000003</v>
      </c>
      <c r="E12" s="10">
        <f t="shared" si="1"/>
        <v>49227999.375999995</v>
      </c>
      <c r="F12" s="10">
        <f t="shared" si="1"/>
        <v>55790823.068999998</v>
      </c>
      <c r="G12" s="10">
        <f t="shared" si="1"/>
        <v>81229480.525000006</v>
      </c>
      <c r="H12" s="11">
        <f>((G12/E12)-1)*100</f>
        <v>65.006666032830111</v>
      </c>
      <c r="I12" s="12"/>
      <c r="J12" s="5"/>
      <c r="K12" s="5"/>
    </row>
    <row r="13" spans="1:11" ht="9" customHeight="1">
      <c r="A13" s="15" t="s">
        <v>10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8">
        <v>231.86799999999999</v>
      </c>
      <c r="H13" s="11" t="s">
        <v>8</v>
      </c>
      <c r="I13" s="12"/>
      <c r="J13" s="5"/>
      <c r="K13" s="5"/>
    </row>
    <row r="14" spans="1:11" ht="9" customHeight="1">
      <c r="A14" s="15" t="s">
        <v>9</v>
      </c>
      <c r="B14" s="18">
        <v>11351327.470000001</v>
      </c>
      <c r="C14" s="18">
        <v>28451724.07</v>
      </c>
      <c r="D14" s="18">
        <v>36909685.031000003</v>
      </c>
      <c r="E14" s="18">
        <v>42610088.413999997</v>
      </c>
      <c r="F14" s="18">
        <v>44964608.456</v>
      </c>
      <c r="G14" s="18">
        <v>46663781.730999999</v>
      </c>
      <c r="H14" s="17">
        <f>((G14/E14)-1)*100</f>
        <v>9.5134590607141689</v>
      </c>
      <c r="I14" s="12"/>
      <c r="J14" s="5"/>
      <c r="K14" s="5"/>
    </row>
    <row r="15" spans="1:11" ht="9" customHeight="1">
      <c r="A15" s="34" t="s">
        <v>16</v>
      </c>
      <c r="B15" s="18">
        <v>0</v>
      </c>
      <c r="C15" s="18">
        <v>0</v>
      </c>
      <c r="D15" s="18">
        <v>1109747.4080000001</v>
      </c>
      <c r="E15" s="18">
        <v>6617910.9620000003</v>
      </c>
      <c r="F15" s="18">
        <v>10826214.613</v>
      </c>
      <c r="G15" s="18">
        <v>34565466.925999999</v>
      </c>
      <c r="H15" s="17">
        <f>((G15/E15)-1)*100</f>
        <v>422.30178260896338</v>
      </c>
      <c r="I15" s="12"/>
      <c r="J15" s="5"/>
      <c r="K15" s="5"/>
    </row>
    <row r="16" spans="1:11" ht="9" customHeight="1">
      <c r="A16" s="15"/>
      <c r="B16" s="18"/>
      <c r="C16" s="18"/>
      <c r="D16" s="18"/>
      <c r="E16" s="18"/>
      <c r="F16" s="18"/>
      <c r="G16" s="18"/>
      <c r="H16" s="17"/>
      <c r="I16" s="12"/>
      <c r="J16" s="5"/>
      <c r="K16" s="5"/>
    </row>
    <row r="17" spans="1:11" ht="9" customHeight="1">
      <c r="A17" s="19" t="s">
        <v>12</v>
      </c>
      <c r="B17" s="20">
        <f t="shared" ref="B17:G17" si="2">SUM(B18:B19)</f>
        <v>0</v>
      </c>
      <c r="C17" s="20">
        <f t="shared" si="2"/>
        <v>0</v>
      </c>
      <c r="D17" s="20">
        <f t="shared" si="2"/>
        <v>0</v>
      </c>
      <c r="E17" s="20">
        <f t="shared" si="2"/>
        <v>0</v>
      </c>
      <c r="F17" s="20">
        <f t="shared" si="2"/>
        <v>0</v>
      </c>
      <c r="G17" s="20">
        <f t="shared" si="2"/>
        <v>5565146.0899999999</v>
      </c>
      <c r="H17" s="21" t="s">
        <v>8</v>
      </c>
      <c r="I17" s="12"/>
      <c r="J17" s="5"/>
      <c r="K17" s="5"/>
    </row>
    <row r="18" spans="1:11" ht="9" customHeight="1">
      <c r="A18" s="15" t="s">
        <v>13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  <c r="G18" s="18">
        <v>681091</v>
      </c>
      <c r="H18" s="17" t="s">
        <v>8</v>
      </c>
      <c r="I18" s="12"/>
      <c r="J18" s="5"/>
      <c r="K18" s="5"/>
    </row>
    <row r="19" spans="1:11" ht="9" customHeight="1">
      <c r="A19" s="15" t="s">
        <v>14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  <c r="G19" s="18">
        <v>4884055.09</v>
      </c>
      <c r="H19" s="17" t="s">
        <v>8</v>
      </c>
      <c r="I19" s="12"/>
      <c r="J19" s="5"/>
      <c r="K19" s="5"/>
    </row>
    <row r="20" spans="1:11" ht="9" customHeight="1">
      <c r="A20" s="22"/>
      <c r="B20" s="22"/>
      <c r="C20" s="22"/>
      <c r="D20" s="22"/>
      <c r="E20" s="22"/>
      <c r="F20" s="22"/>
      <c r="G20" s="22"/>
      <c r="H20" s="22"/>
      <c r="I20" s="5"/>
      <c r="J20" s="5"/>
      <c r="K20" s="5"/>
    </row>
    <row r="21" spans="1:11" ht="9" customHeight="1">
      <c r="A21" s="23" t="s">
        <v>11</v>
      </c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0.5" customHeight="1">
      <c r="A22" s="24" t="s">
        <v>15</v>
      </c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9" customHeight="1">
      <c r="A23" s="2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9" customHeight="1">
      <c r="A24" s="5"/>
      <c r="B24" s="26"/>
      <c r="C24" s="26"/>
      <c r="D24" s="26"/>
      <c r="E24" s="26"/>
      <c r="F24" s="26"/>
      <c r="G24" s="26"/>
      <c r="H24" s="5"/>
      <c r="I24" s="5"/>
      <c r="J24" s="5"/>
      <c r="K24" s="5"/>
    </row>
    <row r="25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spans="1:1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10.5" customHeight="1">
      <c r="A32" s="27"/>
      <c r="B32" s="5"/>
      <c r="C32" s="5"/>
      <c r="D32" s="5"/>
      <c r="E32" s="5"/>
      <c r="F32" s="5"/>
      <c r="G32" s="5"/>
      <c r="H32" s="5"/>
      <c r="I32" s="5"/>
      <c r="J32" s="5"/>
      <c r="K32" s="5"/>
    </row>
  </sheetData>
  <mergeCells count="3">
    <mergeCell ref="B3:G3"/>
    <mergeCell ref="H3:H4"/>
    <mergeCell ref="A3:A4"/>
  </mergeCells>
  <printOptions horizontalCentered="1"/>
  <pageMargins left="0.98402777777777795" right="0.98402777777777795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T2.9</vt:lpstr>
      <vt:lpstr>T2.9!Area_de_impressao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Lopes de Souza</dc:creator>
  <cp:lastModifiedBy>Pedro Paulo Moraes Filho</cp:lastModifiedBy>
  <cp:revision>0</cp:revision>
  <cp:lastPrinted>2013-05-13T19:46:23Z</cp:lastPrinted>
  <dcterms:created xsi:type="dcterms:W3CDTF">2001-03-20T19:06:52Z</dcterms:created>
  <dcterms:modified xsi:type="dcterms:W3CDTF">2026-05-07T21:51:45Z</dcterms:modified>
  <dc:language>en-US</dc:language>
</cp:coreProperties>
</file>