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1B41260D-62B3-4406-9B81-9AD54171536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8" sheetId="1" r:id="rId1"/>
  </sheets>
  <definedNames>
    <definedName name="_xlfn__FV">none</definedName>
    <definedName name="_xlfn_AVERAGEIF">none</definedName>
    <definedName name="_xlnm.Print_Area" localSheetId="0">'T2.8'!$A$1:$H$23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B12" i="1"/>
  <c r="C12" i="1"/>
  <c r="D12" i="1"/>
  <c r="E12" i="1"/>
  <c r="F12" i="1"/>
  <c r="G12" i="1"/>
  <c r="G17" i="1"/>
  <c r="F17" i="1"/>
  <c r="E17" i="1"/>
  <c r="D17" i="1"/>
  <c r="C17" i="1"/>
  <c r="B17" i="1"/>
  <c r="H14" i="1"/>
  <c r="H9" i="1"/>
  <c r="G8" i="1"/>
  <c r="F8" i="1"/>
  <c r="E8" i="1"/>
  <c r="E6" i="1" s="1"/>
  <c r="D8" i="1"/>
  <c r="C8" i="1"/>
  <c r="B8" i="1"/>
  <c r="F6" i="1" l="1"/>
  <c r="B6" i="1"/>
  <c r="D6" i="1"/>
  <c r="G6" i="1"/>
  <c r="H6" i="1" s="1"/>
  <c r="C6" i="1"/>
  <c r="H12" i="1"/>
  <c r="H8" i="1"/>
</calcChain>
</file>

<file path=xl/sharedStrings.xml><?xml version="1.0" encoding="utf-8"?>
<sst xmlns="http://schemas.openxmlformats.org/spreadsheetml/2006/main" count="27" uniqueCount="18">
  <si>
    <t>Table 2.8 – Processed volume of raw materials¹ for biomethane production – 2020-2025</t>
  </si>
  <si>
    <t>Brazilian regions</t>
  </si>
  <si>
    <t>Production of raw materials (m³)</t>
  </si>
  <si>
    <t>25/24
%</t>
  </si>
  <si>
    <t>Brazil</t>
  </si>
  <si>
    <t>Northeast</t>
  </si>
  <si>
    <t xml:space="preserve">Ceará </t>
  </si>
  <si>
    <t>Pernambuco</t>
  </si>
  <si>
    <t>-</t>
  </si>
  <si>
    <t>..</t>
  </si>
  <si>
    <t xml:space="preserve">Rio de Janeiro </t>
  </si>
  <si>
    <t>Minas Gerais</t>
  </si>
  <si>
    <t>Source: ANP/SPC, according to ANP Resolution No. 729/2018.</t>
  </si>
  <si>
    <t>South Region</t>
  </si>
  <si>
    <t>Paraná</t>
  </si>
  <si>
    <t>Rio Grande do Sul</t>
  </si>
  <si>
    <t>¹Biogas from urban solid waste and biogas from agrosilvopastoral waste.</t>
  </si>
  <si>
    <t xml:space="preserve">São Paulo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</si>
</sst>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\-??_);_(@_)"/>
    <numFmt numFmtId="165" formatCode="0.0%"/>
    <numFmt numFmtId="166" formatCode="#,##0;[Red]#,##0"/>
    <numFmt numFmtId="167" formatCode="_(* #,##0_);_(* \(#,##0\);_(* &quot;-&quot;??_);_(@_)"/>
  </numFmts>
  <fonts count="7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993366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2" fontId="2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164" fontId="1" fillId="3" borderId="0" xfId="0" applyNumberFormat="1" applyFont="1" applyFill="1"/>
    <xf numFmtId="164" fontId="4" fillId="3" borderId="0" xfId="0" applyNumberFormat="1" applyFont="1" applyFill="1"/>
    <xf numFmtId="4" fontId="4" fillId="3" borderId="0" xfId="0" applyNumberFormat="1" applyFont="1" applyFill="1" applyAlignment="1">
      <alignment horizontal="right" vertical="center" wrapText="1"/>
    </xf>
    <xf numFmtId="0" fontId="1" fillId="3" borderId="5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/>
    <xf numFmtId="166" fontId="1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167" fontId="1" fillId="4" borderId="0" xfId="0" applyNumberFormat="1" applyFont="1" applyFill="1"/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"/>
  <sheetViews>
    <sheetView tabSelected="1" zoomScaleNormal="100" workbookViewId="0">
      <selection activeCell="A2" sqref="A2"/>
    </sheetView>
  </sheetViews>
  <sheetFormatPr defaultColWidth="11.453125" defaultRowHeight="12.5"/>
  <cols>
    <col min="1" max="1" width="20.54296875" style="1" customWidth="1"/>
    <col min="2" max="7" width="14.7265625" style="1" customWidth="1"/>
    <col min="8" max="8" width="8.7265625" style="1" customWidth="1"/>
    <col min="9" max="257" width="11.453125" style="1" customWidth="1"/>
  </cols>
  <sheetData>
    <row r="1" spans="1:11" ht="12.65" customHeight="1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9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1.25" customHeight="1">
      <c r="A3" s="32" t="s">
        <v>1</v>
      </c>
      <c r="B3" s="28" t="s">
        <v>2</v>
      </c>
      <c r="C3" s="29"/>
      <c r="D3" s="29"/>
      <c r="E3" s="29"/>
      <c r="F3" s="29"/>
      <c r="G3" s="29"/>
      <c r="H3" s="30" t="s">
        <v>3</v>
      </c>
      <c r="I3" s="5"/>
      <c r="J3" s="5"/>
      <c r="K3" s="5"/>
    </row>
    <row r="4" spans="1:11" ht="12.75" customHeight="1">
      <c r="A4" s="33"/>
      <c r="B4" s="6">
        <v>2020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31"/>
      <c r="I4" s="5"/>
      <c r="J4" s="5"/>
      <c r="K4" s="5"/>
    </row>
    <row r="5" spans="1:11" ht="7.5" customHeight="1">
      <c r="A5" s="7"/>
      <c r="B5" s="8"/>
      <c r="C5" s="8"/>
      <c r="D5" s="8"/>
      <c r="E5" s="8"/>
      <c r="F5" s="8"/>
      <c r="G5" s="8"/>
      <c r="H5" s="7"/>
      <c r="I5" s="5"/>
      <c r="J5" s="5"/>
      <c r="K5" s="5"/>
    </row>
    <row r="6" spans="1:11" ht="9" customHeight="1">
      <c r="A6" s="9" t="s">
        <v>4</v>
      </c>
      <c r="B6" s="10">
        <f>B8+B12</f>
        <v>123836997</v>
      </c>
      <c r="C6" s="10">
        <f>C8+C12</f>
        <v>189742014</v>
      </c>
      <c r="D6" s="10">
        <f>D8+D12</f>
        <v>214673851</v>
      </c>
      <c r="E6" s="10">
        <f>E8+E12</f>
        <v>223040223</v>
      </c>
      <c r="F6" s="10">
        <f>F8+F12</f>
        <v>231580195</v>
      </c>
      <c r="G6" s="10">
        <f>G8+G12+G17</f>
        <v>251076376</v>
      </c>
      <c r="H6" s="11">
        <f>((G6/E6)-1)*100</f>
        <v>12.569998641007452</v>
      </c>
      <c r="I6" s="12"/>
      <c r="J6" s="13"/>
      <c r="K6" s="5"/>
    </row>
    <row r="7" spans="1:11" ht="9" customHeight="1">
      <c r="A7" s="9"/>
      <c r="B7" s="10"/>
      <c r="C7" s="10"/>
      <c r="D7" s="10"/>
      <c r="E7" s="10"/>
      <c r="F7" s="10"/>
      <c r="G7" s="10"/>
      <c r="H7" s="11"/>
      <c r="I7" s="12"/>
      <c r="J7" s="13"/>
      <c r="K7" s="5"/>
    </row>
    <row r="8" spans="1:11" ht="9" customHeight="1">
      <c r="A8" s="9" t="s">
        <v>5</v>
      </c>
      <c r="B8" s="10">
        <f t="shared" ref="B8:G8" si="0">SUM(B9:B11)</f>
        <v>51639671</v>
      </c>
      <c r="C8" s="10">
        <f t="shared" si="0"/>
        <v>53494685</v>
      </c>
      <c r="D8" s="10">
        <f t="shared" si="0"/>
        <v>61661094</v>
      </c>
      <c r="E8" s="10">
        <f t="shared" si="0"/>
        <v>56796115</v>
      </c>
      <c r="F8" s="10">
        <f t="shared" si="0"/>
        <v>58308620</v>
      </c>
      <c r="G8" s="10">
        <f t="shared" si="0"/>
        <v>45371540</v>
      </c>
      <c r="H8" s="11">
        <f>((G8/E8)-1)*100</f>
        <v>-20.115064208176914</v>
      </c>
      <c r="I8" s="12"/>
      <c r="J8" s="5"/>
      <c r="K8" s="5"/>
    </row>
    <row r="9" spans="1:11" ht="9" customHeight="1">
      <c r="A9" s="14" t="s">
        <v>6</v>
      </c>
      <c r="B9" s="15">
        <v>51639671</v>
      </c>
      <c r="C9" s="15">
        <v>53494685</v>
      </c>
      <c r="D9" s="15">
        <v>61661094</v>
      </c>
      <c r="E9" s="15">
        <v>56796115</v>
      </c>
      <c r="F9" s="15">
        <v>58308620</v>
      </c>
      <c r="G9" s="15">
        <v>44908065</v>
      </c>
      <c r="H9" s="16">
        <f>((G9/E9)-1)*100</f>
        <v>-20.931097135781208</v>
      </c>
      <c r="I9" s="12"/>
      <c r="J9" s="5"/>
      <c r="K9" s="5"/>
    </row>
    <row r="10" spans="1:11" ht="9" customHeight="1">
      <c r="A10" s="14" t="s">
        <v>7</v>
      </c>
      <c r="B10" s="15" t="s">
        <v>8</v>
      </c>
      <c r="C10" s="15" t="s">
        <v>8</v>
      </c>
      <c r="D10" s="15" t="s">
        <v>8</v>
      </c>
      <c r="E10" s="15" t="s">
        <v>8</v>
      </c>
      <c r="F10" s="15" t="s">
        <v>8</v>
      </c>
      <c r="G10" s="15">
        <v>463475</v>
      </c>
      <c r="H10" s="16" t="s">
        <v>9</v>
      </c>
      <c r="I10" s="12"/>
      <c r="J10" s="5"/>
      <c r="K10" s="5"/>
    </row>
    <row r="11" spans="1:11" ht="9" customHeight="1">
      <c r="A11" s="14"/>
      <c r="B11" s="15"/>
      <c r="C11" s="15"/>
      <c r="D11" s="15"/>
      <c r="E11" s="15"/>
      <c r="F11" s="15"/>
      <c r="G11" s="15"/>
      <c r="H11" s="16"/>
      <c r="I11" s="12"/>
      <c r="J11" s="5"/>
      <c r="K11" s="5"/>
    </row>
    <row r="12" spans="1:11" ht="9" customHeight="1">
      <c r="A12" s="9" t="s">
        <v>10</v>
      </c>
      <c r="B12" s="10">
        <f t="shared" ref="B12:G12" si="1">SUM(B13:B15)</f>
        <v>72197326</v>
      </c>
      <c r="C12" s="10">
        <f t="shared" si="1"/>
        <v>136247329</v>
      </c>
      <c r="D12" s="10">
        <f t="shared" si="1"/>
        <v>153012757</v>
      </c>
      <c r="E12" s="10">
        <f t="shared" si="1"/>
        <v>166244108</v>
      </c>
      <c r="F12" s="10">
        <f t="shared" si="1"/>
        <v>173271575</v>
      </c>
      <c r="G12" s="10">
        <f t="shared" si="1"/>
        <v>199028469</v>
      </c>
      <c r="H12" s="11">
        <f>((G12/E12)-1)*100</f>
        <v>19.720615301445754</v>
      </c>
      <c r="I12" s="12"/>
      <c r="J12" s="5"/>
      <c r="K12" s="5"/>
    </row>
    <row r="13" spans="1:11" ht="9" customHeight="1">
      <c r="A13" s="14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414067</v>
      </c>
      <c r="H13" s="11" t="s">
        <v>9</v>
      </c>
      <c r="I13" s="12"/>
      <c r="J13" s="5"/>
      <c r="K13" s="5"/>
    </row>
    <row r="14" spans="1:11" ht="9" customHeight="1">
      <c r="A14" s="14" t="s">
        <v>10</v>
      </c>
      <c r="B14" s="17">
        <v>72197326</v>
      </c>
      <c r="C14" s="17">
        <v>136247329</v>
      </c>
      <c r="D14" s="17">
        <v>151253140</v>
      </c>
      <c r="E14" s="17">
        <v>155748536</v>
      </c>
      <c r="F14" s="17">
        <v>153087927</v>
      </c>
      <c r="G14" s="17">
        <v>151151167</v>
      </c>
      <c r="H14" s="16">
        <f>((G14/E14)-1)*100</f>
        <v>-2.9517895436269148</v>
      </c>
      <c r="I14" s="12"/>
      <c r="J14" s="5"/>
      <c r="K14" s="5"/>
    </row>
    <row r="15" spans="1:11" ht="9" customHeight="1">
      <c r="A15" s="26" t="s">
        <v>17</v>
      </c>
      <c r="B15" s="27">
        <v>0</v>
      </c>
      <c r="C15" s="27">
        <v>0</v>
      </c>
      <c r="D15" s="27">
        <v>1759617</v>
      </c>
      <c r="E15" s="27">
        <v>10495572</v>
      </c>
      <c r="F15" s="27">
        <v>20183648</v>
      </c>
      <c r="G15" s="27">
        <v>47463235</v>
      </c>
      <c r="H15" s="16">
        <f>((G15/E15)-1)*100</f>
        <v>352.22151779817239</v>
      </c>
      <c r="I15" s="12"/>
      <c r="J15" s="5"/>
      <c r="K15" s="5"/>
    </row>
    <row r="16" spans="1:11" ht="9" customHeight="1">
      <c r="A16" s="14"/>
      <c r="B16" s="18"/>
      <c r="C16" s="18"/>
      <c r="D16" s="18"/>
      <c r="E16" s="18"/>
      <c r="F16" s="18"/>
      <c r="G16" s="17"/>
      <c r="H16" s="16"/>
      <c r="I16" s="12"/>
      <c r="J16" s="5"/>
      <c r="K16" s="5"/>
    </row>
    <row r="17" spans="1:11" ht="9" customHeight="1">
      <c r="A17" s="9" t="s">
        <v>13</v>
      </c>
      <c r="B17" s="18">
        <f t="shared" ref="B17:G17" si="2">SUM(B18:B19)</f>
        <v>0</v>
      </c>
      <c r="C17" s="18">
        <f t="shared" si="2"/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0">
        <f t="shared" si="2"/>
        <v>6676367</v>
      </c>
      <c r="H17" s="19" t="s">
        <v>9</v>
      </c>
      <c r="I17" s="12"/>
      <c r="J17" s="5"/>
      <c r="K17" s="5"/>
    </row>
    <row r="18" spans="1:11" ht="9" customHeight="1">
      <c r="A18" s="14" t="s">
        <v>14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1042220</v>
      </c>
      <c r="H18" s="16" t="s">
        <v>9</v>
      </c>
      <c r="I18" s="12"/>
      <c r="J18" s="5"/>
      <c r="K18" s="5"/>
    </row>
    <row r="19" spans="1:11" ht="9" customHeight="1">
      <c r="A19" s="14" t="s">
        <v>15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5634147</v>
      </c>
      <c r="H19" s="16" t="s">
        <v>9</v>
      </c>
      <c r="I19" s="12"/>
      <c r="J19" s="5"/>
      <c r="K19" s="5"/>
    </row>
    <row r="20" spans="1:11" ht="8.25" customHeight="1">
      <c r="A20" s="14"/>
      <c r="B20" s="17"/>
      <c r="C20" s="17"/>
      <c r="D20" s="17"/>
      <c r="E20" s="17"/>
      <c r="F20" s="17"/>
      <c r="G20" s="17"/>
      <c r="H20" s="16"/>
      <c r="I20" s="12"/>
      <c r="J20" s="5"/>
      <c r="K20" s="5"/>
    </row>
    <row r="21" spans="1:11" ht="9" customHeight="1">
      <c r="A21" s="20"/>
      <c r="B21" s="20"/>
      <c r="C21" s="20"/>
      <c r="D21" s="20"/>
      <c r="E21" s="20"/>
      <c r="F21" s="20"/>
      <c r="G21" s="20"/>
      <c r="H21" s="20"/>
      <c r="I21" s="5"/>
      <c r="J21" s="5"/>
      <c r="K21" s="5"/>
    </row>
    <row r="22" spans="1:11" ht="9" customHeight="1">
      <c r="A22" s="21" t="s">
        <v>12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0.5" customHeight="1">
      <c r="A23" s="22" t="s"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9" customHeight="1">
      <c r="A24" s="23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9" customHeight="1">
      <c r="A25" s="5"/>
      <c r="B25" s="24"/>
      <c r="C25" s="24"/>
      <c r="D25" s="24"/>
      <c r="E25" s="24"/>
      <c r="F25" s="24"/>
      <c r="G25" s="24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0.5" customHeight="1">
      <c r="A33" s="25"/>
      <c r="B33" s="5"/>
      <c r="C33" s="5"/>
      <c r="D33" s="5"/>
      <c r="E33" s="5"/>
      <c r="F33" s="5"/>
      <c r="G33" s="5"/>
      <c r="H33" s="5"/>
      <c r="I33" s="5"/>
      <c r="J33" s="5"/>
      <c r="K33" s="5"/>
    </row>
  </sheetData>
  <mergeCells count="3">
    <mergeCell ref="B3:G3"/>
    <mergeCell ref="H3:H4"/>
    <mergeCell ref="A3:A4"/>
  </mergeCells>
  <printOptions horizontalCentered="1"/>
  <pageMargins left="0.98402777777777795" right="0.98402777777777795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T2.8</vt:lpstr>
      <vt:lpstr>T2.8!Area_de_impressao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2013-05-13T19:46:23Z</cp:lastPrinted>
  <dcterms:created xsi:type="dcterms:W3CDTF">2001-03-20T19:06:52Z</dcterms:created>
  <dcterms:modified xsi:type="dcterms:W3CDTF">2026-07-13T22:26:23Z</dcterms:modified>
  <dc:language>en-US</dc:language>
</cp:coreProperties>
</file>