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946E14B9965C386E631AD0D440797EB8A7ABF70E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2.7" sheetId="1" r:id="rId1"/>
  </sheets>
  <definedNames>
    <definedName name="_xlfn_AVERAGEIF">none</definedName>
    <definedName name="_xlnm.Print_Area" localSheetId="0">'T2.7'!$A$1:$L$35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30" i="1"/>
  <c r="K29" i="1"/>
  <c r="L29" i="1" s="1"/>
  <c r="J29" i="1"/>
  <c r="J6" i="1" s="1"/>
  <c r="I29" i="1"/>
  <c r="I6" i="1" s="1"/>
  <c r="H29" i="1"/>
  <c r="G29" i="1"/>
  <c r="F29" i="1"/>
  <c r="E29" i="1"/>
  <c r="D29" i="1"/>
  <c r="C29" i="1"/>
  <c r="B29" i="1"/>
  <c r="L27" i="1"/>
  <c r="L26" i="1"/>
  <c r="L25" i="1"/>
  <c r="K24" i="1"/>
  <c r="L24" i="1" s="1"/>
  <c r="J24" i="1"/>
  <c r="I24" i="1"/>
  <c r="H24" i="1"/>
  <c r="G24" i="1"/>
  <c r="F24" i="1"/>
  <c r="E24" i="1"/>
  <c r="D24" i="1"/>
  <c r="C24" i="1"/>
  <c r="B24" i="1"/>
  <c r="L22" i="1"/>
  <c r="L21" i="1"/>
  <c r="L20" i="1"/>
  <c r="K19" i="1"/>
  <c r="K6" i="1" s="1"/>
  <c r="L6" i="1" s="1"/>
  <c r="J19" i="1"/>
  <c r="I19" i="1"/>
  <c r="H19" i="1"/>
  <c r="G19" i="1"/>
  <c r="F19" i="1"/>
  <c r="E19" i="1"/>
  <c r="E6" i="1" s="1"/>
  <c r="D19" i="1"/>
  <c r="D6" i="1" s="1"/>
  <c r="C19" i="1"/>
  <c r="C6" i="1" s="1"/>
  <c r="B19" i="1"/>
  <c r="L17" i="1"/>
  <c r="L14" i="1"/>
  <c r="K13" i="1"/>
  <c r="L13" i="1" s="1"/>
  <c r="J13" i="1"/>
  <c r="I13" i="1"/>
  <c r="H13" i="1"/>
  <c r="G13" i="1"/>
  <c r="F13" i="1"/>
  <c r="E13" i="1"/>
  <c r="D13" i="1"/>
  <c r="C13" i="1"/>
  <c r="B13" i="1"/>
  <c r="L11" i="1"/>
  <c r="L10" i="1"/>
  <c r="L9" i="1"/>
  <c r="K8" i="1"/>
  <c r="L8" i="1" s="1"/>
  <c r="J8" i="1"/>
  <c r="I8" i="1"/>
  <c r="H8" i="1"/>
  <c r="H6" i="1" s="1"/>
  <c r="G8" i="1"/>
  <c r="G6" i="1" s="1"/>
  <c r="F8" i="1"/>
  <c r="F6" i="1" s="1"/>
  <c r="E8" i="1"/>
  <c r="D8" i="1"/>
  <c r="C8" i="1"/>
  <c r="B8" i="1"/>
  <c r="B6" i="1"/>
  <c r="L19" i="1" l="1"/>
</calcChain>
</file>

<file path=xl/sharedStrings.xml><?xml version="1.0" encoding="utf-8"?>
<sst xmlns="http://schemas.openxmlformats.org/spreadsheetml/2006/main" count="30" uniqueCount="29">
  <si>
    <t>Table 2.7 – Production of biodiesel¹, by brazilian region and states – 2016-2025</t>
  </si>
  <si>
    <t>Brazilian region
and state</t>
  </si>
  <si>
    <t>Production of biodiesel (B100) - (m³)</t>
  </si>
  <si>
    <t>24/25
%</t>
  </si>
  <si>
    <t>Brazil</t>
  </si>
  <si>
    <t xml:space="preserve">North Region </t>
  </si>
  <si>
    <t xml:space="preserve">Rondônia </t>
  </si>
  <si>
    <t>Pará</t>
  </si>
  <si>
    <t xml:space="preserve">Tocantins </t>
  </si>
  <si>
    <t xml:space="preserve">Northeast Region </t>
  </si>
  <si>
    <t>Piaui</t>
  </si>
  <si>
    <t xml:space="preserve">Ceará </t>
  </si>
  <si>
    <t>..</t>
  </si>
  <si>
    <t>Rio Grande do Norte</t>
  </si>
  <si>
    <t xml:space="preserve">Bahia </t>
  </si>
  <si>
    <t xml:space="preserve">Southeast Region </t>
  </si>
  <si>
    <t xml:space="preserve">Minas Gerais </t>
  </si>
  <si>
    <t xml:space="preserve">Rio de Janeiro </t>
  </si>
  <si>
    <t xml:space="preserve">São Paulo </t>
  </si>
  <si>
    <t xml:space="preserve">South Region </t>
  </si>
  <si>
    <t xml:space="preserve">Paraná </t>
  </si>
  <si>
    <t>Santa Catarina</t>
  </si>
  <si>
    <t xml:space="preserve">Rio Grande do Sul </t>
  </si>
  <si>
    <t xml:space="preserve">Central-west Region </t>
  </si>
  <si>
    <t xml:space="preserve">Mato Grosso do Sul </t>
  </si>
  <si>
    <t xml:space="preserve">Mato Grosso </t>
  </si>
  <si>
    <t>Goias</t>
  </si>
  <si>
    <t>Source: ANP/SPC, ANP Resolution No. 729/2018</t>
  </si>
  <si>
    <t>¹Biodiesel (B100), as per Ordinance ANP No. 920/2023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</si>
</sst>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\-??_);_(@_)"/>
    <numFmt numFmtId="165" formatCode="0.0%"/>
    <numFmt numFmtId="166" formatCode="#,##0;[Red]#,##0"/>
  </numFmts>
  <fonts count="9">
    <font>
      <sz val="10"/>
      <name val="Arial"/>
    </font>
    <font>
      <sz val="7"/>
      <name val="Helvetica Neue"/>
      <family val="2"/>
    </font>
    <font>
      <b/>
      <sz val="9"/>
      <name val="Helvetica Neue"/>
    </font>
    <font>
      <b/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FF0000"/>
      <name val="Helvetica Neue"/>
    </font>
    <font>
      <sz val="7"/>
      <color rgb="FF993366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3" borderId="0" xfId="0" applyFill="1"/>
    <xf numFmtId="2" fontId="3" fillId="3" borderId="0" xfId="0" applyNumberFormat="1" applyFont="1" applyFill="1" applyAlignment="1">
      <alignment horizontal="left" vertical="center" wrapText="1"/>
    </xf>
    <xf numFmtId="2" fontId="3" fillId="3" borderId="0" xfId="0" applyNumberFormat="1" applyFont="1" applyFill="1" applyAlignment="1">
      <alignment horizontal="left" vertical="center"/>
    </xf>
    <xf numFmtId="2" fontId="4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5" fontId="1" fillId="3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/>
    <xf numFmtId="4" fontId="1" fillId="3" borderId="0" xfId="0" applyNumberFormat="1" applyFont="1" applyFill="1" applyAlignment="1">
      <alignment horizontal="right" vertical="center" wrapText="1"/>
    </xf>
    <xf numFmtId="164" fontId="1" fillId="3" borderId="0" xfId="0" applyNumberFormat="1" applyFont="1" applyFill="1" applyAlignment="1">
      <alignment horizontal="right" vertical="center" wrapText="1"/>
    </xf>
    <xf numFmtId="0" fontId="1" fillId="3" borderId="5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166" fontId="1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2" fontId="2" fillId="3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5"/>
  <sheetViews>
    <sheetView tabSelected="1" zoomScaleNormal="100" workbookViewId="0">
      <selection activeCell="A2" sqref="A2"/>
    </sheetView>
  </sheetViews>
  <sheetFormatPr defaultColWidth="11.453125" defaultRowHeight="12.5"/>
  <cols>
    <col min="1" max="1" width="18.26953125" style="1" customWidth="1"/>
    <col min="2" max="11" width="9.453125" style="1" customWidth="1"/>
    <col min="12" max="12" width="8.1796875" style="1" customWidth="1"/>
    <col min="13" max="257" width="11.453125" style="1" customWidth="1"/>
  </cols>
  <sheetData>
    <row r="1" spans="1:15" ht="1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3"/>
      <c r="K1" s="3"/>
      <c r="L1" s="4"/>
      <c r="M1" s="5"/>
      <c r="N1" s="5"/>
      <c r="O1" s="5"/>
    </row>
    <row r="2" spans="1:15" ht="9" customHeight="1">
      <c r="A2" s="6"/>
      <c r="B2" s="6"/>
      <c r="C2" s="6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>
      <c r="A3" s="30" t="s">
        <v>1</v>
      </c>
      <c r="B3" s="32" t="s">
        <v>2</v>
      </c>
      <c r="C3" s="33"/>
      <c r="D3" s="33"/>
      <c r="E3" s="33"/>
      <c r="F3" s="33"/>
      <c r="G3" s="33"/>
      <c r="H3" s="33"/>
      <c r="I3" s="33"/>
      <c r="J3" s="33"/>
      <c r="K3" s="34"/>
      <c r="L3" s="28" t="s">
        <v>3</v>
      </c>
      <c r="M3" s="2"/>
      <c r="N3" s="2"/>
      <c r="O3" s="2"/>
    </row>
    <row r="4" spans="1:15" ht="12.75" customHeight="1">
      <c r="A4" s="31"/>
      <c r="B4" s="7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7">
        <v>2022</v>
      </c>
      <c r="I4" s="7">
        <v>2023</v>
      </c>
      <c r="J4" s="7">
        <v>2024</v>
      </c>
      <c r="K4" s="7">
        <v>2025</v>
      </c>
      <c r="L4" s="29"/>
      <c r="M4" s="2"/>
      <c r="N4" s="2"/>
      <c r="O4" s="2"/>
    </row>
    <row r="5" spans="1:15" ht="7.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8"/>
      <c r="M5" s="2"/>
      <c r="N5" s="2"/>
      <c r="O5" s="2"/>
    </row>
    <row r="6" spans="1:15" ht="9" customHeight="1">
      <c r="A6" s="6" t="s">
        <v>4</v>
      </c>
      <c r="B6" s="10">
        <f t="shared" ref="B6:K6" si="0">B8+B13+B19+B24+B29</f>
        <v>3801338.9979999997</v>
      </c>
      <c r="C6" s="10">
        <f t="shared" si="0"/>
        <v>4289839.6880000001</v>
      </c>
      <c r="D6" s="10">
        <f t="shared" si="0"/>
        <v>5336635.0580000002</v>
      </c>
      <c r="E6" s="10">
        <f t="shared" si="0"/>
        <v>5902787.8040000005</v>
      </c>
      <c r="F6" s="10">
        <f t="shared" si="0"/>
        <v>6445179.7750000004</v>
      </c>
      <c r="G6" s="10">
        <f t="shared" si="0"/>
        <v>6770661.0650000004</v>
      </c>
      <c r="H6" s="10">
        <f t="shared" si="0"/>
        <v>6254710.2699999996</v>
      </c>
      <c r="I6" s="10">
        <f t="shared" si="0"/>
        <v>7532435.7029999997</v>
      </c>
      <c r="J6" s="10">
        <f t="shared" si="0"/>
        <v>9054416.0240000002</v>
      </c>
      <c r="K6" s="10">
        <f t="shared" si="0"/>
        <v>9840966.6900000013</v>
      </c>
      <c r="L6" s="11">
        <f>((K6/J6)-1)*100</f>
        <v>8.6869287198107372</v>
      </c>
      <c r="M6" s="12"/>
      <c r="N6" s="13"/>
      <c r="O6" s="2"/>
    </row>
    <row r="7" spans="1:15" ht="9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11"/>
      <c r="M7" s="2"/>
      <c r="N7" s="2"/>
      <c r="O7" s="2"/>
    </row>
    <row r="8" spans="1:15" ht="9" customHeight="1">
      <c r="A8" s="6" t="s">
        <v>5</v>
      </c>
      <c r="B8" s="10">
        <f t="shared" ref="B8:K8" si="1">SUM(B9:B11)</f>
        <v>38957.788999999997</v>
      </c>
      <c r="C8" s="10">
        <f t="shared" si="1"/>
        <v>7821.29</v>
      </c>
      <c r="D8" s="10">
        <f t="shared" si="1"/>
        <v>101332.219</v>
      </c>
      <c r="E8" s="10">
        <f t="shared" si="1"/>
        <v>108350.842</v>
      </c>
      <c r="F8" s="10">
        <f t="shared" si="1"/>
        <v>148611.26999999999</v>
      </c>
      <c r="G8" s="10">
        <f t="shared" si="1"/>
        <v>144421.72199999998</v>
      </c>
      <c r="H8" s="10">
        <f t="shared" si="1"/>
        <v>162801.00199999998</v>
      </c>
      <c r="I8" s="10">
        <f t="shared" si="1"/>
        <v>283253.85200000001</v>
      </c>
      <c r="J8" s="10">
        <f t="shared" si="1"/>
        <v>395677.473</v>
      </c>
      <c r="K8" s="10">
        <f t="shared" si="1"/>
        <v>581091.09699999995</v>
      </c>
      <c r="L8" s="11">
        <f>((K8/J8)-1)*100</f>
        <v>46.859787744348026</v>
      </c>
      <c r="M8" s="12"/>
      <c r="N8" s="2"/>
      <c r="O8" s="2"/>
    </row>
    <row r="9" spans="1:15" ht="9" customHeight="1">
      <c r="A9" s="15" t="s">
        <v>6</v>
      </c>
      <c r="B9" s="16">
        <v>1034.537</v>
      </c>
      <c r="C9" s="16">
        <v>7260.1480000000001</v>
      </c>
      <c r="D9" s="16">
        <v>16231.507</v>
      </c>
      <c r="E9" s="16">
        <v>15861.522999999999</v>
      </c>
      <c r="F9" s="16">
        <v>6854.1610000000001</v>
      </c>
      <c r="G9" s="16">
        <v>3724.0659999999998</v>
      </c>
      <c r="H9" s="16">
        <v>18554.634999999998</v>
      </c>
      <c r="I9" s="16">
        <v>65382.961000000003</v>
      </c>
      <c r="J9" s="16">
        <v>88158.717000000004</v>
      </c>
      <c r="K9" s="16">
        <v>204460.98699999999</v>
      </c>
      <c r="L9" s="17">
        <f>((K9/J9)-1)*100</f>
        <v>131.92373251076236</v>
      </c>
      <c r="M9" s="12"/>
      <c r="N9" s="2"/>
      <c r="O9" s="2"/>
    </row>
    <row r="10" spans="1:15" ht="9" customHeight="1">
      <c r="A10" s="15" t="s">
        <v>7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6">
        <v>49577.421000000002</v>
      </c>
      <c r="I10" s="16">
        <v>128818.42</v>
      </c>
      <c r="J10" s="16">
        <v>179633.52600000001</v>
      </c>
      <c r="K10" s="16">
        <v>206295.73800000001</v>
      </c>
      <c r="L10" s="17">
        <f>((K10/J10)-1)*100</f>
        <v>14.842558955280992</v>
      </c>
      <c r="M10" s="12"/>
      <c r="N10" s="2"/>
      <c r="O10" s="2"/>
    </row>
    <row r="11" spans="1:15" ht="9" customHeight="1">
      <c r="A11" s="15" t="s">
        <v>8</v>
      </c>
      <c r="B11" s="16">
        <v>37923.252</v>
      </c>
      <c r="C11" s="16">
        <v>561.14200000000005</v>
      </c>
      <c r="D11" s="16">
        <v>85100.712</v>
      </c>
      <c r="E11" s="16">
        <v>92489.319000000003</v>
      </c>
      <c r="F11" s="16">
        <v>141757.109</v>
      </c>
      <c r="G11" s="16">
        <v>140697.65599999999</v>
      </c>
      <c r="H11" s="16">
        <v>94668.945999999996</v>
      </c>
      <c r="I11" s="16">
        <v>89052.471000000005</v>
      </c>
      <c r="J11" s="16">
        <v>127885.23</v>
      </c>
      <c r="K11" s="16">
        <v>170334.372</v>
      </c>
      <c r="L11" s="17">
        <f>((K11/J11)-1)*100</f>
        <v>33.193154518313037</v>
      </c>
      <c r="M11" s="12"/>
      <c r="N11" s="2"/>
      <c r="O11" s="2"/>
    </row>
    <row r="12" spans="1:15" ht="9" customHeight="1">
      <c r="A12" s="14"/>
      <c r="B12" s="9"/>
      <c r="C12" s="9"/>
      <c r="D12" s="9"/>
      <c r="E12" s="9"/>
      <c r="F12" s="9"/>
      <c r="G12" s="9"/>
      <c r="H12" s="9"/>
      <c r="I12" s="9"/>
      <c r="J12" s="9"/>
      <c r="K12" s="9"/>
      <c r="L12" s="2"/>
      <c r="M12" s="12"/>
      <c r="N12" s="2"/>
      <c r="O12" s="2"/>
    </row>
    <row r="13" spans="1:15" ht="9" customHeight="1">
      <c r="A13" s="6" t="s">
        <v>9</v>
      </c>
      <c r="B13" s="10">
        <f t="shared" ref="B13:K13" si="2">SUM(B14:B17)</f>
        <v>304604.902</v>
      </c>
      <c r="C13" s="10">
        <f t="shared" si="2"/>
        <v>290944.78600000002</v>
      </c>
      <c r="D13" s="10">
        <f t="shared" si="2"/>
        <v>376337.64199999999</v>
      </c>
      <c r="E13" s="10">
        <f t="shared" si="2"/>
        <v>454325.59299999999</v>
      </c>
      <c r="F13" s="10">
        <f t="shared" si="2"/>
        <v>478223.92</v>
      </c>
      <c r="G13" s="10">
        <f t="shared" si="2"/>
        <v>452821.45500000002</v>
      </c>
      <c r="H13" s="10">
        <f t="shared" si="2"/>
        <v>631590.08299999998</v>
      </c>
      <c r="I13" s="10">
        <f t="shared" si="2"/>
        <v>629015.45399999991</v>
      </c>
      <c r="J13" s="10">
        <f t="shared" si="2"/>
        <v>785680.52399999998</v>
      </c>
      <c r="K13" s="10">
        <f t="shared" si="2"/>
        <v>821085.36599999992</v>
      </c>
      <c r="L13" s="11">
        <f>((K13/J13)-1)*100</f>
        <v>4.5062644317246603</v>
      </c>
      <c r="M13" s="12"/>
      <c r="N13" s="2"/>
      <c r="O13" s="2"/>
    </row>
    <row r="14" spans="1:15" ht="9" customHeight="1">
      <c r="A14" s="15" t="s">
        <v>10</v>
      </c>
      <c r="B14" s="18">
        <v>0</v>
      </c>
      <c r="C14" s="18">
        <v>0</v>
      </c>
      <c r="D14" s="18">
        <v>0</v>
      </c>
      <c r="E14" s="18">
        <v>0</v>
      </c>
      <c r="F14" s="18">
        <v>39643.021000000001</v>
      </c>
      <c r="G14" s="18">
        <v>42391.913</v>
      </c>
      <c r="H14" s="18">
        <v>54289.775999999998</v>
      </c>
      <c r="I14" s="18">
        <v>66054.574999999997</v>
      </c>
      <c r="J14" s="18">
        <v>75161.256999999998</v>
      </c>
      <c r="K14" s="18">
        <v>85844.456999999995</v>
      </c>
      <c r="L14" s="17">
        <f>((K14/J14)-1)*100</f>
        <v>14.213705872428385</v>
      </c>
      <c r="M14" s="12"/>
      <c r="N14" s="2"/>
      <c r="O14" s="2"/>
    </row>
    <row r="15" spans="1:15" ht="9" customHeight="1">
      <c r="A15" s="15" t="s">
        <v>11</v>
      </c>
      <c r="B15" s="16">
        <v>59389.644999999997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7" t="s">
        <v>12</v>
      </c>
      <c r="M15" s="12"/>
      <c r="N15" s="2"/>
      <c r="O15" s="2"/>
    </row>
    <row r="16" spans="1:15" ht="9" customHeight="1">
      <c r="A16" s="15" t="s">
        <v>13</v>
      </c>
      <c r="B16" s="16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7" t="s">
        <v>12</v>
      </c>
      <c r="M16" s="12"/>
      <c r="N16" s="2"/>
      <c r="O16" s="2"/>
    </row>
    <row r="17" spans="1:15" ht="9" customHeight="1">
      <c r="A17" s="15" t="s">
        <v>14</v>
      </c>
      <c r="B17" s="16">
        <v>245215.25700000001</v>
      </c>
      <c r="C17" s="16">
        <v>290944.78600000002</v>
      </c>
      <c r="D17" s="16">
        <v>376337.64199999999</v>
      </c>
      <c r="E17" s="16">
        <v>454325.59299999999</v>
      </c>
      <c r="F17" s="16">
        <v>438580.89899999998</v>
      </c>
      <c r="G17" s="16">
        <v>410429.54200000002</v>
      </c>
      <c r="H17" s="16">
        <v>577300.30700000003</v>
      </c>
      <c r="I17" s="16">
        <v>562960.87899999996</v>
      </c>
      <c r="J17" s="16">
        <v>710519.26699999999</v>
      </c>
      <c r="K17" s="16">
        <v>735240.90899999999</v>
      </c>
      <c r="L17" s="17">
        <f>((K17/J17)-1)*100</f>
        <v>3.4793767246286356</v>
      </c>
      <c r="M17" s="12"/>
      <c r="N17" s="2"/>
      <c r="O17" s="2"/>
    </row>
    <row r="18" spans="1:15" ht="9" customHeight="1">
      <c r="A18" s="15"/>
      <c r="B18" s="9"/>
      <c r="C18" s="9"/>
      <c r="D18" s="9"/>
      <c r="E18" s="9"/>
      <c r="F18" s="9"/>
      <c r="G18" s="9"/>
      <c r="H18" s="9"/>
      <c r="I18" s="9"/>
      <c r="J18" s="9"/>
      <c r="K18" s="9"/>
      <c r="L18" s="2"/>
      <c r="M18" s="12"/>
      <c r="N18" s="2"/>
      <c r="O18" s="2"/>
    </row>
    <row r="19" spans="1:15" ht="9" customHeight="1">
      <c r="A19" s="6" t="s">
        <v>15</v>
      </c>
      <c r="B19" s="10">
        <f t="shared" ref="B19:K19" si="3">SUM(B20:B22)</f>
        <v>254258.66600000003</v>
      </c>
      <c r="C19" s="10">
        <f t="shared" si="3"/>
        <v>332619.67300000001</v>
      </c>
      <c r="D19" s="10">
        <f t="shared" si="3"/>
        <v>457701.64199999999</v>
      </c>
      <c r="E19" s="10">
        <f t="shared" si="3"/>
        <v>499874.83200000005</v>
      </c>
      <c r="F19" s="10">
        <f t="shared" si="3"/>
        <v>506120.57199999993</v>
      </c>
      <c r="G19" s="10">
        <f t="shared" si="3"/>
        <v>425276.96100000001</v>
      </c>
      <c r="H19" s="10">
        <f t="shared" si="3"/>
        <v>448200.36699999997</v>
      </c>
      <c r="I19" s="10">
        <f t="shared" si="3"/>
        <v>435374.41200000001</v>
      </c>
      <c r="J19" s="10">
        <f t="shared" si="3"/>
        <v>568246.51600000006</v>
      </c>
      <c r="K19" s="10">
        <f t="shared" si="3"/>
        <v>615269.34400000004</v>
      </c>
      <c r="L19" s="11">
        <f>((K19/J19)-1)*100</f>
        <v>8.2750754603834622</v>
      </c>
      <c r="M19" s="12"/>
      <c r="N19" s="2"/>
      <c r="O19" s="2"/>
    </row>
    <row r="20" spans="1:15" ht="9" customHeight="1">
      <c r="A20" s="15" t="s">
        <v>16</v>
      </c>
      <c r="B20" s="16">
        <v>94798.232000000004</v>
      </c>
      <c r="C20" s="16">
        <v>118136.424</v>
      </c>
      <c r="D20" s="16">
        <v>127945.648</v>
      </c>
      <c r="E20" s="16">
        <v>131111.981</v>
      </c>
      <c r="F20" s="16">
        <v>131888.19500000001</v>
      </c>
      <c r="G20" s="16">
        <v>112201.04700000001</v>
      </c>
      <c r="H20" s="16">
        <v>128093.395</v>
      </c>
      <c r="I20" s="16">
        <v>62203.222999999998</v>
      </c>
      <c r="J20" s="16">
        <v>114537.254</v>
      </c>
      <c r="K20" s="16">
        <v>137979.77600000001</v>
      </c>
      <c r="L20" s="17">
        <f>((K20/J20)-1)*100</f>
        <v>20.467159095677289</v>
      </c>
      <c r="M20" s="12"/>
      <c r="N20" s="2"/>
      <c r="O20" s="2"/>
    </row>
    <row r="21" spans="1:15" ht="9" customHeight="1">
      <c r="A21" s="15" t="s">
        <v>17</v>
      </c>
      <c r="B21" s="16">
        <v>21669.100999999999</v>
      </c>
      <c r="C21" s="16">
        <v>58237.080999999998</v>
      </c>
      <c r="D21" s="16">
        <v>96103.067999999999</v>
      </c>
      <c r="E21" s="16">
        <v>137673.223</v>
      </c>
      <c r="F21" s="16">
        <v>141299.37299999999</v>
      </c>
      <c r="G21" s="16">
        <v>137877.83100000001</v>
      </c>
      <c r="H21" s="16">
        <v>134092.69099999999</v>
      </c>
      <c r="I21" s="16">
        <v>148865.342</v>
      </c>
      <c r="J21" s="16">
        <v>146723.97200000001</v>
      </c>
      <c r="K21" s="16">
        <v>141033.37100000001</v>
      </c>
      <c r="L21" s="17">
        <f>((K21/J21)-1)*100</f>
        <v>-3.8784398503061257</v>
      </c>
      <c r="M21" s="12"/>
      <c r="N21" s="2"/>
      <c r="O21" s="2"/>
    </row>
    <row r="22" spans="1:15" ht="9" customHeight="1">
      <c r="A22" s="15" t="s">
        <v>18</v>
      </c>
      <c r="B22" s="16">
        <v>137791.33300000001</v>
      </c>
      <c r="C22" s="16">
        <v>156246.16800000001</v>
      </c>
      <c r="D22" s="16">
        <v>233652.92600000001</v>
      </c>
      <c r="E22" s="16">
        <v>231089.628</v>
      </c>
      <c r="F22" s="16">
        <v>232933.00399999999</v>
      </c>
      <c r="G22" s="16">
        <v>175198.08300000001</v>
      </c>
      <c r="H22" s="16">
        <v>186014.28099999999</v>
      </c>
      <c r="I22" s="16">
        <v>224305.84700000001</v>
      </c>
      <c r="J22" s="16">
        <v>306985.28999999998</v>
      </c>
      <c r="K22" s="16">
        <v>336256.19699999999</v>
      </c>
      <c r="L22" s="17">
        <f>((K22/J22)-1)*100</f>
        <v>9.5349542644209464</v>
      </c>
      <c r="M22" s="12"/>
      <c r="N22" s="2"/>
      <c r="O22" s="2"/>
    </row>
    <row r="23" spans="1:15" ht="9" customHeight="1">
      <c r="A23" s="15"/>
      <c r="B23" s="9"/>
      <c r="C23" s="9"/>
      <c r="D23" s="9"/>
      <c r="E23" s="9"/>
      <c r="F23" s="9"/>
      <c r="G23" s="9"/>
      <c r="H23" s="9"/>
      <c r="I23" s="9"/>
      <c r="J23" s="9"/>
      <c r="K23" s="9"/>
      <c r="L23" s="2"/>
      <c r="M23" s="12"/>
      <c r="N23" s="2"/>
      <c r="O23" s="2"/>
    </row>
    <row r="24" spans="1:15" ht="9" customHeight="1">
      <c r="A24" s="6" t="s">
        <v>19</v>
      </c>
      <c r="B24" s="10">
        <f t="shared" ref="B24:K24" si="4">SUM(B25:B27)</f>
        <v>1556690.091</v>
      </c>
      <c r="C24" s="10">
        <f t="shared" si="4"/>
        <v>1762174.1629999999</v>
      </c>
      <c r="D24" s="10">
        <f t="shared" si="4"/>
        <v>2199033.179</v>
      </c>
      <c r="E24" s="10">
        <f t="shared" si="4"/>
        <v>2396756.16</v>
      </c>
      <c r="F24" s="10">
        <f t="shared" si="4"/>
        <v>2741451.3870000001</v>
      </c>
      <c r="G24" s="10">
        <f t="shared" si="4"/>
        <v>3182137.5630000001</v>
      </c>
      <c r="H24" s="10">
        <f t="shared" si="4"/>
        <v>2653292.639</v>
      </c>
      <c r="I24" s="10">
        <f t="shared" si="4"/>
        <v>3147972.01</v>
      </c>
      <c r="J24" s="10">
        <f t="shared" si="4"/>
        <v>3716782.3619999997</v>
      </c>
      <c r="K24" s="10">
        <f t="shared" si="4"/>
        <v>4032722.233</v>
      </c>
      <c r="L24" s="11">
        <f>((K24/J24)-1)*100</f>
        <v>8.500359725932217</v>
      </c>
      <c r="M24" s="12"/>
      <c r="N24" s="2"/>
      <c r="O24" s="2"/>
    </row>
    <row r="25" spans="1:15" ht="9" customHeight="1">
      <c r="A25" s="15" t="s">
        <v>20</v>
      </c>
      <c r="B25" s="16">
        <v>392679.00099999999</v>
      </c>
      <c r="C25" s="16">
        <v>504233.41100000002</v>
      </c>
      <c r="D25" s="16">
        <v>601821.48499999999</v>
      </c>
      <c r="E25" s="16">
        <v>629947.12399999995</v>
      </c>
      <c r="F25" s="16">
        <v>768239.902</v>
      </c>
      <c r="G25" s="16">
        <v>1216047.818</v>
      </c>
      <c r="H25" s="16">
        <v>844045.54500000004</v>
      </c>
      <c r="I25" s="16">
        <v>1070666.213</v>
      </c>
      <c r="J25" s="16">
        <v>1303465.274</v>
      </c>
      <c r="K25" s="16">
        <v>1302998.121</v>
      </c>
      <c r="L25" s="17">
        <f>((K25/J25)-1)*100</f>
        <v>-3.5839313046392984E-2</v>
      </c>
      <c r="M25" s="12"/>
      <c r="N25" s="2"/>
      <c r="O25" s="2"/>
    </row>
    <row r="26" spans="1:15" ht="9" customHeight="1">
      <c r="A26" s="15" t="s">
        <v>21</v>
      </c>
      <c r="B26" s="16">
        <v>89252.127999999997</v>
      </c>
      <c r="C26" s="16">
        <v>121964.95</v>
      </c>
      <c r="D26" s="16">
        <v>122131.447</v>
      </c>
      <c r="E26" s="16">
        <v>130473.402</v>
      </c>
      <c r="F26" s="16">
        <v>139944.62400000001</v>
      </c>
      <c r="G26" s="16">
        <v>101798.337</v>
      </c>
      <c r="H26" s="16">
        <v>283317.946</v>
      </c>
      <c r="I26" s="16">
        <v>378672.14299999998</v>
      </c>
      <c r="J26" s="16">
        <v>461303.96</v>
      </c>
      <c r="K26" s="16">
        <v>485428.21</v>
      </c>
      <c r="L26" s="17">
        <f>((K26/J26)-1)*100</f>
        <v>5.2295779121427799</v>
      </c>
      <c r="M26" s="12"/>
      <c r="N26" s="2"/>
      <c r="O26" s="2"/>
    </row>
    <row r="27" spans="1:15" ht="9" customHeight="1">
      <c r="A27" s="15" t="s">
        <v>22</v>
      </c>
      <c r="B27" s="16">
        <v>1074758.9620000001</v>
      </c>
      <c r="C27" s="16">
        <v>1135975.8019999999</v>
      </c>
      <c r="D27" s="16">
        <v>1475080.247</v>
      </c>
      <c r="E27" s="16">
        <v>1636335.6340000001</v>
      </c>
      <c r="F27" s="16">
        <v>1833266.861</v>
      </c>
      <c r="G27" s="16">
        <v>1864291.4080000001</v>
      </c>
      <c r="H27" s="16">
        <v>1525929.148</v>
      </c>
      <c r="I27" s="16">
        <v>1698633.6540000001</v>
      </c>
      <c r="J27" s="16">
        <v>1952013.128</v>
      </c>
      <c r="K27" s="16">
        <v>2244295.9019999998</v>
      </c>
      <c r="L27" s="17">
        <f>((K27/J27)-1)*100</f>
        <v>14.973402064127917</v>
      </c>
      <c r="M27" s="12"/>
      <c r="N27" s="2"/>
      <c r="O27" s="2"/>
    </row>
    <row r="28" spans="1:15" ht="9" customHeight="1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2"/>
      <c r="M28" s="12"/>
      <c r="N28" s="2"/>
      <c r="O28" s="2"/>
    </row>
    <row r="29" spans="1:15" ht="9" customHeight="1">
      <c r="A29" s="6" t="s">
        <v>23</v>
      </c>
      <c r="B29" s="10">
        <f t="shared" ref="B29:K29" si="5">SUM(B30:B32)</f>
        <v>1646827.55</v>
      </c>
      <c r="C29" s="10">
        <f t="shared" si="5"/>
        <v>1896279.7760000001</v>
      </c>
      <c r="D29" s="10">
        <f t="shared" si="5"/>
        <v>2202230.3760000002</v>
      </c>
      <c r="E29" s="10">
        <f t="shared" si="5"/>
        <v>2443480.3770000003</v>
      </c>
      <c r="F29" s="10">
        <f t="shared" si="5"/>
        <v>2570772.6260000002</v>
      </c>
      <c r="G29" s="10">
        <f t="shared" si="5"/>
        <v>2566003.3640000001</v>
      </c>
      <c r="H29" s="10">
        <f t="shared" si="5"/>
        <v>2358826.179</v>
      </c>
      <c r="I29" s="10">
        <f t="shared" si="5"/>
        <v>3036819.9749999996</v>
      </c>
      <c r="J29" s="10">
        <f t="shared" si="5"/>
        <v>3588029.1490000002</v>
      </c>
      <c r="K29" s="10">
        <f t="shared" si="5"/>
        <v>3790798.6500000004</v>
      </c>
      <c r="L29" s="11">
        <f>((K29/J29)-1)*100</f>
        <v>5.6512779740519381</v>
      </c>
      <c r="M29" s="12"/>
      <c r="N29" s="2"/>
      <c r="O29" s="2"/>
    </row>
    <row r="30" spans="1:15" ht="9" customHeight="1">
      <c r="A30" s="15" t="s">
        <v>24</v>
      </c>
      <c r="B30" s="16">
        <v>178236.88699999999</v>
      </c>
      <c r="C30" s="16">
        <v>265707.076</v>
      </c>
      <c r="D30" s="16">
        <v>324483.04399999999</v>
      </c>
      <c r="E30" s="16">
        <v>343457.38799999998</v>
      </c>
      <c r="F30" s="16">
        <v>308890.054</v>
      </c>
      <c r="G30" s="16">
        <v>279768.685</v>
      </c>
      <c r="H30" s="16">
        <v>189597.97099999999</v>
      </c>
      <c r="I30" s="16">
        <v>299317.63</v>
      </c>
      <c r="J30" s="16">
        <v>373620.6</v>
      </c>
      <c r="K30" s="16">
        <v>384861.81099999999</v>
      </c>
      <c r="L30" s="17">
        <f>((K30/J30)-1)*100</f>
        <v>3.0087235553928338</v>
      </c>
      <c r="M30" s="12"/>
      <c r="N30" s="2"/>
      <c r="O30" s="2"/>
    </row>
    <row r="31" spans="1:15" ht="9" customHeight="1">
      <c r="A31" s="15" t="s">
        <v>25</v>
      </c>
      <c r="B31" s="16">
        <v>818669.13100000005</v>
      </c>
      <c r="C31" s="16">
        <v>914002.41099999996</v>
      </c>
      <c r="D31" s="16">
        <v>1119551.747</v>
      </c>
      <c r="E31" s="16">
        <v>1234971.905</v>
      </c>
      <c r="F31" s="16">
        <v>1383384.416</v>
      </c>
      <c r="G31" s="16">
        <v>1321594.1440000001</v>
      </c>
      <c r="H31" s="16">
        <v>1065366.1740000001</v>
      </c>
      <c r="I31" s="16">
        <v>1553091.06</v>
      </c>
      <c r="J31" s="16">
        <v>1920969.442</v>
      </c>
      <c r="K31" s="16">
        <v>2138545.1269999999</v>
      </c>
      <c r="L31" s="17">
        <f>((K31/J31)-1)*100</f>
        <v>11.32634805338042</v>
      </c>
      <c r="M31" s="12"/>
      <c r="N31" s="2"/>
      <c r="O31" s="2"/>
    </row>
    <row r="32" spans="1:15" ht="9" customHeight="1">
      <c r="A32" s="15" t="s">
        <v>26</v>
      </c>
      <c r="B32" s="16">
        <v>649921.53200000001</v>
      </c>
      <c r="C32" s="16">
        <v>716570.28899999999</v>
      </c>
      <c r="D32" s="16">
        <v>758195.58499999996</v>
      </c>
      <c r="E32" s="16">
        <v>865051.08400000003</v>
      </c>
      <c r="F32" s="16">
        <v>878498.15599999996</v>
      </c>
      <c r="G32" s="16">
        <v>964640.53500000003</v>
      </c>
      <c r="H32" s="16">
        <v>1103862.034</v>
      </c>
      <c r="I32" s="16">
        <v>1184411.2849999999</v>
      </c>
      <c r="J32" s="16">
        <v>1293439.1070000001</v>
      </c>
      <c r="K32" s="16">
        <v>1267391.7120000001</v>
      </c>
      <c r="L32" s="17">
        <f>((K32/J32)-1)*100</f>
        <v>-2.0138091433167138</v>
      </c>
      <c r="M32" s="12"/>
      <c r="N32" s="2"/>
      <c r="O32" s="2"/>
    </row>
    <row r="33" spans="1:15" ht="9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"/>
      <c r="N33" s="2"/>
      <c r="O33" s="2"/>
    </row>
    <row r="34" spans="1:15" ht="9" customHeight="1">
      <c r="A34" s="20" t="s">
        <v>27</v>
      </c>
      <c r="B34" s="21"/>
      <c r="C34" s="21"/>
      <c r="D34" s="2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0.5" customHeight="1">
      <c r="A35" s="22" t="s">
        <v>28</v>
      </c>
      <c r="B35" s="21"/>
      <c r="C35" s="21"/>
      <c r="D35" s="2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9" customHeight="1">
      <c r="A36" s="23"/>
      <c r="B36" s="21"/>
      <c r="C36" s="21"/>
      <c r="D36" s="2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9" customHeight="1">
      <c r="A37" s="2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9" customHeight="1">
      <c r="A43" s="2"/>
      <c r="B43" s="15"/>
      <c r="C43" s="15"/>
      <c r="D43" s="1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0.5" customHeight="1">
      <c r="A45" s="25"/>
      <c r="B45" s="25"/>
      <c r="C45" s="25"/>
      <c r="D45" s="2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A1:I1"/>
    <mergeCell ref="L3:L4"/>
    <mergeCell ref="A3:A4"/>
    <mergeCell ref="B3:K3"/>
  </mergeCells>
  <printOptions horizontalCentered="1"/>
  <pageMargins left="0.98402777777777795" right="0.98402777777777795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T2.7</vt:lpstr>
      <vt:lpstr>T2.7!Area_de_impressao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2013-05-13T19:46:23Z</cp:lastPrinted>
  <dcterms:created xsi:type="dcterms:W3CDTF">2001-03-20T19:06:52Z</dcterms:created>
  <dcterms:modified xsi:type="dcterms:W3CDTF">2026-07-13T22:25:55Z</dcterms:modified>
  <dc:language>en-US</dc:language>
</cp:coreProperties>
</file>