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1_6598D8AA945CC06F631AD0D44075A6BECCDB893C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T1.5" sheetId="1" r:id="rId1"/>
  </sheets>
  <externalReferences>
    <externalReference r:id="rId2"/>
  </externalReferences>
  <definedNames>
    <definedName name="_Fill">#REF!</definedName>
    <definedName name="_xlnm.Print_Area" localSheetId="0">'T1.5'!$A$1:$M$43</definedName>
    <definedName name="Excel_BuiltIn__FilterDatabase" localSheetId="0">[1]T2!$A$3:$M$6</definedName>
    <definedName name="wrn_AE201_">{#N/A,#N/A,FALSE,"Prod Nac GN";#N/A,#N/A,FALSE,"Prod Nac GN";#N/A,#N/A,FALSE,"Base Dados mil m3";#N/A,#N/A,FALSE,"Prod Ter Est 3D";#N/A,#N/A,FALSE,"Prod Ter 3D";#N/A,#N/A,FALSE,"Prod Mar 3D"}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38" i="1"/>
  <c r="M36" i="1"/>
  <c r="M34" i="1"/>
  <c r="M33" i="1"/>
  <c r="M31" i="1"/>
  <c r="M30" i="1"/>
  <c r="M28" i="1"/>
  <c r="M27" i="1"/>
  <c r="M25" i="1"/>
  <c r="M24" i="1"/>
  <c r="M22" i="1"/>
  <c r="M21" i="1"/>
  <c r="M18" i="1"/>
  <c r="M16" i="1"/>
  <c r="M14" i="1"/>
  <c r="M12" i="1"/>
  <c r="M11" i="1"/>
  <c r="L9" i="1"/>
  <c r="M9" i="1" s="1"/>
  <c r="K9" i="1"/>
  <c r="J9" i="1"/>
  <c r="J12" i="1" s="1"/>
  <c r="I9" i="1"/>
  <c r="I12" i="1" s="1"/>
  <c r="H9" i="1"/>
  <c r="H12" i="1" s="1"/>
  <c r="G9" i="1"/>
  <c r="G6" i="1" s="1"/>
  <c r="F9" i="1"/>
  <c r="E9" i="1"/>
  <c r="D9" i="1"/>
  <c r="C9" i="1"/>
  <c r="L8" i="1"/>
  <c r="L6" i="1" s="1"/>
  <c r="K8" i="1"/>
  <c r="K6" i="1" s="1"/>
  <c r="J8" i="1"/>
  <c r="J6" i="1" s="1"/>
  <c r="I8" i="1"/>
  <c r="H8" i="1"/>
  <c r="G8" i="1"/>
  <c r="F8" i="1"/>
  <c r="E8" i="1"/>
  <c r="D8" i="1"/>
  <c r="D6" i="1" s="1"/>
  <c r="C8" i="1"/>
  <c r="C6" i="1" s="1"/>
  <c r="H6" i="1"/>
  <c r="F6" i="1"/>
  <c r="E6" i="1"/>
  <c r="P6" i="1" l="1"/>
  <c r="M6" i="1"/>
  <c r="I6" i="1"/>
  <c r="M8" i="1"/>
  <c r="G12" i="1"/>
</calcChain>
</file>

<file path=xl/sharedStrings.xml><?xml version="1.0" encoding="utf-8"?>
<sst xmlns="http://schemas.openxmlformats.org/spreadsheetml/2006/main" count="45" uniqueCount="28">
  <si>
    <t>Table 1.5 – Natural gas production, per location (onshore and offshore, pre-salt and post-salt), by state – 2016-2025</t>
  </si>
  <si>
    <t>States</t>
  </si>
  <si>
    <t>Location</t>
  </si>
  <si>
    <t>Natural gas production (10⁶ m³)</t>
  </si>
  <si>
    <t>25/24
%</t>
  </si>
  <si>
    <t>Brazil</t>
  </si>
  <si>
    <t>Subtotal</t>
  </si>
  <si>
    <t>Onshore</t>
  </si>
  <si>
    <t>Offshore</t>
  </si>
  <si>
    <t>Subtotal¹</t>
  </si>
  <si>
    <t>Pre-salt</t>
  </si>
  <si>
    <t>Post-salt</t>
  </si>
  <si>
    <t>Amazonas</t>
  </si>
  <si>
    <t>Maranhão</t>
  </si>
  <si>
    <t>Ceará</t>
  </si>
  <si>
    <t xml:space="preserve"> .. </t>
  </si>
  <si>
    <t>Rio Grande do Norte</t>
  </si>
  <si>
    <t>Alagoas</t>
  </si>
  <si>
    <t>Sergipe</t>
  </si>
  <si>
    <t>Bahia</t>
  </si>
  <si>
    <t>Espírito Santo</t>
  </si>
  <si>
    <t>Rio de Janeiro</t>
  </si>
  <si>
    <t>São Paulo</t>
  </si>
  <si>
    <t>Paraná²</t>
  </si>
  <si>
    <t xml:space="preserve">Source: ANP/SDP, according to Decree No. 2.705/1998. </t>
  </si>
  <si>
    <t>Note: Total production includes reinjection, gas flaring, losses and own consumption.</t>
  </si>
  <si>
    <t>¹Correspond to all offshore oil production.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</si>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</sst>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\-??_);_(@_)"/>
    <numFmt numFmtId="165" formatCode="_(* #,##0_);_(* \(#,##0\);_(* \-??_);_(@_)"/>
    <numFmt numFmtId="166" formatCode="_(* #,##0.0_);_(* \(#,##0.0\);_(* \-??_);_(@_)"/>
    <numFmt numFmtId="167" formatCode="0.0"/>
    <numFmt numFmtId="168" formatCode="_(* #,##0.000_);_(* \(#,##0.000\);_(* \-??_);_(@_)"/>
    <numFmt numFmtId="169" formatCode="#,##0.0"/>
    <numFmt numFmtId="170" formatCode="[$-409]#,##0_);\(#,##0\)"/>
    <numFmt numFmtId="171" formatCode="0.0%"/>
  </numFmts>
  <fonts count="9">
    <font>
      <sz val="12"/>
      <name val="Arial MT"/>
    </font>
    <font>
      <sz val="7"/>
      <name val="Helvetica Neue"/>
      <family val="2"/>
    </font>
    <font>
      <sz val="7"/>
      <name val="Helvetica Neue"/>
    </font>
    <font>
      <b/>
      <sz val="9"/>
      <name val="Helvetica Neue"/>
      <family val="2"/>
    </font>
    <font>
      <b/>
      <sz val="7"/>
      <name val="Helvetica Neue"/>
      <family val="2"/>
    </font>
    <font>
      <sz val="7"/>
      <color rgb="FFFF0000"/>
      <name val="Helvetica Neue"/>
    </font>
    <font>
      <b/>
      <sz val="7"/>
      <name val="Helvetica Neue"/>
    </font>
    <font>
      <sz val="7"/>
      <color rgb="FFFFFFFF"/>
      <name val="Helvetica Neue"/>
      <family val="2"/>
    </font>
    <font>
      <b/>
      <u/>
      <sz val="7"/>
      <color rgb="FFFF0000"/>
      <name val="Helvetica Neue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3" borderId="0" xfId="0" applyFont="1" applyFill="1" applyAlignment="1">
      <alignment horizontal="left" vertical="center"/>
    </xf>
    <xf numFmtId="0" fontId="0" fillId="3" borderId="0" xfId="0" applyFill="1"/>
    <xf numFmtId="0" fontId="1" fillId="3" borderId="0" xfId="0" applyFont="1" applyFill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6" fontId="6" fillId="3" borderId="0" xfId="0" applyNumberFormat="1" applyFont="1" applyFill="1" applyAlignment="1">
      <alignment horizontal="right" vertical="center" wrapText="1"/>
    </xf>
    <xf numFmtId="4" fontId="4" fillId="3" borderId="0" xfId="0" applyNumberFormat="1" applyFont="1" applyFill="1" applyAlignment="1">
      <alignment horizontal="right" vertical="center" wrapText="1"/>
    </xf>
    <xf numFmtId="167" fontId="1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166" fontId="5" fillId="3" borderId="0" xfId="0" applyNumberFormat="1" applyFont="1" applyFill="1" applyAlignment="1">
      <alignment horizontal="right" vertical="center" wrapText="1"/>
    </xf>
    <xf numFmtId="166" fontId="4" fillId="3" borderId="0" xfId="0" applyNumberFormat="1" applyFont="1" applyFill="1" applyAlignment="1">
      <alignment horizontal="right" vertical="center" wrapText="1"/>
    </xf>
    <xf numFmtId="165" fontId="1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166" fontId="4" fillId="3" borderId="0" xfId="0" applyNumberFormat="1" applyFont="1" applyFill="1" applyAlignment="1">
      <alignment vertical="center" wrapText="1"/>
    </xf>
    <xf numFmtId="168" fontId="2" fillId="3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left" vertical="center"/>
    </xf>
    <xf numFmtId="166" fontId="2" fillId="3" borderId="0" xfId="0" applyNumberFormat="1" applyFont="1" applyFill="1" applyAlignment="1">
      <alignment horizontal="right" vertical="center" wrapText="1"/>
    </xf>
    <xf numFmtId="4" fontId="1" fillId="3" borderId="0" xfId="0" applyNumberFormat="1" applyFont="1" applyFill="1" applyAlignment="1">
      <alignment horizontal="right" vertical="center" wrapText="1"/>
    </xf>
    <xf numFmtId="166" fontId="2" fillId="3" borderId="0" xfId="0" applyNumberFormat="1" applyFont="1" applyFill="1" applyAlignment="1">
      <alignment horizontal="right" vertical="center"/>
    </xf>
    <xf numFmtId="169" fontId="2" fillId="3" borderId="0" xfId="0" applyNumberFormat="1" applyFont="1" applyFill="1" applyAlignment="1">
      <alignment horizontal="right" vertical="center"/>
    </xf>
    <xf numFmtId="164" fontId="2" fillId="3" borderId="0" xfId="0" applyNumberFormat="1" applyFont="1" applyFill="1" applyAlignment="1">
      <alignment horizontal="right" vertical="center"/>
    </xf>
    <xf numFmtId="165" fontId="2" fillId="3" borderId="0" xfId="0" applyNumberFormat="1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1" fillId="3" borderId="4" xfId="0" applyFont="1" applyFill="1" applyBorder="1" applyAlignment="1">
      <alignment horizontal="left" vertical="center"/>
    </xf>
    <xf numFmtId="170" fontId="1" fillId="3" borderId="4" xfId="0" applyNumberFormat="1" applyFont="1" applyFill="1" applyBorder="1" applyAlignment="1">
      <alignment vertical="center"/>
    </xf>
    <xf numFmtId="170" fontId="2" fillId="3" borderId="4" xfId="0" applyNumberFormat="1" applyFont="1" applyFill="1" applyBorder="1" applyAlignment="1">
      <alignment vertical="center"/>
    </xf>
    <xf numFmtId="168" fontId="2" fillId="3" borderId="4" xfId="0" applyNumberFormat="1" applyFont="1" applyFill="1" applyBorder="1" applyAlignment="1">
      <alignment vertical="center"/>
    </xf>
    <xf numFmtId="168" fontId="1" fillId="3" borderId="4" xfId="0" applyNumberFormat="1" applyFont="1" applyFill="1" applyBorder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70" fontId="5" fillId="3" borderId="0" xfId="0" applyNumberFormat="1" applyFont="1" applyFill="1" applyAlignment="1">
      <alignment vertical="center"/>
    </xf>
    <xf numFmtId="170" fontId="1" fillId="3" borderId="0" xfId="0" applyNumberFormat="1" applyFont="1" applyFill="1" applyAlignment="1">
      <alignment vertical="center"/>
    </xf>
    <xf numFmtId="170" fontId="2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171" fontId="2" fillId="3" borderId="0" xfId="0" applyNumberFormat="1" applyFont="1" applyFill="1" applyAlignment="1">
      <alignment vertical="center"/>
    </xf>
    <xf numFmtId="166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1" fontId="0" fillId="3" borderId="0" xfId="0" applyNumberFormat="1" applyFill="1"/>
    <xf numFmtId="1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4" fillId="3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4" fillId="3" borderId="2" xfId="0" applyFont="1" applyFill="1" applyBorder="1" applyAlignment="1">
      <alignment horizontal="center" vertical="center"/>
    </xf>
    <xf numFmtId="0" fontId="0" fillId="0" borderId="1" xfId="0" applyBorder="1"/>
    <xf numFmtId="0" fontId="0" fillId="0" borderId="6" xfId="0" applyBorder="1"/>
    <xf numFmtId="0" fontId="4" fillId="3" borderId="3" xfId="0" applyFont="1" applyFill="1" applyBorder="1" applyAlignment="1">
      <alignment horizontal="center" vertical="center" wrapText="1"/>
    </xf>
    <xf numFmtId="0" fontId="0" fillId="0" borderId="7" xfId="0" applyBorder="1"/>
    <xf numFmtId="165" fontId="4" fillId="3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2.19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96"/>
  <sheetViews>
    <sheetView tabSelected="1" zoomScaleNormal="100" workbookViewId="0">
      <selection activeCell="A2" sqref="A2"/>
    </sheetView>
  </sheetViews>
  <sheetFormatPr defaultColWidth="9.07421875" defaultRowHeight="15.5"/>
  <cols>
    <col min="1" max="1" width="10.53515625" style="1" customWidth="1"/>
    <col min="2" max="2" width="7.765625" style="1" customWidth="1"/>
    <col min="3" max="6" width="6.3046875" style="2" customWidth="1"/>
    <col min="7" max="12" width="6.3046875" style="3" customWidth="1"/>
    <col min="13" max="13" width="5.765625" style="2" customWidth="1"/>
    <col min="14" max="14" width="2.69140625" style="2" customWidth="1"/>
    <col min="15" max="18" width="9.53515625" style="2" customWidth="1"/>
    <col min="19" max="257" width="9.07421875" style="2" customWidth="1"/>
  </cols>
  <sheetData>
    <row r="1" spans="1:18" ht="12.75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6"/>
      <c r="P1" s="6"/>
      <c r="Q1" s="6"/>
      <c r="R1" s="6"/>
    </row>
    <row r="2" spans="1:18" ht="9" customHeight="1">
      <c r="A2" s="6"/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10.5" customHeight="1">
      <c r="A3" s="48" t="s">
        <v>1</v>
      </c>
      <c r="B3" s="50" t="s">
        <v>2</v>
      </c>
      <c r="C3" s="52" t="s">
        <v>3</v>
      </c>
      <c r="D3" s="53"/>
      <c r="E3" s="53"/>
      <c r="F3" s="53"/>
      <c r="G3" s="53"/>
      <c r="H3" s="53"/>
      <c r="I3" s="53"/>
      <c r="J3" s="53"/>
      <c r="K3" s="53"/>
      <c r="L3" s="54"/>
      <c r="M3" s="55" t="s">
        <v>4</v>
      </c>
      <c r="N3" s="6"/>
      <c r="O3" s="6"/>
      <c r="P3" s="6"/>
      <c r="Q3" s="6"/>
      <c r="R3" s="6"/>
    </row>
    <row r="4" spans="1:18" ht="9.75" customHeight="1">
      <c r="A4" s="49"/>
      <c r="B4" s="51"/>
      <c r="C4" s="8">
        <v>2016</v>
      </c>
      <c r="D4" s="8">
        <v>2017</v>
      </c>
      <c r="E4" s="8">
        <v>2018</v>
      </c>
      <c r="F4" s="8">
        <v>2019</v>
      </c>
      <c r="G4" s="8">
        <v>2020</v>
      </c>
      <c r="H4" s="8">
        <v>2021</v>
      </c>
      <c r="I4" s="8">
        <v>2022</v>
      </c>
      <c r="J4" s="8">
        <v>2023</v>
      </c>
      <c r="K4" s="8">
        <v>2024</v>
      </c>
      <c r="L4" s="8">
        <v>2025</v>
      </c>
      <c r="M4" s="56"/>
      <c r="N4" s="6"/>
      <c r="O4" s="6"/>
      <c r="P4" s="6"/>
      <c r="Q4" s="6"/>
      <c r="R4" s="6"/>
    </row>
    <row r="5" spans="1:18" ht="9" customHeight="1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0"/>
      <c r="N5" s="6"/>
      <c r="O5" s="6"/>
      <c r="P5" s="6"/>
      <c r="Q5" s="6"/>
      <c r="R5" s="6"/>
    </row>
    <row r="6" spans="1:18" ht="12.75" customHeight="1">
      <c r="A6" s="57" t="s">
        <v>5</v>
      </c>
      <c r="B6" s="58"/>
      <c r="C6" s="12">
        <f t="shared" ref="C6:L6" si="0">C8+C9</f>
        <v>37890.450284799997</v>
      </c>
      <c r="D6" s="12">
        <f t="shared" si="0"/>
        <v>40117.382493500001</v>
      </c>
      <c r="E6" s="12">
        <f t="shared" si="0"/>
        <v>40857.20722099</v>
      </c>
      <c r="F6" s="12">
        <f t="shared" si="0"/>
        <v>44724.236999999994</v>
      </c>
      <c r="G6" s="12">
        <f t="shared" si="0"/>
        <v>46631.204472139878</v>
      </c>
      <c r="H6" s="12">
        <f t="shared" si="0"/>
        <v>48824.327245</v>
      </c>
      <c r="I6" s="12">
        <f t="shared" si="0"/>
        <v>50338.080618660002</v>
      </c>
      <c r="J6" s="12">
        <f t="shared" si="0"/>
        <v>54677.136000999999</v>
      </c>
      <c r="K6" s="12">
        <f t="shared" si="0"/>
        <v>56069.589</v>
      </c>
      <c r="L6" s="12">
        <f t="shared" si="0"/>
        <v>65421.555330000003</v>
      </c>
      <c r="M6" s="13">
        <f>((L6/K6)-1)*100</f>
        <v>16.679213271921789</v>
      </c>
      <c r="N6" s="14"/>
      <c r="O6" s="6"/>
      <c r="P6" s="15">
        <f>(L6/C6)^(1/(10-1))-1</f>
        <v>6.2562700099210833E-2</v>
      </c>
      <c r="Q6" s="6"/>
      <c r="R6" s="6"/>
    </row>
    <row r="7" spans="1:18" ht="9" customHeight="1">
      <c r="A7" s="16"/>
      <c r="B7" s="16"/>
      <c r="C7" s="17"/>
      <c r="D7" s="17"/>
      <c r="E7" s="17"/>
      <c r="F7" s="12"/>
      <c r="G7" s="12"/>
      <c r="H7" s="12"/>
      <c r="I7" s="12"/>
      <c r="J7" s="12"/>
      <c r="K7" s="12"/>
      <c r="L7" s="12"/>
      <c r="M7" s="13"/>
      <c r="N7" s="6"/>
      <c r="O7" s="6"/>
      <c r="P7" s="6"/>
      <c r="Q7" s="6"/>
      <c r="R7" s="6"/>
    </row>
    <row r="8" spans="1:18" ht="12.75" customHeight="1">
      <c r="A8" s="16" t="s">
        <v>6</v>
      </c>
      <c r="B8" s="16" t="s">
        <v>7</v>
      </c>
      <c r="C8" s="12">
        <f t="shared" ref="C8:L8" si="1">C14+C16+C18+C21+C24+C27+C30+C33+C40</f>
        <v>8700.2050387999989</v>
      </c>
      <c r="D8" s="12">
        <f t="shared" si="1"/>
        <v>7848.2339110000003</v>
      </c>
      <c r="E8" s="12">
        <f t="shared" si="1"/>
        <v>8013.2816495200004</v>
      </c>
      <c r="F8" s="12">
        <f t="shared" si="1"/>
        <v>8298.4929999999986</v>
      </c>
      <c r="G8" s="12">
        <f t="shared" si="1"/>
        <v>7478.0703470599892</v>
      </c>
      <c r="H8" s="12">
        <f t="shared" si="1"/>
        <v>8287.6219710000005</v>
      </c>
      <c r="I8" s="12">
        <f t="shared" si="1"/>
        <v>7403.2327105700006</v>
      </c>
      <c r="J8" s="12">
        <f t="shared" si="1"/>
        <v>7787.5480820000002</v>
      </c>
      <c r="K8" s="12">
        <f t="shared" si="1"/>
        <v>8543.3470000000016</v>
      </c>
      <c r="L8" s="12">
        <f t="shared" si="1"/>
        <v>8925.069950000001</v>
      </c>
      <c r="M8" s="13">
        <f>((L8/K8)-1)*100</f>
        <v>4.4680726417878125</v>
      </c>
      <c r="N8" s="6"/>
      <c r="O8" s="6"/>
      <c r="P8" s="6"/>
      <c r="Q8" s="6"/>
      <c r="R8" s="6"/>
    </row>
    <row r="9" spans="1:18" ht="12.75" customHeight="1">
      <c r="A9" s="6"/>
      <c r="B9" s="16" t="s">
        <v>8</v>
      </c>
      <c r="C9" s="18">
        <f t="shared" ref="C9:L9" si="2">C19+C22+C25+C28+C31+C34+C36+C38</f>
        <v>29190.245245999999</v>
      </c>
      <c r="D9" s="18">
        <f t="shared" si="2"/>
        <v>32269.148582499998</v>
      </c>
      <c r="E9" s="18">
        <f t="shared" si="2"/>
        <v>32843.925571469998</v>
      </c>
      <c r="F9" s="12">
        <f t="shared" si="2"/>
        <v>36425.743999999999</v>
      </c>
      <c r="G9" s="12">
        <f t="shared" si="2"/>
        <v>39153.134125079887</v>
      </c>
      <c r="H9" s="12">
        <f t="shared" si="2"/>
        <v>40536.705274</v>
      </c>
      <c r="I9" s="12">
        <f t="shared" si="2"/>
        <v>42934.84790809</v>
      </c>
      <c r="J9" s="12">
        <f t="shared" si="2"/>
        <v>46889.587918999998</v>
      </c>
      <c r="K9" s="12">
        <f t="shared" si="2"/>
        <v>47526.241999999998</v>
      </c>
      <c r="L9" s="12">
        <f t="shared" si="2"/>
        <v>56496.485380000006</v>
      </c>
      <c r="M9" s="13">
        <f>((L9/K9)-1)*100</f>
        <v>18.874295552339284</v>
      </c>
      <c r="N9" s="19"/>
      <c r="O9" s="19"/>
      <c r="P9" s="19"/>
      <c r="Q9" s="19"/>
      <c r="R9" s="19"/>
    </row>
    <row r="10" spans="1:18" ht="12.75" customHeight="1">
      <c r="A10" s="6"/>
      <c r="B10" s="16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3"/>
      <c r="N10" s="19"/>
      <c r="O10" s="19"/>
      <c r="P10" s="19"/>
      <c r="Q10" s="19"/>
      <c r="R10" s="19"/>
    </row>
    <row r="11" spans="1:18" s="4" customFormat="1" ht="12.75" customHeight="1">
      <c r="A11" s="20" t="s">
        <v>9</v>
      </c>
      <c r="B11" s="16" t="s">
        <v>10</v>
      </c>
      <c r="C11" s="21">
        <v>14458.950429</v>
      </c>
      <c r="D11" s="21">
        <v>18172.814237809998</v>
      </c>
      <c r="E11" s="21">
        <v>21015.607842310001</v>
      </c>
      <c r="F11" s="12">
        <v>25906</v>
      </c>
      <c r="G11" s="12">
        <v>30638.5</v>
      </c>
      <c r="H11" s="12">
        <v>32960.923000000003</v>
      </c>
      <c r="I11" s="12">
        <v>36026.480926999997</v>
      </c>
      <c r="J11" s="12">
        <v>40848.534284000001</v>
      </c>
      <c r="K11" s="12">
        <v>43017.158000000003</v>
      </c>
      <c r="L11" s="12">
        <v>51185.293279999998</v>
      </c>
      <c r="M11" s="13">
        <f>((L11/K11)-1)*100</f>
        <v>18.988086753662326</v>
      </c>
      <c r="N11" s="6"/>
      <c r="O11" s="22"/>
      <c r="P11" s="6"/>
      <c r="Q11" s="6"/>
      <c r="R11" s="6"/>
    </row>
    <row r="12" spans="1:18" s="4" customFormat="1" ht="12.75" customHeight="1">
      <c r="A12" s="23"/>
      <c r="B12" s="16" t="s">
        <v>11</v>
      </c>
      <c r="C12" s="21">
        <v>14731.294817</v>
      </c>
      <c r="D12" s="21">
        <v>14096.33434469</v>
      </c>
      <c r="E12" s="21">
        <v>11828.31772916</v>
      </c>
      <c r="F12" s="12">
        <v>10519.744000000001</v>
      </c>
      <c r="G12" s="12">
        <f>G9-G11</f>
        <v>8514.6341250798869</v>
      </c>
      <c r="H12" s="12">
        <f>H9-H11</f>
        <v>7575.7822739999974</v>
      </c>
      <c r="I12" s="12">
        <f>I9-I11</f>
        <v>6908.3669810900028</v>
      </c>
      <c r="J12" s="12">
        <f>J9-J11</f>
        <v>6041.0536349999966</v>
      </c>
      <c r="K12" s="12">
        <v>4509.0839999999998</v>
      </c>
      <c r="L12" s="12">
        <v>5311.1921000000002</v>
      </c>
      <c r="M12" s="13">
        <f>((L12/K12)-1)*100</f>
        <v>17.788714958514863</v>
      </c>
      <c r="N12" s="6"/>
      <c r="O12" s="6"/>
      <c r="P12" s="6"/>
      <c r="Q12" s="6"/>
      <c r="R12" s="6"/>
    </row>
    <row r="13" spans="1:18" ht="9" customHeight="1">
      <c r="A13" s="6"/>
      <c r="B13" s="6"/>
      <c r="C13" s="24"/>
      <c r="D13" s="24"/>
      <c r="E13" s="24"/>
      <c r="F13" s="12"/>
      <c r="G13" s="12"/>
      <c r="H13" s="12"/>
      <c r="I13" s="12"/>
      <c r="J13" s="12"/>
      <c r="K13" s="12"/>
      <c r="L13" s="12"/>
      <c r="M13" s="25"/>
      <c r="N13" s="19"/>
      <c r="O13" s="19"/>
      <c r="P13" s="19"/>
      <c r="Q13" s="19"/>
      <c r="R13" s="19"/>
    </row>
    <row r="14" spans="1:18" ht="12.75" customHeight="1">
      <c r="A14" s="23" t="s">
        <v>12</v>
      </c>
      <c r="B14" s="23" t="s">
        <v>7</v>
      </c>
      <c r="C14" s="26">
        <v>5106.1618636000003</v>
      </c>
      <c r="D14" s="26">
        <v>4756.4473655000002</v>
      </c>
      <c r="E14" s="26">
        <v>5215.97178334</v>
      </c>
      <c r="F14" s="26">
        <v>5571.0789999999997</v>
      </c>
      <c r="G14" s="27">
        <v>4957.1767618099902</v>
      </c>
      <c r="H14" s="27">
        <v>4957.0925719999996</v>
      </c>
      <c r="I14" s="27">
        <v>5067.567</v>
      </c>
      <c r="J14" s="27">
        <v>5213.6701549999998</v>
      </c>
      <c r="K14" s="27">
        <v>5221.826</v>
      </c>
      <c r="L14" s="27">
        <v>5147.4143800000002</v>
      </c>
      <c r="M14" s="25">
        <f>((L14/K14)-1)*100</f>
        <v>-1.4250114806583003</v>
      </c>
      <c r="N14" s="19"/>
      <c r="O14" s="19"/>
      <c r="P14" s="19"/>
      <c r="Q14" s="19"/>
      <c r="R14" s="19"/>
    </row>
    <row r="15" spans="1:18" ht="9" customHeight="1">
      <c r="A15" s="6"/>
      <c r="B15" s="6"/>
      <c r="C15" s="26"/>
      <c r="D15" s="26"/>
      <c r="E15" s="26"/>
      <c r="F15" s="26"/>
      <c r="G15" s="27"/>
      <c r="H15" s="27"/>
      <c r="I15" s="27"/>
      <c r="J15" s="27"/>
      <c r="K15" s="27"/>
      <c r="L15" s="27"/>
      <c r="M15" s="25"/>
      <c r="N15" s="19"/>
      <c r="O15" s="19"/>
      <c r="P15" s="19"/>
      <c r="Q15" s="19"/>
      <c r="R15" s="19"/>
    </row>
    <row r="16" spans="1:18" ht="12.75" customHeight="1">
      <c r="A16" s="23" t="s">
        <v>13</v>
      </c>
      <c r="B16" s="23" t="s">
        <v>7</v>
      </c>
      <c r="C16" s="26">
        <v>1926.2901423000001</v>
      </c>
      <c r="D16" s="26">
        <v>1617.2420912</v>
      </c>
      <c r="E16" s="26">
        <v>1410.9144686</v>
      </c>
      <c r="F16" s="26">
        <v>1395.1279999999999</v>
      </c>
      <c r="G16" s="27">
        <v>1350.3885248399999</v>
      </c>
      <c r="H16" s="27">
        <v>2141.1241129999999</v>
      </c>
      <c r="I16" s="27">
        <v>927.79465000000005</v>
      </c>
      <c r="J16" s="27">
        <v>844.54485199999999</v>
      </c>
      <c r="K16" s="27">
        <v>1411.107</v>
      </c>
      <c r="L16" s="27">
        <v>1732.383</v>
      </c>
      <c r="M16" s="25">
        <f>((L16/K16)-1)*100</f>
        <v>22.767656882149968</v>
      </c>
      <c r="N16" s="19"/>
      <c r="O16" s="19"/>
      <c r="P16" s="19"/>
      <c r="Q16" s="19"/>
      <c r="R16" s="19"/>
    </row>
    <row r="17" spans="1:18" ht="9" customHeight="1">
      <c r="A17" s="6"/>
      <c r="B17" s="6"/>
      <c r="C17" s="26"/>
      <c r="D17" s="26"/>
      <c r="E17" s="26"/>
      <c r="F17" s="26"/>
      <c r="G17" s="27"/>
      <c r="H17" s="27"/>
      <c r="I17" s="27"/>
      <c r="J17" s="27"/>
      <c r="K17" s="27"/>
      <c r="L17" s="27"/>
      <c r="M17" s="25"/>
      <c r="N17" s="19"/>
      <c r="O17" s="19"/>
      <c r="P17" s="19"/>
      <c r="Q17" s="19"/>
      <c r="R17" s="19"/>
    </row>
    <row r="18" spans="1:18" ht="12.75" customHeight="1">
      <c r="A18" s="23" t="s">
        <v>14</v>
      </c>
      <c r="B18" s="23" t="s">
        <v>7</v>
      </c>
      <c r="C18" s="26">
        <v>0.45018740000000002</v>
      </c>
      <c r="D18" s="26">
        <v>0.35963539999999999</v>
      </c>
      <c r="E18" s="26">
        <v>0.30505938999999999</v>
      </c>
      <c r="F18" s="26">
        <v>0.34399999999999997</v>
      </c>
      <c r="G18" s="27">
        <v>0.34921914999999898</v>
      </c>
      <c r="H18" s="27">
        <v>0.31371700000000002</v>
      </c>
      <c r="I18" s="27">
        <v>0.28622599999999998</v>
      </c>
      <c r="J18" s="27">
        <v>0.34157500000000002</v>
      </c>
      <c r="K18" s="27">
        <v>0.35599999999999998</v>
      </c>
      <c r="L18" s="27">
        <v>0.26879999999999998</v>
      </c>
      <c r="M18" s="25">
        <f>((L18/K18)-1)*100</f>
        <v>-24.494382022471918</v>
      </c>
      <c r="N18" s="6"/>
      <c r="O18" s="19"/>
      <c r="P18" s="6"/>
      <c r="Q18" s="6"/>
      <c r="R18" s="6"/>
    </row>
    <row r="19" spans="1:18" ht="12.75" customHeight="1">
      <c r="A19" s="6"/>
      <c r="B19" s="23" t="s">
        <v>8</v>
      </c>
      <c r="C19" s="26">
        <v>36.934083200000003</v>
      </c>
      <c r="D19" s="26">
        <v>30.086932399999998</v>
      </c>
      <c r="E19" s="26">
        <v>35.42096935</v>
      </c>
      <c r="F19" s="26">
        <v>28.135000000000002</v>
      </c>
      <c r="G19" s="27">
        <v>5.8875843000000003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5" t="s">
        <v>15</v>
      </c>
      <c r="N19" s="6"/>
      <c r="O19" s="19"/>
      <c r="P19" s="6"/>
      <c r="Q19" s="6"/>
      <c r="R19" s="6"/>
    </row>
    <row r="20" spans="1:18" ht="9" customHeight="1">
      <c r="A20" s="6"/>
      <c r="B20" s="6"/>
      <c r="C20" s="26"/>
      <c r="D20" s="26"/>
      <c r="E20" s="26"/>
      <c r="F20" s="26"/>
      <c r="G20" s="27"/>
      <c r="H20" s="27"/>
      <c r="I20" s="27"/>
      <c r="J20" s="27"/>
      <c r="K20" s="27"/>
      <c r="L20" s="27"/>
      <c r="M20" s="25"/>
      <c r="N20" s="6"/>
      <c r="O20" s="19"/>
      <c r="P20" s="6"/>
      <c r="Q20" s="6"/>
      <c r="R20" s="6"/>
    </row>
    <row r="21" spans="1:18" ht="12.75" customHeight="1">
      <c r="A21" s="23" t="s">
        <v>16</v>
      </c>
      <c r="B21" s="23" t="s">
        <v>7</v>
      </c>
      <c r="C21" s="26">
        <v>235.00910780000001</v>
      </c>
      <c r="D21" s="26">
        <v>217.9865542</v>
      </c>
      <c r="E21" s="26">
        <v>206.72796342999999</v>
      </c>
      <c r="F21" s="26">
        <v>198.62</v>
      </c>
      <c r="G21" s="27">
        <v>157.24880553999901</v>
      </c>
      <c r="H21" s="27">
        <v>186.50107600000001</v>
      </c>
      <c r="I21" s="27">
        <v>283.75900000000001</v>
      </c>
      <c r="J21" s="27">
        <v>343.10912400000001</v>
      </c>
      <c r="K21" s="27">
        <v>389.08100000000002</v>
      </c>
      <c r="L21" s="27">
        <v>375.81299999999999</v>
      </c>
      <c r="M21" s="25">
        <f>((L21/K21)-1)*100</f>
        <v>-3.4100868456696798</v>
      </c>
      <c r="N21" s="19"/>
      <c r="O21" s="19"/>
      <c r="P21" s="19"/>
      <c r="Q21" s="19"/>
      <c r="R21" s="19"/>
    </row>
    <row r="22" spans="1:18" ht="12.75" customHeight="1">
      <c r="A22" s="6"/>
      <c r="B22" s="23" t="s">
        <v>8</v>
      </c>
      <c r="C22" s="26">
        <v>153.81749439999999</v>
      </c>
      <c r="D22" s="26">
        <v>181.431443</v>
      </c>
      <c r="E22" s="26">
        <v>144.65515120000001</v>
      </c>
      <c r="F22" s="26">
        <v>136.185</v>
      </c>
      <c r="G22" s="27">
        <v>87.730700529999993</v>
      </c>
      <c r="H22" s="27">
        <v>58.379295999999997</v>
      </c>
      <c r="I22" s="27">
        <v>53.192999999999998</v>
      </c>
      <c r="J22" s="27">
        <v>40.387833999999998</v>
      </c>
      <c r="K22" s="27">
        <v>41.244</v>
      </c>
      <c r="L22" s="27">
        <v>46.067320000000002</v>
      </c>
      <c r="M22" s="25">
        <f>((L22/K22)-1)*100</f>
        <v>11.69459800213366</v>
      </c>
      <c r="N22" s="19"/>
      <c r="O22" s="19"/>
      <c r="P22" s="19"/>
      <c r="Q22" s="19"/>
      <c r="R22" s="19"/>
    </row>
    <row r="23" spans="1:18" ht="9" customHeight="1">
      <c r="A23" s="6"/>
      <c r="B23" s="6"/>
      <c r="C23" s="26"/>
      <c r="D23" s="26"/>
      <c r="E23" s="26"/>
      <c r="F23" s="26"/>
      <c r="G23" s="27"/>
      <c r="H23" s="27"/>
      <c r="I23" s="27"/>
      <c r="J23" s="27"/>
      <c r="K23" s="27"/>
      <c r="L23" s="27"/>
      <c r="M23" s="25"/>
      <c r="N23" s="19"/>
      <c r="O23" s="19"/>
      <c r="P23" s="19"/>
      <c r="Q23" s="19"/>
      <c r="R23" s="19"/>
    </row>
    <row r="24" spans="1:18" ht="12.75" customHeight="1">
      <c r="A24" s="23" t="s">
        <v>17</v>
      </c>
      <c r="B24" s="23" t="s">
        <v>7</v>
      </c>
      <c r="C24" s="26">
        <v>355.80970789999998</v>
      </c>
      <c r="D24" s="26">
        <v>334.58941040000002</v>
      </c>
      <c r="E24" s="29">
        <v>346.00922961999999</v>
      </c>
      <c r="F24" s="26">
        <v>301.78399999999999</v>
      </c>
      <c r="G24" s="27">
        <v>268.62838821999998</v>
      </c>
      <c r="H24" s="27">
        <v>152.042349</v>
      </c>
      <c r="I24" s="27">
        <v>229.1113076</v>
      </c>
      <c r="J24" s="27">
        <v>385.389972</v>
      </c>
      <c r="K24" s="27">
        <v>413.55200000000002</v>
      </c>
      <c r="L24" s="27">
        <v>488.64042000000001</v>
      </c>
      <c r="M24" s="25">
        <f>((L24/K24)-1)*100</f>
        <v>18.156947614810214</v>
      </c>
      <c r="N24" s="6"/>
      <c r="O24" s="19"/>
      <c r="P24" s="6"/>
      <c r="Q24" s="6"/>
      <c r="R24" s="6"/>
    </row>
    <row r="25" spans="1:18" ht="12.75" customHeight="1">
      <c r="A25" s="6"/>
      <c r="B25" s="23" t="s">
        <v>8</v>
      </c>
      <c r="C25" s="26">
        <v>62.471467099999998</v>
      </c>
      <c r="D25" s="26">
        <v>57.104806000000004</v>
      </c>
      <c r="E25" s="26">
        <v>61.475316020000001</v>
      </c>
      <c r="F25" s="26">
        <v>12.728</v>
      </c>
      <c r="G25" s="27">
        <v>40.885982149999997</v>
      </c>
      <c r="H25" s="27">
        <v>49.827263000000002</v>
      </c>
      <c r="I25" s="27">
        <v>44.858732000000003</v>
      </c>
      <c r="J25" s="27">
        <v>51.155403999999997</v>
      </c>
      <c r="K25" s="27">
        <v>45.892000000000003</v>
      </c>
      <c r="L25" s="27">
        <v>48.031210000000002</v>
      </c>
      <c r="M25" s="25">
        <f>((L25/K25)-1)*100</f>
        <v>4.6614006798570529</v>
      </c>
      <c r="N25" s="6"/>
      <c r="O25" s="19"/>
      <c r="P25" s="6"/>
      <c r="Q25" s="6"/>
      <c r="R25" s="6"/>
    </row>
    <row r="26" spans="1:18" ht="9" customHeight="1">
      <c r="A26" s="6"/>
      <c r="B26" s="6"/>
      <c r="C26" s="26"/>
      <c r="D26" s="26"/>
      <c r="E26" s="26"/>
      <c r="F26" s="26"/>
      <c r="G26" s="27"/>
      <c r="H26" s="27"/>
      <c r="I26" s="27"/>
      <c r="J26" s="27"/>
      <c r="K26" s="27"/>
      <c r="L26" s="27"/>
      <c r="M26" s="25"/>
      <c r="N26" s="6"/>
      <c r="O26" s="19"/>
      <c r="P26" s="6"/>
      <c r="Q26" s="6"/>
      <c r="R26" s="6"/>
    </row>
    <row r="27" spans="1:18" ht="12.75" customHeight="1">
      <c r="A27" s="23" t="s">
        <v>18</v>
      </c>
      <c r="B27" s="23" t="s">
        <v>7</v>
      </c>
      <c r="C27" s="26">
        <v>65.336831500000002</v>
      </c>
      <c r="D27" s="26">
        <v>50.013729099999999</v>
      </c>
      <c r="E27" s="26">
        <v>37.446837600000002</v>
      </c>
      <c r="F27" s="26">
        <v>40.418999999999997</v>
      </c>
      <c r="G27" s="27">
        <v>25.479901119999901</v>
      </c>
      <c r="H27" s="27">
        <v>16.548686</v>
      </c>
      <c r="I27" s="27">
        <v>8.1011269700000099</v>
      </c>
      <c r="J27" s="27">
        <v>18.160948999999999</v>
      </c>
      <c r="K27" s="27">
        <v>21.291</v>
      </c>
      <c r="L27" s="27">
        <v>23.540520000000001</v>
      </c>
      <c r="M27" s="25">
        <f>((L27/K27)-1)*100</f>
        <v>10.565591094828797</v>
      </c>
      <c r="N27" s="6"/>
      <c r="O27" s="19"/>
      <c r="P27" s="6"/>
      <c r="Q27" s="6"/>
      <c r="R27" s="6"/>
    </row>
    <row r="28" spans="1:18" ht="12.75" customHeight="1">
      <c r="A28" s="6"/>
      <c r="B28" s="23" t="s">
        <v>8</v>
      </c>
      <c r="C28" s="26">
        <v>883.88140350000003</v>
      </c>
      <c r="D28" s="26">
        <v>761.77146849999997</v>
      </c>
      <c r="E28" s="26">
        <v>753.88349548999997</v>
      </c>
      <c r="F28" s="26">
        <v>605.01400000000001</v>
      </c>
      <c r="G28" s="27">
        <v>147.935521859999</v>
      </c>
      <c r="H28" s="27">
        <v>1.699851</v>
      </c>
      <c r="I28" s="27">
        <v>1.00544202</v>
      </c>
      <c r="J28" s="27">
        <v>0.92698700000000001</v>
      </c>
      <c r="K28" s="27">
        <v>0.80500000000000005</v>
      </c>
      <c r="L28" s="27">
        <v>0.32744000000000001</v>
      </c>
      <c r="M28" s="25">
        <f>((L28/K28)-1)*100</f>
        <v>-59.324223602484473</v>
      </c>
      <c r="N28" s="6"/>
      <c r="O28" s="19"/>
      <c r="P28" s="6"/>
      <c r="Q28" s="6"/>
      <c r="R28" s="6"/>
    </row>
    <row r="29" spans="1:18" ht="9" customHeight="1">
      <c r="A29" s="6"/>
      <c r="B29" s="6"/>
      <c r="C29" s="26"/>
      <c r="D29" s="26"/>
      <c r="E29" s="26"/>
      <c r="F29" s="26"/>
      <c r="G29" s="27"/>
      <c r="H29" s="27"/>
      <c r="I29" s="27"/>
      <c r="J29" s="27"/>
      <c r="K29" s="27"/>
      <c r="L29" s="27"/>
      <c r="M29" s="25"/>
      <c r="N29" s="6"/>
      <c r="O29" s="19"/>
      <c r="P29" s="6"/>
      <c r="Q29" s="6"/>
      <c r="R29" s="6"/>
    </row>
    <row r="30" spans="1:18" ht="12.75" customHeight="1">
      <c r="A30" s="23" t="s">
        <v>19</v>
      </c>
      <c r="B30" s="23" t="s">
        <v>7</v>
      </c>
      <c r="C30" s="26">
        <v>931.16845409999996</v>
      </c>
      <c r="D30" s="26">
        <v>808.72537350000005</v>
      </c>
      <c r="E30" s="26">
        <v>764.77751361000003</v>
      </c>
      <c r="F30" s="26">
        <v>759.10299999999995</v>
      </c>
      <c r="G30" s="27">
        <v>691.8</v>
      </c>
      <c r="H30" s="27">
        <v>807.874101</v>
      </c>
      <c r="I30" s="27">
        <v>862.33399999999995</v>
      </c>
      <c r="J30" s="27">
        <v>928.56050100000004</v>
      </c>
      <c r="K30" s="27">
        <v>1011.653</v>
      </c>
      <c r="L30" s="27">
        <v>1086.6772100000001</v>
      </c>
      <c r="M30" s="25">
        <f>((L30/K30)-1)*100</f>
        <v>7.4160023249078444</v>
      </c>
      <c r="N30" s="6"/>
      <c r="O30" s="19"/>
      <c r="P30" s="6"/>
      <c r="Q30" s="6"/>
      <c r="R30" s="6"/>
    </row>
    <row r="31" spans="1:18" ht="12.75" customHeight="1">
      <c r="A31" s="6"/>
      <c r="B31" s="23" t="s">
        <v>8</v>
      </c>
      <c r="C31" s="26">
        <v>1793.0688304</v>
      </c>
      <c r="D31" s="26">
        <v>1778.633558</v>
      </c>
      <c r="E31" s="26">
        <v>1788.1518415099999</v>
      </c>
      <c r="F31" s="26">
        <v>1323.6</v>
      </c>
      <c r="G31" s="27">
        <v>871.26252498999895</v>
      </c>
      <c r="H31" s="27">
        <v>1175.02637</v>
      </c>
      <c r="I31" s="27">
        <v>926.63699999999994</v>
      </c>
      <c r="J31" s="27">
        <v>627.40074500000003</v>
      </c>
      <c r="K31" s="27">
        <v>136.18299999999999</v>
      </c>
      <c r="L31" s="27">
        <v>329.69790999999998</v>
      </c>
      <c r="M31" s="25">
        <f>((L31/K31)-1)*100</f>
        <v>142.09916803125205</v>
      </c>
      <c r="N31" s="6"/>
      <c r="O31" s="19"/>
      <c r="P31" s="6"/>
      <c r="Q31" s="6"/>
      <c r="R31" s="6"/>
    </row>
    <row r="32" spans="1:18" ht="9" customHeight="1">
      <c r="A32" s="6"/>
      <c r="B32" s="6"/>
      <c r="C32" s="26"/>
      <c r="D32" s="26"/>
      <c r="E32" s="26"/>
      <c r="F32" s="26"/>
      <c r="G32" s="27"/>
      <c r="H32" s="27"/>
      <c r="I32" s="27"/>
      <c r="J32" s="27"/>
      <c r="K32" s="27"/>
      <c r="L32" s="27"/>
      <c r="M32" s="25"/>
      <c r="N32" s="6"/>
      <c r="O32" s="19"/>
      <c r="P32" s="6"/>
      <c r="Q32" s="6"/>
      <c r="R32" s="6"/>
    </row>
    <row r="33" spans="1:18" ht="12.75" customHeight="1">
      <c r="A33" s="23" t="s">
        <v>20</v>
      </c>
      <c r="B33" s="23" t="s">
        <v>7</v>
      </c>
      <c r="C33" s="26">
        <v>79.978744199999994</v>
      </c>
      <c r="D33" s="26">
        <v>62.869751700000002</v>
      </c>
      <c r="E33" s="26">
        <v>31.128793930000001</v>
      </c>
      <c r="F33" s="26">
        <v>32.015999999999998</v>
      </c>
      <c r="G33" s="27">
        <v>26.998746379999901</v>
      </c>
      <c r="H33" s="27">
        <v>26.125357000000001</v>
      </c>
      <c r="I33" s="27">
        <v>20.154</v>
      </c>
      <c r="J33" s="27">
        <v>44.335054</v>
      </c>
      <c r="K33" s="27">
        <v>42.548999999999999</v>
      </c>
      <c r="L33" s="27">
        <v>32.560310000000001</v>
      </c>
      <c r="M33" s="25">
        <f>((L33/K33)-1)*100</f>
        <v>-23.475733859785187</v>
      </c>
      <c r="N33" s="6"/>
      <c r="O33" s="19"/>
      <c r="P33" s="6"/>
      <c r="Q33" s="6"/>
      <c r="R33" s="6"/>
    </row>
    <row r="34" spans="1:18" ht="12.75" customHeight="1">
      <c r="A34" s="6"/>
      <c r="B34" s="23" t="s">
        <v>8</v>
      </c>
      <c r="C34" s="26">
        <v>3814.7429643999999</v>
      </c>
      <c r="D34" s="26">
        <v>3958.7217449</v>
      </c>
      <c r="E34" s="26">
        <v>3431.7528813899999</v>
      </c>
      <c r="F34" s="26">
        <v>2639.7</v>
      </c>
      <c r="G34" s="27">
        <v>2276.8220443599898</v>
      </c>
      <c r="H34" s="27">
        <v>1971.1990000000001</v>
      </c>
      <c r="I34" s="27">
        <v>1223.6547720000001</v>
      </c>
      <c r="J34" s="27">
        <v>1481.866074</v>
      </c>
      <c r="K34" s="27">
        <v>1291.241</v>
      </c>
      <c r="L34" s="27">
        <v>1823.2121199999999</v>
      </c>
      <c r="M34" s="25">
        <f>((L34/K34)-1)*100</f>
        <v>41.198437781947739</v>
      </c>
      <c r="N34" s="6"/>
      <c r="O34" s="19"/>
      <c r="P34" s="6"/>
      <c r="Q34" s="6"/>
      <c r="R34" s="6"/>
    </row>
    <row r="35" spans="1:18" ht="9" customHeight="1">
      <c r="A35" s="6"/>
      <c r="B35" s="6"/>
      <c r="C35" s="26"/>
      <c r="D35" s="26"/>
      <c r="E35" s="26"/>
      <c r="F35" s="30"/>
      <c r="G35" s="27"/>
      <c r="H35" s="27"/>
      <c r="I35" s="27"/>
      <c r="J35" s="27"/>
      <c r="K35" s="27"/>
      <c r="L35" s="27"/>
      <c r="M35" s="25"/>
      <c r="N35" s="6"/>
      <c r="O35" s="19"/>
      <c r="P35" s="6"/>
      <c r="Q35" s="6"/>
      <c r="R35" s="6"/>
    </row>
    <row r="36" spans="1:18" ht="12.75" customHeight="1">
      <c r="A36" s="23" t="s">
        <v>21</v>
      </c>
      <c r="B36" s="23" t="s">
        <v>8</v>
      </c>
      <c r="C36" s="26">
        <v>16613.0807866</v>
      </c>
      <c r="D36" s="26">
        <v>18615.136981</v>
      </c>
      <c r="E36" s="26">
        <v>20197.577845709999</v>
      </c>
      <c r="F36" s="26">
        <v>24986.194</v>
      </c>
      <c r="G36" s="27">
        <v>29566.624216039902</v>
      </c>
      <c r="H36" s="27">
        <v>31223.337940000001</v>
      </c>
      <c r="I36" s="27">
        <v>34776.482000000004</v>
      </c>
      <c r="J36" s="27">
        <v>39554.020366999997</v>
      </c>
      <c r="K36" s="27">
        <v>41792.678</v>
      </c>
      <c r="L36" s="27">
        <v>50311.651310000001</v>
      </c>
      <c r="M36" s="25">
        <f>((L36/K36)-1)*100</f>
        <v>20.383889517680597</v>
      </c>
      <c r="N36" s="6"/>
      <c r="O36" s="19"/>
      <c r="P36" s="6"/>
      <c r="Q36" s="6"/>
      <c r="R36" s="6"/>
    </row>
    <row r="37" spans="1:18" ht="9" customHeight="1">
      <c r="A37" s="6"/>
      <c r="B37" s="6"/>
      <c r="C37" s="26"/>
      <c r="D37" s="26"/>
      <c r="E37" s="26"/>
      <c r="F37" s="26"/>
      <c r="G37" s="27"/>
      <c r="H37" s="27"/>
      <c r="I37" s="27"/>
      <c r="J37" s="27"/>
      <c r="K37" s="27"/>
      <c r="L37" s="27"/>
      <c r="M37" s="25"/>
      <c r="N37" s="6"/>
      <c r="O37" s="19"/>
      <c r="P37" s="6"/>
      <c r="Q37" s="6"/>
      <c r="R37" s="6"/>
    </row>
    <row r="38" spans="1:18" ht="12.75" customHeight="1">
      <c r="A38" s="23" t="s">
        <v>22</v>
      </c>
      <c r="B38" s="23" t="s">
        <v>8</v>
      </c>
      <c r="C38" s="26">
        <v>5832.2482164000003</v>
      </c>
      <c r="D38" s="26">
        <v>6886.2616486999996</v>
      </c>
      <c r="E38" s="26">
        <v>6431.0080707999996</v>
      </c>
      <c r="F38" s="26">
        <v>6694.1880000000001</v>
      </c>
      <c r="G38" s="27">
        <v>6155.9855508500004</v>
      </c>
      <c r="H38" s="27">
        <v>6057.2355539999999</v>
      </c>
      <c r="I38" s="27">
        <v>5909.0169620699999</v>
      </c>
      <c r="J38" s="27">
        <v>5133.830508</v>
      </c>
      <c r="K38" s="27">
        <v>4218.1989999999996</v>
      </c>
      <c r="L38" s="27">
        <v>3937.4980700000001</v>
      </c>
      <c r="M38" s="25">
        <f>((L38/K38)-1)*100</f>
        <v>-6.6545208037837806</v>
      </c>
      <c r="N38" s="6"/>
      <c r="O38" s="19"/>
      <c r="P38" s="6"/>
      <c r="Q38" s="6"/>
      <c r="R38" s="6"/>
    </row>
    <row r="39" spans="1:18" ht="12.75" customHeight="1">
      <c r="A39" s="6"/>
      <c r="B39" s="6"/>
      <c r="C39" s="26"/>
      <c r="D39" s="26"/>
      <c r="E39" s="26"/>
      <c r="F39" s="26"/>
      <c r="G39" s="27"/>
      <c r="H39" s="27"/>
      <c r="I39" s="27"/>
      <c r="J39" s="27"/>
      <c r="K39" s="27"/>
      <c r="L39" s="27"/>
      <c r="M39" s="25"/>
      <c r="N39" s="6"/>
      <c r="O39" s="19"/>
      <c r="P39" s="6"/>
      <c r="Q39" s="6"/>
      <c r="R39" s="6"/>
    </row>
    <row r="40" spans="1:18" ht="12.75" customHeight="1">
      <c r="A40" s="23" t="s">
        <v>23</v>
      </c>
      <c r="B40" s="23" t="s">
        <v>7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7">
        <v>4.1254</v>
      </c>
      <c r="J40" s="27">
        <v>9.4359000000000002</v>
      </c>
      <c r="K40" s="27">
        <v>31.931999999999999</v>
      </c>
      <c r="L40" s="27">
        <v>37.772309999999997</v>
      </c>
      <c r="M40" s="25">
        <f>((L40/K40)-1)*100</f>
        <v>18.289834648628322</v>
      </c>
      <c r="N40" s="6"/>
      <c r="O40" s="19"/>
      <c r="P40" s="6"/>
      <c r="Q40" s="6"/>
      <c r="R40" s="6"/>
    </row>
    <row r="41" spans="1:18" ht="9" customHeight="1">
      <c r="A41" s="31"/>
      <c r="B41" s="31"/>
      <c r="C41" s="32"/>
      <c r="D41" s="32"/>
      <c r="E41" s="32"/>
      <c r="F41" s="32"/>
      <c r="G41" s="33"/>
      <c r="H41" s="33"/>
      <c r="I41" s="34"/>
      <c r="J41" s="34"/>
      <c r="K41" s="34"/>
      <c r="L41" s="34"/>
      <c r="M41" s="35"/>
      <c r="N41" s="6"/>
      <c r="O41" s="6"/>
      <c r="P41" s="6"/>
      <c r="Q41" s="6"/>
      <c r="R41" s="6"/>
    </row>
    <row r="42" spans="1:18" ht="10.5" customHeight="1">
      <c r="A42" s="36" t="s">
        <v>24</v>
      </c>
      <c r="B42" s="37"/>
      <c r="C42" s="38"/>
      <c r="D42" s="38"/>
      <c r="E42" s="39"/>
      <c r="F42" s="39"/>
      <c r="G42" s="40"/>
      <c r="H42" s="40"/>
      <c r="I42" s="40"/>
      <c r="J42" s="40"/>
      <c r="K42" s="40"/>
      <c r="L42" s="40"/>
      <c r="M42" s="39"/>
      <c r="N42" s="6"/>
      <c r="O42" s="6"/>
      <c r="P42" s="6"/>
      <c r="Q42" s="6"/>
      <c r="R42" s="6"/>
    </row>
    <row r="43" spans="1:18" ht="10.5" customHeight="1">
      <c r="A43" s="36" t="s">
        <v>25</v>
      </c>
      <c r="B43" s="41"/>
      <c r="C43" s="38"/>
      <c r="D43" s="38"/>
      <c r="E43" s="39"/>
      <c r="F43" s="39"/>
      <c r="G43" s="40"/>
      <c r="H43" s="40"/>
      <c r="I43" s="40"/>
      <c r="J43" s="40"/>
      <c r="K43" s="42"/>
      <c r="L43" s="42"/>
      <c r="M43" s="39"/>
      <c r="N43" s="6"/>
      <c r="O43" s="6"/>
      <c r="P43" s="6"/>
      <c r="Q43" s="6"/>
      <c r="R43" s="6"/>
    </row>
    <row r="44" spans="1:18" ht="10.5" customHeight="1">
      <c r="A44" s="36" t="s">
        <v>26</v>
      </c>
      <c r="B44" s="6"/>
      <c r="C44" s="39"/>
      <c r="D44" s="39"/>
      <c r="E44" s="39"/>
      <c r="F44" s="39"/>
      <c r="G44" s="6"/>
      <c r="H44" s="6"/>
      <c r="I44" s="6"/>
      <c r="J44" s="6"/>
      <c r="K44" s="43"/>
      <c r="L44" s="43"/>
      <c r="M44" s="6"/>
      <c r="N44" s="6"/>
      <c r="O44" s="6"/>
      <c r="P44" s="6"/>
      <c r="Q44" s="6"/>
      <c r="R44" s="6"/>
    </row>
    <row r="45" spans="1:18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ht="9" customHeight="1">
      <c r="A46" s="6"/>
      <c r="B46" s="6"/>
      <c r="C46" s="39"/>
      <c r="D46" s="39"/>
      <c r="E46" s="39"/>
      <c r="F46" s="39"/>
      <c r="G46" s="40"/>
      <c r="H46" s="40"/>
      <c r="I46" s="40"/>
      <c r="J46" s="40"/>
      <c r="K46" s="40"/>
      <c r="L46" s="40"/>
      <c r="M46" s="6"/>
      <c r="N46" s="6"/>
      <c r="O46" s="6"/>
      <c r="P46" s="6"/>
      <c r="Q46" s="6"/>
      <c r="R46" s="6"/>
    </row>
    <row r="47" spans="1:18" ht="9" customHeight="1">
      <c r="A47" s="6"/>
      <c r="B47" s="6"/>
      <c r="C47" s="39"/>
      <c r="D47" s="39"/>
      <c r="E47" s="39"/>
      <c r="F47" s="39"/>
      <c r="G47" s="40"/>
      <c r="H47" s="40"/>
      <c r="I47" s="40"/>
      <c r="J47" s="40"/>
      <c r="K47" s="40"/>
      <c r="L47" s="40"/>
      <c r="M47" s="39"/>
      <c r="N47" s="6"/>
      <c r="O47" s="6"/>
      <c r="P47" s="6"/>
      <c r="Q47" s="6"/>
      <c r="R47" s="6"/>
    </row>
    <row r="48" spans="1:18" ht="9" customHeight="1">
      <c r="A48" s="6"/>
      <c r="B48" s="6"/>
      <c r="C48" s="39"/>
      <c r="D48" s="39"/>
      <c r="E48" s="39"/>
      <c r="F48" s="39"/>
      <c r="G48" s="40"/>
      <c r="H48" s="40"/>
      <c r="I48" s="40"/>
      <c r="J48" s="40"/>
      <c r="K48" s="40"/>
      <c r="L48" s="40"/>
      <c r="M48" s="6"/>
      <c r="N48" s="6"/>
      <c r="O48" s="6"/>
      <c r="P48" s="6"/>
      <c r="Q48" s="6"/>
      <c r="R48" s="6"/>
    </row>
    <row r="49" spans="1:18" ht="9" customHeight="1">
      <c r="A49" s="6"/>
      <c r="B49" s="6"/>
      <c r="C49" s="39"/>
      <c r="D49" s="39"/>
      <c r="E49" s="39"/>
      <c r="F49" s="39"/>
      <c r="G49" s="40"/>
      <c r="H49" s="40"/>
      <c r="I49" s="40"/>
      <c r="J49" s="40"/>
      <c r="K49" s="40"/>
      <c r="L49" s="40"/>
      <c r="M49" s="6"/>
      <c r="N49" s="6"/>
      <c r="O49" s="6"/>
      <c r="P49" s="6"/>
      <c r="Q49" s="6"/>
      <c r="R49" s="6"/>
    </row>
    <row r="50" spans="1:18" ht="9" customHeight="1">
      <c r="A50" s="6"/>
      <c r="B50" s="6"/>
      <c r="C50" s="39"/>
      <c r="D50" s="39"/>
      <c r="E50" s="39"/>
      <c r="F50" s="39"/>
      <c r="G50" s="40"/>
      <c r="H50" s="40"/>
      <c r="I50" s="40"/>
      <c r="J50" s="40"/>
      <c r="K50" s="40"/>
      <c r="L50" s="40"/>
      <c r="M50" s="6"/>
      <c r="N50" s="6"/>
      <c r="O50" s="6"/>
      <c r="P50" s="6"/>
      <c r="Q50" s="6"/>
      <c r="R50" s="6"/>
    </row>
    <row r="51" spans="1:18" ht="9" customHeight="1">
      <c r="A51" s="6"/>
      <c r="B51" s="6"/>
      <c r="C51" s="39"/>
      <c r="D51" s="39"/>
      <c r="E51" s="39"/>
      <c r="F51" s="39"/>
      <c r="G51" s="40"/>
      <c r="H51" s="40"/>
      <c r="I51" s="40"/>
      <c r="J51" s="40"/>
      <c r="K51" s="40"/>
      <c r="L51" s="40"/>
      <c r="M51" s="6"/>
      <c r="N51" s="6"/>
      <c r="O51" s="6"/>
      <c r="P51" s="6"/>
      <c r="Q51" s="6"/>
      <c r="R51" s="6"/>
    </row>
    <row r="52" spans="1:18" ht="9" customHeight="1">
      <c r="A52" s="6"/>
      <c r="B52" s="6"/>
      <c r="C52" s="39"/>
      <c r="D52" s="39"/>
      <c r="E52" s="39"/>
      <c r="F52" s="39"/>
      <c r="G52" s="40"/>
      <c r="H52" s="40"/>
      <c r="I52" s="40"/>
      <c r="J52" s="40"/>
      <c r="K52" s="40"/>
      <c r="L52" s="40"/>
      <c r="M52" s="6"/>
      <c r="N52" s="6"/>
      <c r="O52" s="6"/>
      <c r="P52" s="6"/>
      <c r="Q52" s="6"/>
      <c r="R52" s="6"/>
    </row>
    <row r="53" spans="1:18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ht="9" customHeight="1">
      <c r="A54" s="23" t="s">
        <v>27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ht="15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44"/>
      <c r="N55" s="6"/>
      <c r="O55" s="6"/>
      <c r="P55" s="6"/>
      <c r="Q55" s="6"/>
      <c r="R55" s="6"/>
    </row>
    <row r="56" spans="1:18" ht="15.5" customHeight="1">
      <c r="A56" s="6"/>
      <c r="B56" s="6"/>
      <c r="C56" s="6"/>
      <c r="D56" s="6"/>
      <c r="E56" s="45"/>
      <c r="F56" s="6"/>
      <c r="G56" s="6"/>
      <c r="H56" s="6"/>
      <c r="I56" s="6"/>
      <c r="J56" s="6"/>
      <c r="K56" s="6"/>
      <c r="L56" s="6"/>
      <c r="M56" s="44"/>
      <c r="N56" s="6"/>
      <c r="O56" s="6"/>
      <c r="P56" s="6"/>
      <c r="Q56" s="6"/>
      <c r="R56" s="6"/>
    </row>
    <row r="57" spans="1:18" ht="15.5" customHeight="1">
      <c r="A57" s="6"/>
      <c r="B57" s="6"/>
      <c r="C57" s="6"/>
      <c r="D57" s="6"/>
      <c r="E57" s="45"/>
      <c r="F57" s="6"/>
      <c r="G57" s="6"/>
      <c r="H57" s="6"/>
      <c r="I57" s="6"/>
      <c r="J57" s="6"/>
      <c r="K57" s="6"/>
      <c r="L57" s="6"/>
      <c r="M57" s="44"/>
      <c r="N57" s="6"/>
      <c r="O57" s="6"/>
      <c r="P57" s="6"/>
      <c r="Q57" s="6"/>
      <c r="R57" s="6"/>
    </row>
    <row r="58" spans="1:18" ht="15.5" customHeight="1">
      <c r="A58" s="6"/>
      <c r="B58" s="6"/>
      <c r="C58" s="6"/>
      <c r="D58" s="6"/>
      <c r="E58" s="45"/>
      <c r="F58" s="6"/>
      <c r="G58" s="6"/>
      <c r="H58" s="6"/>
      <c r="I58" s="6"/>
      <c r="J58" s="6"/>
      <c r="K58" s="6"/>
      <c r="L58" s="6"/>
      <c r="M58" s="44"/>
      <c r="N58" s="6"/>
      <c r="O58" s="6"/>
      <c r="P58" s="6"/>
      <c r="Q58" s="6"/>
      <c r="R58" s="6"/>
    </row>
    <row r="59" spans="1:18" ht="15.5" customHeight="1">
      <c r="A59" s="6"/>
      <c r="B59" s="6"/>
      <c r="C59" s="6"/>
      <c r="D59" s="6"/>
      <c r="E59" s="45"/>
      <c r="F59" s="6"/>
      <c r="G59" s="6"/>
      <c r="H59" s="6"/>
      <c r="I59" s="6"/>
      <c r="J59" s="6"/>
      <c r="K59" s="6"/>
      <c r="L59" s="6"/>
      <c r="M59" s="44"/>
      <c r="N59" s="6"/>
      <c r="O59" s="6"/>
      <c r="P59" s="6"/>
      <c r="Q59" s="6"/>
      <c r="R59" s="6"/>
    </row>
    <row r="60" spans="1:18" ht="15.5" customHeight="1">
      <c r="A60" s="6"/>
      <c r="B60" s="6"/>
      <c r="C60" s="6"/>
      <c r="D60" s="6"/>
      <c r="E60" s="45"/>
      <c r="F60" s="6"/>
      <c r="G60" s="6"/>
      <c r="H60" s="6"/>
      <c r="I60" s="6"/>
      <c r="J60" s="6"/>
      <c r="K60" s="6"/>
      <c r="L60" s="6"/>
      <c r="M60" s="44"/>
      <c r="N60" s="6"/>
      <c r="O60" s="6"/>
      <c r="P60" s="6"/>
      <c r="Q60" s="6"/>
      <c r="R60" s="6"/>
    </row>
    <row r="61" spans="1:18" ht="15.5" customHeight="1">
      <c r="A61" s="6"/>
      <c r="B61" s="6"/>
      <c r="C61" s="6"/>
      <c r="D61" s="6"/>
      <c r="E61" s="45"/>
      <c r="F61" s="45"/>
      <c r="G61" s="6"/>
      <c r="H61" s="45"/>
      <c r="I61" s="6"/>
      <c r="J61" s="6"/>
      <c r="K61" s="6"/>
      <c r="L61" s="6"/>
      <c r="M61" s="44"/>
      <c r="N61" s="6"/>
      <c r="O61" s="6"/>
      <c r="P61" s="6"/>
      <c r="Q61" s="6"/>
      <c r="R61" s="6"/>
    </row>
    <row r="62" spans="1:18" ht="15.5" customHeight="1">
      <c r="A62" s="6"/>
      <c r="B62" s="6"/>
      <c r="C62" s="6"/>
      <c r="D62" s="6"/>
      <c r="E62" s="45"/>
      <c r="F62" s="6"/>
      <c r="G62" s="6"/>
      <c r="H62" s="6"/>
      <c r="I62" s="6"/>
      <c r="J62" s="6"/>
      <c r="K62" s="6"/>
      <c r="L62" s="6"/>
      <c r="M62" s="44"/>
      <c r="N62" s="6"/>
      <c r="O62" s="6"/>
      <c r="P62" s="6"/>
      <c r="Q62" s="6"/>
      <c r="R62" s="6"/>
    </row>
    <row r="63" spans="1:18" ht="15.5" customHeight="1">
      <c r="A63" s="6"/>
      <c r="B63" s="6"/>
      <c r="C63" s="6"/>
      <c r="D63" s="6"/>
      <c r="E63" s="45"/>
      <c r="F63" s="6"/>
      <c r="G63" s="6"/>
      <c r="H63" s="6"/>
      <c r="I63" s="6"/>
      <c r="J63" s="6"/>
      <c r="K63" s="6"/>
      <c r="L63" s="6"/>
      <c r="M63" s="44"/>
      <c r="N63" s="6"/>
      <c r="O63" s="6"/>
      <c r="P63" s="6"/>
      <c r="Q63" s="6"/>
      <c r="R63" s="6"/>
    </row>
    <row r="64" spans="1:18" ht="15.5" customHeight="1">
      <c r="A64" s="6"/>
      <c r="B64" s="6"/>
      <c r="C64" s="6"/>
      <c r="D64" s="6"/>
      <c r="E64" s="45"/>
      <c r="F64" s="6"/>
      <c r="G64" s="6"/>
      <c r="H64" s="6"/>
      <c r="I64" s="6"/>
      <c r="J64" s="6"/>
      <c r="K64" s="6"/>
      <c r="L64" s="6"/>
      <c r="M64" s="44"/>
      <c r="N64" s="6"/>
      <c r="O64" s="6"/>
      <c r="P64" s="6"/>
      <c r="Q64" s="6"/>
      <c r="R64" s="6"/>
    </row>
    <row r="65" spans="1:18" ht="15.5" customHeight="1">
      <c r="A65" s="6"/>
      <c r="B65" s="6"/>
      <c r="C65" s="6"/>
      <c r="D65" s="6"/>
      <c r="E65" s="45"/>
      <c r="F65" s="6"/>
      <c r="G65" s="6"/>
      <c r="H65" s="6"/>
      <c r="I65" s="6"/>
      <c r="J65" s="6"/>
      <c r="K65" s="6"/>
      <c r="L65" s="6"/>
      <c r="M65" s="44"/>
      <c r="N65" s="6"/>
      <c r="O65" s="6"/>
      <c r="P65" s="6"/>
      <c r="Q65" s="6"/>
      <c r="R65" s="6"/>
    </row>
    <row r="66" spans="1:18" ht="15.5" customHeight="1">
      <c r="A66" s="6"/>
      <c r="B66" s="6"/>
      <c r="C66" s="6"/>
      <c r="D66" s="6"/>
      <c r="E66" s="45"/>
      <c r="F66" s="6"/>
      <c r="G66" s="6"/>
      <c r="H66" s="6"/>
      <c r="I66" s="6"/>
      <c r="J66" s="6"/>
      <c r="K66" s="6"/>
      <c r="L66" s="6"/>
      <c r="M66" s="44"/>
      <c r="N66" s="6"/>
      <c r="O66" s="6"/>
      <c r="P66" s="6"/>
      <c r="Q66" s="6"/>
      <c r="R66" s="6"/>
    </row>
    <row r="67" spans="1:18" ht="15.5" customHeight="1">
      <c r="A67" s="6"/>
      <c r="B67" s="6"/>
      <c r="C67" s="6"/>
      <c r="D67" s="6"/>
      <c r="E67" s="45"/>
      <c r="F67" s="6"/>
      <c r="G67" s="6"/>
      <c r="H67" s="6"/>
      <c r="I67" s="6"/>
      <c r="J67" s="6"/>
      <c r="K67" s="6"/>
      <c r="L67" s="6"/>
      <c r="M67" s="44"/>
      <c r="N67" s="6"/>
      <c r="O67" s="6"/>
      <c r="P67" s="6"/>
      <c r="Q67" s="6"/>
      <c r="R67" s="6"/>
    </row>
    <row r="68" spans="1:18" ht="15.5" customHeight="1">
      <c r="A68" s="6"/>
      <c r="B68" s="6"/>
      <c r="C68" s="6"/>
      <c r="D68" s="6"/>
      <c r="E68" s="45"/>
      <c r="F68" s="6"/>
      <c r="G68" s="6"/>
      <c r="H68" s="6"/>
      <c r="I68" s="6"/>
      <c r="J68" s="6"/>
      <c r="K68" s="6"/>
      <c r="L68" s="6"/>
      <c r="M68" s="44"/>
      <c r="N68" s="6"/>
      <c r="O68" s="6"/>
      <c r="P68" s="6"/>
      <c r="Q68" s="6"/>
      <c r="R68" s="6"/>
    </row>
    <row r="69" spans="1:18" ht="15.5" customHeight="1">
      <c r="A69" s="6"/>
      <c r="B69" s="6"/>
      <c r="C69" s="6"/>
      <c r="D69" s="6"/>
      <c r="E69" s="45"/>
      <c r="F69" s="6"/>
      <c r="G69" s="6"/>
      <c r="H69" s="6"/>
      <c r="I69" s="6"/>
      <c r="J69" s="6"/>
      <c r="K69" s="6"/>
      <c r="L69" s="6"/>
      <c r="M69" s="44"/>
      <c r="N69" s="6"/>
      <c r="O69" s="6"/>
      <c r="P69" s="6"/>
      <c r="Q69" s="6"/>
      <c r="R69" s="6"/>
    </row>
    <row r="70" spans="1:18" ht="15.5" customHeight="1">
      <c r="A70" s="6"/>
      <c r="B70" s="6"/>
      <c r="C70" s="6"/>
      <c r="D70" s="6"/>
      <c r="E70" s="45"/>
      <c r="F70" s="6"/>
      <c r="G70" s="6"/>
      <c r="H70" s="6"/>
      <c r="I70" s="6"/>
      <c r="J70" s="6"/>
      <c r="K70" s="6"/>
      <c r="L70" s="6"/>
      <c r="M70" s="44"/>
      <c r="N70" s="6"/>
      <c r="O70" s="6"/>
      <c r="P70" s="6"/>
      <c r="Q70" s="6"/>
      <c r="R70" s="6"/>
    </row>
    <row r="71" spans="1:18" ht="15.5" customHeight="1">
      <c r="A71" s="6"/>
      <c r="B71" s="6"/>
      <c r="C71" s="6"/>
      <c r="D71" s="6"/>
      <c r="E71" s="45"/>
      <c r="F71" s="6"/>
      <c r="G71" s="6"/>
      <c r="H71" s="6"/>
      <c r="I71" s="6"/>
      <c r="J71" s="6"/>
      <c r="K71" s="6"/>
      <c r="L71" s="6"/>
      <c r="M71" s="44"/>
      <c r="N71" s="6"/>
      <c r="O71" s="6"/>
      <c r="P71" s="6"/>
      <c r="Q71" s="6"/>
      <c r="R71" s="6"/>
    </row>
    <row r="72" spans="1:18" ht="15.5" customHeight="1">
      <c r="A72" s="6"/>
      <c r="B72" s="6"/>
      <c r="C72" s="6"/>
      <c r="D72" s="6"/>
      <c r="E72" s="45"/>
      <c r="F72" s="6"/>
      <c r="G72" s="6"/>
      <c r="H72" s="6"/>
      <c r="I72" s="6"/>
      <c r="J72" s="6"/>
      <c r="K72" s="6"/>
      <c r="L72" s="6"/>
      <c r="M72" s="44"/>
      <c r="N72" s="6"/>
      <c r="O72" s="6"/>
      <c r="P72" s="6"/>
      <c r="Q72" s="6"/>
      <c r="R72" s="6"/>
    </row>
    <row r="73" spans="1:18" ht="9" customHeight="1">
      <c r="A73" s="6"/>
      <c r="B73" s="6"/>
      <c r="C73" s="46"/>
      <c r="D73" s="46"/>
      <c r="E73" s="4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ht="9" customHeight="1">
      <c r="A75" s="6"/>
      <c r="B75" s="47"/>
      <c r="C75" s="46"/>
      <c r="D75" s="46"/>
      <c r="E75" s="4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ht="9" customHeight="1">
      <c r="A76" s="47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 ht="9" customHeight="1">
      <c r="A95" s="6"/>
      <c r="B95" s="47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 ht="9" customHeight="1">
      <c r="A96" s="47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</sheetData>
  <mergeCells count="5">
    <mergeCell ref="A3:A4"/>
    <mergeCell ref="B3:B4"/>
    <mergeCell ref="C3:L3"/>
    <mergeCell ref="M3:M4"/>
    <mergeCell ref="A6:B6"/>
  </mergeCells>
  <printOptions horizontalCentered="1"/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T1.5</vt:lpstr>
      <vt:lpstr>T1.5!Area_de_impressao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revision>0</cp:revision>
  <cp:lastPrinted>2008-06-30T13:54:42Z</cp:lastPrinted>
  <dcterms:created xsi:type="dcterms:W3CDTF">1998-02-13T16:43:15Z</dcterms:created>
  <dcterms:modified xsi:type="dcterms:W3CDTF">2026-07-08T18:18:49Z</dcterms:modified>
  <dc:language>en-US</dc:language>
</cp:coreProperties>
</file>