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1_95FCC36ED457B26E631AD0D440356EB8B6118AF7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1.3" sheetId="1" r:id="rId1"/>
  </sheets>
  <definedNames>
    <definedName name="_Fill">#REF!</definedName>
    <definedName name="_xlnm.Print_Area" localSheetId="0">'T1.3'!$A$1:$M$43</definedName>
    <definedName name="wrn_AE201_">{#N/A,#N/A,FALSE,"Prod Nac GN";#N/A,#N/A,FALSE,"Prod Nac GN";#N/A,#N/A,FALSE,"Base Dados mil m3";#N/A,#N/A,FALSE,"Prod Ter Est 3D";#N/A,#N/A,FALSE,"Prod Ter 3D";#N/A,#N/A,FALSE,"Prod Mar 3D"}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8" i="1"/>
  <c r="M36" i="1"/>
  <c r="M34" i="1"/>
  <c r="M33" i="1"/>
  <c r="M31" i="1"/>
  <c r="M30" i="1"/>
  <c r="M28" i="1"/>
  <c r="M27" i="1"/>
  <c r="M25" i="1"/>
  <c r="M24" i="1"/>
  <c r="M22" i="1"/>
  <c r="M21" i="1"/>
  <c r="M18" i="1"/>
  <c r="M16" i="1"/>
  <c r="M14" i="1"/>
  <c r="M12" i="1"/>
  <c r="M11" i="1"/>
  <c r="L9" i="1"/>
  <c r="L6" i="1" s="1"/>
  <c r="K9" i="1"/>
  <c r="K6" i="1" s="1"/>
  <c r="J9" i="1"/>
  <c r="J6" i="1" s="1"/>
  <c r="I9" i="1"/>
  <c r="H9" i="1"/>
  <c r="H12" i="1" s="1"/>
  <c r="G9" i="1"/>
  <c r="G12" i="1" s="1"/>
  <c r="F9" i="1"/>
  <c r="E9" i="1"/>
  <c r="D9" i="1"/>
  <c r="D6" i="1" s="1"/>
  <c r="C9" i="1"/>
  <c r="M8" i="1"/>
  <c r="L8" i="1"/>
  <c r="K8" i="1"/>
  <c r="J8" i="1"/>
  <c r="I8" i="1"/>
  <c r="H8" i="1"/>
  <c r="G8" i="1"/>
  <c r="G6" i="1" s="1"/>
  <c r="F8" i="1"/>
  <c r="F6" i="1" s="1"/>
  <c r="E8" i="1"/>
  <c r="E6" i="1" s="1"/>
  <c r="D8" i="1"/>
  <c r="C8" i="1"/>
  <c r="C6" i="1" s="1"/>
  <c r="I6" i="1"/>
  <c r="H6" i="1"/>
  <c r="M6" i="1" l="1"/>
  <c r="M9" i="1"/>
</calcChain>
</file>

<file path=xl/sharedStrings.xml><?xml version="1.0" encoding="utf-8"?>
<sst xmlns="http://schemas.openxmlformats.org/spreadsheetml/2006/main" count="44" uniqueCount="27">
  <si>
    <t>Table 1.3 – Oil production, per location (onshore and offshore, pre-salt and post-salt), by state – 2016-2025</t>
  </si>
  <si>
    <t>States</t>
  </si>
  <si>
    <t>Location</t>
  </si>
  <si>
    <t>Oil production (10³ barrels)</t>
  </si>
  <si>
    <t>25/24
%</t>
  </si>
  <si>
    <t>Brazil</t>
  </si>
  <si>
    <t>Subtotal</t>
  </si>
  <si>
    <t>Onshore</t>
  </si>
  <si>
    <t>Offshore</t>
  </si>
  <si>
    <t>Subtotal¹</t>
  </si>
  <si>
    <t>Pre-salt</t>
  </si>
  <si>
    <t>Post-salt</t>
  </si>
  <si>
    <t>Amazonas</t>
  </si>
  <si>
    <t>Maranhão</t>
  </si>
  <si>
    <t>Ceará</t>
  </si>
  <si>
    <t>..</t>
  </si>
  <si>
    <t>Rio Grande do Norte</t>
  </si>
  <si>
    <t>Alagoas</t>
  </si>
  <si>
    <t>Sergipe</t>
  </si>
  <si>
    <t>Bahia</t>
  </si>
  <si>
    <t>Espírito Santo</t>
  </si>
  <si>
    <t>Rio de Janeiro</t>
  </si>
  <si>
    <t>São Paulo</t>
  </si>
  <si>
    <t>Paraná²</t>
  </si>
  <si>
    <t xml:space="preserve">Source: ANP/SDP, according to Decree No. 2.705/1998. </t>
  </si>
  <si>
    <t>Note: Includes condensate.</t>
  </si>
  <si>
    <t>¹Corresponds to all offshore oil production.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</si>
</sst>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\-??_);_(@_)"/>
    <numFmt numFmtId="165" formatCode="General_)"/>
    <numFmt numFmtId="166" formatCode="0.0%"/>
    <numFmt numFmtId="167" formatCode="_(* #,##0.0_);_(* \(#,##0.0\);_(* \-??_);_(@_)"/>
    <numFmt numFmtId="168" formatCode="_(* #,##0.00_);_(* \(#,##0.00\);_(* \-??_);_(@_)"/>
    <numFmt numFmtId="169" formatCode="[$-409]#,##0_);\(#,##0\)"/>
  </numFmts>
  <fonts count="10">
    <font>
      <sz val="12"/>
      <name val="Arial MT"/>
    </font>
    <font>
      <sz val="11"/>
      <color rgb="FF000000"/>
      <name val="Calibri"/>
      <family val="2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sz val="7"/>
      <color rgb="FFFF0000"/>
      <name val="Helvetica Neue"/>
    </font>
    <font>
      <b/>
      <sz val="7"/>
      <name val="Helvetica Neue"/>
    </font>
    <font>
      <sz val="7"/>
      <name val="Helvetica Neue"/>
    </font>
    <font>
      <b/>
      <u/>
      <sz val="7"/>
      <name val="Helvetica Neue"/>
      <family val="2"/>
    </font>
    <font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4" fontId="5" fillId="2" borderId="0" xfId="10" applyNumberFormat="1" applyFont="1" applyFill="1" applyAlignment="1">
      <alignment horizontal="center" vertical="center"/>
    </xf>
    <xf numFmtId="164" fontId="4" fillId="2" borderId="0" xfId="10" applyNumberFormat="1" applyFont="1" applyFill="1" applyAlignment="1">
      <alignment horizontal="right" vertical="center" wrapText="1"/>
    </xf>
    <xf numFmtId="4" fontId="4" fillId="2" borderId="0" xfId="1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horizontal="left" vertical="center"/>
    </xf>
    <xf numFmtId="164" fontId="5" fillId="2" borderId="0" xfId="10" applyNumberFormat="1" applyFont="1" applyFill="1" applyAlignment="1">
      <alignment horizontal="right" vertical="center" wrapText="1"/>
    </xf>
    <xf numFmtId="165" fontId="4" fillId="2" borderId="0" xfId="0" applyNumberFormat="1" applyFont="1" applyFill="1" applyAlignment="1">
      <alignment horizontal="left" vertical="center"/>
    </xf>
    <xf numFmtId="164" fontId="4" fillId="2" borderId="0" xfId="10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166" fontId="2" fillId="2" borderId="0" xfId="14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vertical="center" wrapText="1"/>
    </xf>
    <xf numFmtId="167" fontId="4" fillId="2" borderId="0" xfId="10" applyNumberFormat="1" applyFont="1" applyFill="1" applyAlignment="1">
      <alignment vertical="center" wrapText="1"/>
    </xf>
    <xf numFmtId="164" fontId="2" fillId="2" borderId="0" xfId="10" applyNumberFormat="1" applyFont="1" applyFill="1" applyAlignment="1">
      <alignment vertical="center"/>
    </xf>
    <xf numFmtId="164" fontId="2" fillId="2" borderId="0" xfId="1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4" fontId="6" fillId="2" borderId="0" xfId="1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8" fontId="2" fillId="2" borderId="0" xfId="10" applyNumberFormat="1" applyFont="1" applyFill="1" applyAlignment="1">
      <alignment vertical="center"/>
    </xf>
    <xf numFmtId="167" fontId="2" fillId="2" borderId="0" xfId="0" applyNumberFormat="1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169" fontId="2" fillId="2" borderId="4" xfId="0" applyNumberFormat="1" applyFont="1" applyFill="1" applyBorder="1" applyAlignment="1">
      <alignment vertical="center"/>
    </xf>
    <xf numFmtId="169" fontId="7" fillId="2" borderId="4" xfId="0" applyNumberFormat="1" applyFont="1" applyFill="1" applyBorder="1" applyAlignment="1">
      <alignment vertical="center"/>
    </xf>
    <xf numFmtId="169" fontId="2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" fontId="0" fillId="2" borderId="0" xfId="0" applyNumberFormat="1" applyFill="1"/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4" fillId="2" borderId="1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4" fillId="2" borderId="2" xfId="0" applyFont="1" applyFill="1" applyBorder="1" applyAlignment="1">
      <alignment horizontal="center" vertical="center" wrapText="1"/>
    </xf>
    <xf numFmtId="0" fontId="0" fillId="0" borderId="7" xfId="0" applyBorder="1"/>
    <xf numFmtId="164" fontId="4" fillId="2" borderId="0" xfId="1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36">
    <cellStyle name="Normal" xfId="0" builtinId="0"/>
    <cellStyle name="Normal 10" xfId="1" xr:uid="{00000000-0005-0000-0000-000006000000}"/>
    <cellStyle name="Normal 11" xfId="2" xr:uid="{00000000-0005-0000-0000-000007000000}"/>
    <cellStyle name="Normal 12" xfId="3" xr:uid="{00000000-0005-0000-0000-000008000000}"/>
    <cellStyle name="Normal 13" xfId="4" xr:uid="{00000000-0005-0000-0000-000009000000}"/>
    <cellStyle name="Normal 14" xfId="5" xr:uid="{00000000-0005-0000-0000-00000A000000}"/>
    <cellStyle name="Normal 15" xfId="6" xr:uid="{00000000-0005-0000-0000-00000B000000}"/>
    <cellStyle name="Normal 16" xfId="7" xr:uid="{00000000-0005-0000-0000-00000C000000}"/>
    <cellStyle name="Normal 17" xfId="8" xr:uid="{00000000-0005-0000-0000-00000D000000}"/>
    <cellStyle name="Normal 18" xfId="9" xr:uid="{00000000-0005-0000-0000-00000E000000}"/>
    <cellStyle name="Normal 2" xfId="10" xr:uid="{00000000-0005-0000-0000-00000F000000}"/>
    <cellStyle name="Normal 21" xfId="11" xr:uid="{00000000-0005-0000-0000-000010000000}"/>
    <cellStyle name="Normal 29" xfId="12" xr:uid="{00000000-0005-0000-0000-000011000000}"/>
    <cellStyle name="Normal 3" xfId="13" xr:uid="{00000000-0005-0000-0000-000012000000}"/>
    <cellStyle name="Normal 4" xfId="14" xr:uid="{00000000-0005-0000-0000-000013000000}"/>
    <cellStyle name="Normal 5" xfId="15" xr:uid="{00000000-0005-0000-0000-000014000000}"/>
    <cellStyle name="Normal 6" xfId="16" xr:uid="{00000000-0005-0000-0000-000015000000}"/>
    <cellStyle name="Normal 7" xfId="17" xr:uid="{00000000-0005-0000-0000-000016000000}"/>
    <cellStyle name="Normal 8" xfId="18" xr:uid="{00000000-0005-0000-0000-000017000000}"/>
    <cellStyle name="Normal 9" xfId="19" xr:uid="{00000000-0005-0000-0000-000018000000}"/>
    <cellStyle name="Separador de milhares 10" xfId="20" xr:uid="{00000000-0005-0000-0000-000019000000}"/>
    <cellStyle name="Separador de milhares 11" xfId="21" xr:uid="{00000000-0005-0000-0000-00001A000000}"/>
    <cellStyle name="Separador de milhares 12" xfId="22" xr:uid="{00000000-0005-0000-0000-00001B000000}"/>
    <cellStyle name="Separador de milhares 13" xfId="23" xr:uid="{00000000-0005-0000-0000-00001C000000}"/>
    <cellStyle name="Separador de milhares 14" xfId="24" xr:uid="{00000000-0005-0000-0000-00001D000000}"/>
    <cellStyle name="Separador de milhares 15" xfId="25" xr:uid="{00000000-0005-0000-0000-00001E000000}"/>
    <cellStyle name="Separador de milhares 16" xfId="26" xr:uid="{00000000-0005-0000-0000-00001F000000}"/>
    <cellStyle name="Separador de milhares 17" xfId="27" xr:uid="{00000000-0005-0000-0000-000020000000}"/>
    <cellStyle name="Separador de milhares 2" xfId="28" xr:uid="{00000000-0005-0000-0000-000021000000}"/>
    <cellStyle name="Separador de milhares 3" xfId="29" xr:uid="{00000000-0005-0000-0000-000022000000}"/>
    <cellStyle name="Separador de milhares 4" xfId="30" xr:uid="{00000000-0005-0000-0000-000023000000}"/>
    <cellStyle name="Separador de milhares 5" xfId="31" xr:uid="{00000000-0005-0000-0000-000024000000}"/>
    <cellStyle name="Separador de milhares 6" xfId="32" xr:uid="{00000000-0005-0000-0000-000025000000}"/>
    <cellStyle name="Separador de milhares 7" xfId="33" xr:uid="{00000000-0005-0000-0000-000026000000}"/>
    <cellStyle name="Separador de milhares 8" xfId="34" xr:uid="{00000000-0005-0000-0000-000027000000}"/>
    <cellStyle name="Separador de milhares 9" xfId="35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69"/>
  <sheetViews>
    <sheetView tabSelected="1" zoomScaleNormal="100" workbookViewId="0">
      <selection activeCell="A2" sqref="A2"/>
    </sheetView>
  </sheetViews>
  <sheetFormatPr defaultColWidth="8.84375" defaultRowHeight="15.5"/>
  <cols>
    <col min="1" max="1" width="10.84375" style="1" customWidth="1"/>
    <col min="2" max="2" width="7.765625" style="1" customWidth="1"/>
    <col min="3" max="5" width="6.4609375" style="2" customWidth="1"/>
    <col min="6" max="6" width="6.921875" style="2" customWidth="1"/>
    <col min="7" max="7" width="7.61328125" style="2" customWidth="1"/>
    <col min="8" max="9" width="7.3828125" style="2" customWidth="1"/>
    <col min="10" max="10" width="6.84375" style="2" customWidth="1"/>
    <col min="11" max="11" width="7.15234375" style="2" customWidth="1"/>
    <col min="12" max="12" width="7.3828125" style="2" customWidth="1"/>
    <col min="13" max="13" width="6.765625" style="2" customWidth="1"/>
    <col min="14" max="257" width="8.84375" style="2" customWidth="1"/>
  </cols>
  <sheetData>
    <row r="1" spans="1:19" ht="11.2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</row>
    <row r="2" spans="1:19" ht="9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4"/>
      <c r="O2" s="4"/>
      <c r="P2" s="4"/>
      <c r="Q2" s="4"/>
      <c r="R2" s="4"/>
      <c r="S2" s="4"/>
    </row>
    <row r="3" spans="1:19" ht="10.5" customHeight="1">
      <c r="A3" s="41" t="s">
        <v>1</v>
      </c>
      <c r="B3" s="41" t="s">
        <v>2</v>
      </c>
      <c r="C3" s="43" t="s">
        <v>3</v>
      </c>
      <c r="D3" s="44"/>
      <c r="E3" s="44"/>
      <c r="F3" s="44"/>
      <c r="G3" s="44"/>
      <c r="H3" s="44"/>
      <c r="I3" s="44"/>
      <c r="J3" s="44"/>
      <c r="K3" s="44"/>
      <c r="L3" s="45"/>
      <c r="M3" s="46" t="s">
        <v>4</v>
      </c>
      <c r="N3" s="4"/>
      <c r="O3" s="4"/>
      <c r="P3" s="4"/>
      <c r="Q3" s="4"/>
      <c r="R3" s="4"/>
      <c r="S3" s="4"/>
    </row>
    <row r="4" spans="1:19" ht="10.5" customHeight="1">
      <c r="A4" s="42"/>
      <c r="B4" s="42"/>
      <c r="C4" s="7">
        <v>2016</v>
      </c>
      <c r="D4" s="7">
        <v>2017</v>
      </c>
      <c r="E4" s="7">
        <v>2018</v>
      </c>
      <c r="F4" s="7">
        <v>2019</v>
      </c>
      <c r="G4" s="7">
        <v>2020</v>
      </c>
      <c r="H4" s="7">
        <v>2021</v>
      </c>
      <c r="I4" s="7">
        <v>2022</v>
      </c>
      <c r="J4" s="7">
        <v>2023</v>
      </c>
      <c r="K4" s="7">
        <v>2024</v>
      </c>
      <c r="L4" s="7">
        <v>2025</v>
      </c>
      <c r="M4" s="47"/>
      <c r="N4" s="4"/>
      <c r="O4" s="4"/>
      <c r="P4" s="4"/>
      <c r="Q4" s="4"/>
      <c r="R4" s="4"/>
      <c r="S4" s="4"/>
    </row>
    <row r="5" spans="1:19" ht="9" customHeight="1">
      <c r="A5" s="8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9"/>
      <c r="N5" s="4"/>
      <c r="O5" s="4"/>
      <c r="P5" s="4"/>
      <c r="Q5" s="4"/>
      <c r="R5" s="4"/>
      <c r="S5" s="4"/>
    </row>
    <row r="6" spans="1:19" ht="12.75" customHeight="1">
      <c r="A6" s="48" t="s">
        <v>5</v>
      </c>
      <c r="B6" s="49"/>
      <c r="C6" s="11">
        <f t="shared" ref="C6:L6" si="0">C8+C9</f>
        <v>918731.01721978432</v>
      </c>
      <c r="D6" s="11">
        <f t="shared" si="0"/>
        <v>956927.671532701</v>
      </c>
      <c r="E6" s="11">
        <f t="shared" si="0"/>
        <v>944117.41420747153</v>
      </c>
      <c r="F6" s="11">
        <f t="shared" si="0"/>
        <v>1017531.452</v>
      </c>
      <c r="G6" s="11">
        <f t="shared" si="0"/>
        <v>1076020.3697679278</v>
      </c>
      <c r="H6" s="11">
        <f t="shared" si="0"/>
        <v>1060369.007</v>
      </c>
      <c r="I6" s="11">
        <f t="shared" si="0"/>
        <v>1102849.6476621274</v>
      </c>
      <c r="J6" s="11">
        <f t="shared" si="0"/>
        <v>1241592.152585</v>
      </c>
      <c r="K6" s="11">
        <f t="shared" si="0"/>
        <v>1229011.6840000001</v>
      </c>
      <c r="L6" s="11">
        <f t="shared" si="0"/>
        <v>1376065.3999673456</v>
      </c>
      <c r="M6" s="12">
        <f>((L6/K6)-1)*100</f>
        <v>11.965200809868426</v>
      </c>
      <c r="N6" s="13"/>
      <c r="O6" s="13"/>
      <c r="P6" s="4"/>
      <c r="Q6" s="4"/>
      <c r="R6" s="4"/>
      <c r="S6" s="4"/>
    </row>
    <row r="7" spans="1:19" ht="9" customHeight="1">
      <c r="A7" s="14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2"/>
      <c r="N7" s="4"/>
      <c r="O7" s="4"/>
      <c r="P7" s="4"/>
      <c r="Q7" s="4"/>
      <c r="R7" s="4"/>
      <c r="S7" s="4"/>
    </row>
    <row r="8" spans="1:19" ht="12.75" customHeight="1">
      <c r="A8" s="16" t="s">
        <v>6</v>
      </c>
      <c r="B8" s="16" t="s">
        <v>7</v>
      </c>
      <c r="C8" s="17">
        <f t="shared" ref="C8:J8" si="1">C14+C18+C16+C21+C24+C27+C30+C33</f>
        <v>54687.60487623261</v>
      </c>
      <c r="D8" s="17">
        <f t="shared" si="1"/>
        <v>46380.974228400002</v>
      </c>
      <c r="E8" s="17">
        <f t="shared" si="1"/>
        <v>40647.737284134157</v>
      </c>
      <c r="F8" s="17">
        <f t="shared" si="1"/>
        <v>37994.082000000002</v>
      </c>
      <c r="G8" s="17">
        <f t="shared" si="1"/>
        <v>34729.712860204119</v>
      </c>
      <c r="H8" s="17">
        <f t="shared" si="1"/>
        <v>32026.898999999998</v>
      </c>
      <c r="I8" s="17">
        <f t="shared" si="1"/>
        <v>28914.219599272168</v>
      </c>
      <c r="J8" s="17">
        <f t="shared" si="1"/>
        <v>28670.454453000002</v>
      </c>
      <c r="K8" s="17">
        <f>K14+K18+K16+K21+K24+K27+K30+K33+K40</f>
        <v>31295.912</v>
      </c>
      <c r="L8" s="17">
        <f>L14+L18+L16+L21+L24+L27+L30+L33+L40</f>
        <v>32637.747630835886</v>
      </c>
      <c r="M8" s="12">
        <f>((L8/K8)-1)*100</f>
        <v>4.287574782405712</v>
      </c>
      <c r="N8" s="4"/>
      <c r="O8" s="18"/>
      <c r="P8" s="4"/>
      <c r="Q8" s="4"/>
      <c r="R8" s="4"/>
      <c r="S8" s="4"/>
    </row>
    <row r="9" spans="1:19" ht="12.75" customHeight="1">
      <c r="A9" s="4"/>
      <c r="B9" s="19" t="s">
        <v>8</v>
      </c>
      <c r="C9" s="17">
        <f t="shared" ref="C9:L9" si="2">C19+C22+C25+C28+C31+C36+C34+C38</f>
        <v>864043.41234355175</v>
      </c>
      <c r="D9" s="17">
        <f t="shared" si="2"/>
        <v>910546.69730430096</v>
      </c>
      <c r="E9" s="17">
        <f t="shared" si="2"/>
        <v>903469.67692333739</v>
      </c>
      <c r="F9" s="17">
        <f t="shared" si="2"/>
        <v>979537.37</v>
      </c>
      <c r="G9" s="17">
        <f t="shared" si="2"/>
        <v>1041290.6569077236</v>
      </c>
      <c r="H9" s="17">
        <f t="shared" si="2"/>
        <v>1028342.1079999999</v>
      </c>
      <c r="I9" s="17">
        <f t="shared" si="2"/>
        <v>1073935.4280628553</v>
      </c>
      <c r="J9" s="17">
        <f t="shared" si="2"/>
        <v>1212921.6981319999</v>
      </c>
      <c r="K9" s="17">
        <f t="shared" si="2"/>
        <v>1197715.7720000001</v>
      </c>
      <c r="L9" s="17">
        <f t="shared" si="2"/>
        <v>1343427.6523365097</v>
      </c>
      <c r="M9" s="12">
        <f>((L9/K9)-1)*100</f>
        <v>12.165814606681957</v>
      </c>
      <c r="N9" s="4"/>
      <c r="O9" s="20"/>
      <c r="P9" s="4"/>
      <c r="Q9" s="4"/>
      <c r="R9" s="4"/>
      <c r="S9" s="4"/>
    </row>
    <row r="10" spans="1:19" ht="12.75" customHeight="1">
      <c r="A10" s="4"/>
      <c r="B10" s="19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2"/>
      <c r="N10" s="4"/>
      <c r="O10" s="4"/>
      <c r="P10" s="4"/>
      <c r="Q10" s="4"/>
      <c r="R10" s="4"/>
      <c r="S10" s="4"/>
    </row>
    <row r="11" spans="1:19" ht="12.75" customHeight="1">
      <c r="A11" s="21" t="s">
        <v>9</v>
      </c>
      <c r="B11" s="19" t="s">
        <v>10</v>
      </c>
      <c r="C11" s="17">
        <v>372746.10412921099</v>
      </c>
      <c r="D11" s="17">
        <v>469913</v>
      </c>
      <c r="E11" s="17">
        <v>521543.05459625402</v>
      </c>
      <c r="F11" s="22">
        <v>633980</v>
      </c>
      <c r="G11" s="22">
        <v>746703</v>
      </c>
      <c r="H11" s="22">
        <v>784433.86800000002</v>
      </c>
      <c r="I11" s="22">
        <v>840640.93004010199</v>
      </c>
      <c r="J11" s="22">
        <v>948957.67490800004</v>
      </c>
      <c r="K11" s="22">
        <v>967872.45400000003</v>
      </c>
      <c r="L11" s="22">
        <v>1101488.72</v>
      </c>
      <c r="M11" s="12">
        <f>((L11/K11)-1)*100</f>
        <v>13.805152264411902</v>
      </c>
      <c r="N11" s="23"/>
      <c r="O11" s="13"/>
      <c r="P11" s="4"/>
      <c r="Q11" s="4"/>
      <c r="R11" s="4"/>
      <c r="S11" s="4"/>
    </row>
    <row r="12" spans="1:19" ht="12.75" customHeight="1">
      <c r="A12" s="4"/>
      <c r="B12" s="19" t="s">
        <v>11</v>
      </c>
      <c r="C12" s="17">
        <v>491297.30821434001</v>
      </c>
      <c r="D12" s="17">
        <v>440633.69730430102</v>
      </c>
      <c r="E12" s="17">
        <v>381926.62232708302</v>
      </c>
      <c r="F12" s="22">
        <v>345557.37</v>
      </c>
      <c r="G12" s="22">
        <f>G9-G11</f>
        <v>294587.65690772363</v>
      </c>
      <c r="H12" s="22">
        <f>H9-H11</f>
        <v>243908.23999999987</v>
      </c>
      <c r="I12" s="22">
        <v>233294.49802275299</v>
      </c>
      <c r="J12" s="22">
        <v>263952.54752700002</v>
      </c>
      <c r="K12" s="22">
        <v>229843.318</v>
      </c>
      <c r="L12" s="22">
        <v>241938.93400000001</v>
      </c>
      <c r="M12" s="12">
        <f>((L12/K12)-1)*100</f>
        <v>5.2625484635581143</v>
      </c>
      <c r="N12" s="24"/>
      <c r="O12" s="20"/>
      <c r="P12" s="4"/>
      <c r="Q12" s="4"/>
      <c r="R12" s="4"/>
      <c r="S12" s="4"/>
    </row>
    <row r="13" spans="1:19" ht="9" customHeight="1">
      <c r="A13" s="4"/>
      <c r="B13" s="4"/>
      <c r="C13" s="25"/>
      <c r="D13" s="25"/>
      <c r="E13" s="25"/>
      <c r="F13" s="26"/>
      <c r="G13" s="26"/>
      <c r="H13" s="26"/>
      <c r="I13" s="26"/>
      <c r="J13" s="26"/>
      <c r="K13" s="26"/>
      <c r="L13" s="26"/>
      <c r="M13" s="26"/>
      <c r="N13" s="4"/>
      <c r="O13" s="4"/>
      <c r="P13" s="4"/>
      <c r="Q13" s="4"/>
      <c r="R13" s="4"/>
      <c r="S13" s="4"/>
    </row>
    <row r="14" spans="1:19" ht="12.75" customHeight="1">
      <c r="A14" s="14" t="s">
        <v>12</v>
      </c>
      <c r="B14" s="27" t="s">
        <v>7</v>
      </c>
      <c r="C14" s="24">
        <v>8560.6023670358009</v>
      </c>
      <c r="D14" s="24">
        <v>7481.966058</v>
      </c>
      <c r="E14" s="24">
        <v>7462.2275648912</v>
      </c>
      <c r="F14" s="28">
        <v>6814.4939999999997</v>
      </c>
      <c r="G14" s="28">
        <v>5776.6620770099998</v>
      </c>
      <c r="H14" s="28">
        <v>5327.6329999999998</v>
      </c>
      <c r="I14" s="28">
        <v>4900.1439460000001</v>
      </c>
      <c r="J14" s="28">
        <v>4503.7711319999999</v>
      </c>
      <c r="K14" s="28">
        <v>4204.8509999999997</v>
      </c>
      <c r="L14" s="28">
        <v>3958.1129999999998</v>
      </c>
      <c r="M14" s="29">
        <f>((L14/K14)-1)*100</f>
        <v>-5.8679368186887011</v>
      </c>
      <c r="N14" s="4"/>
      <c r="O14" s="4"/>
      <c r="P14" s="4"/>
      <c r="Q14" s="4"/>
      <c r="R14" s="4"/>
      <c r="S14" s="4"/>
    </row>
    <row r="15" spans="1:19" ht="9" customHeight="1">
      <c r="A15" s="14"/>
      <c r="B15" s="4"/>
      <c r="C15" s="24"/>
      <c r="D15" s="24"/>
      <c r="E15" s="24"/>
      <c r="F15" s="30"/>
      <c r="G15" s="28"/>
      <c r="H15" s="28"/>
      <c r="I15" s="28"/>
      <c r="J15" s="28"/>
      <c r="K15" s="28"/>
      <c r="L15" s="28"/>
      <c r="M15" s="29"/>
      <c r="N15" s="4"/>
      <c r="O15" s="4"/>
      <c r="P15" s="4"/>
      <c r="Q15" s="4"/>
      <c r="R15" s="4"/>
      <c r="S15" s="4"/>
    </row>
    <row r="16" spans="1:19" ht="12.75" customHeight="1">
      <c r="A16" s="14" t="s">
        <v>13</v>
      </c>
      <c r="B16" s="27" t="s">
        <v>7</v>
      </c>
      <c r="C16" s="24">
        <v>13.845075742532099</v>
      </c>
      <c r="D16" s="24">
        <v>13.4209032</v>
      </c>
      <c r="E16" s="24">
        <v>15.405995246916101</v>
      </c>
      <c r="F16" s="24">
        <v>19.664999999999999</v>
      </c>
      <c r="G16" s="28">
        <v>24.3655319651699</v>
      </c>
      <c r="H16" s="28">
        <v>29.85</v>
      </c>
      <c r="I16" s="28">
        <v>14.3643819545431</v>
      </c>
      <c r="J16" s="28">
        <v>26.590133999999999</v>
      </c>
      <c r="K16" s="28">
        <v>34.463000000000001</v>
      </c>
      <c r="L16" s="28">
        <v>39.926000000000002</v>
      </c>
      <c r="M16" s="29">
        <f>((L16/K16)-1)*100</f>
        <v>15.851783071700076</v>
      </c>
      <c r="N16" s="4"/>
      <c r="O16" s="4"/>
      <c r="P16" s="4"/>
      <c r="Q16" s="4"/>
      <c r="R16" s="4"/>
      <c r="S16" s="4"/>
    </row>
    <row r="17" spans="1:19" ht="9" customHeight="1">
      <c r="A17" s="4"/>
      <c r="B17" s="4"/>
      <c r="C17" s="24"/>
      <c r="D17" s="24"/>
      <c r="E17" s="24"/>
      <c r="F17" s="30"/>
      <c r="G17" s="28"/>
      <c r="H17" s="28"/>
      <c r="I17" s="28"/>
      <c r="J17" s="28"/>
      <c r="K17" s="28"/>
      <c r="L17" s="28"/>
      <c r="M17" s="29"/>
      <c r="N17" s="4"/>
      <c r="O17" s="4"/>
      <c r="P17" s="4"/>
      <c r="Q17" s="4"/>
      <c r="R17" s="4"/>
      <c r="S17" s="4"/>
    </row>
    <row r="18" spans="1:19" ht="12.75" customHeight="1">
      <c r="A18" s="14" t="s">
        <v>14</v>
      </c>
      <c r="B18" s="27" t="s">
        <v>7</v>
      </c>
      <c r="C18" s="24">
        <v>566.80159884984005</v>
      </c>
      <c r="D18" s="24">
        <v>447.91147819999998</v>
      </c>
      <c r="E18" s="24">
        <v>384.14233380598</v>
      </c>
      <c r="F18" s="28">
        <v>316.23700000000002</v>
      </c>
      <c r="G18" s="28">
        <v>281.81402984459902</v>
      </c>
      <c r="H18" s="28">
        <v>246.83199999999999</v>
      </c>
      <c r="I18" s="28">
        <v>223.08172116348899</v>
      </c>
      <c r="J18" s="28">
        <v>265.11647299999998</v>
      </c>
      <c r="K18" s="28">
        <v>281.56799999999998</v>
      </c>
      <c r="L18" s="28">
        <v>214.46</v>
      </c>
      <c r="M18" s="29">
        <f>((L18/K18)-1)*100</f>
        <v>-23.833674281168303</v>
      </c>
      <c r="N18" s="4"/>
      <c r="O18" s="4"/>
      <c r="P18" s="4"/>
      <c r="Q18" s="4"/>
      <c r="R18" s="4"/>
      <c r="S18" s="4"/>
    </row>
    <row r="19" spans="1:19" ht="12.75" customHeight="1">
      <c r="A19" s="14"/>
      <c r="B19" s="27" t="s">
        <v>8</v>
      </c>
      <c r="C19" s="24">
        <v>1927.6220128150701</v>
      </c>
      <c r="D19" s="24">
        <v>1557.7015120000001</v>
      </c>
      <c r="E19" s="24">
        <v>1583.6805278883401</v>
      </c>
      <c r="F19" s="28">
        <v>1539.001</v>
      </c>
      <c r="G19" s="28">
        <v>305.88064755599999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29" t="s">
        <v>15</v>
      </c>
      <c r="N19" s="4"/>
      <c r="O19" s="4"/>
      <c r="P19" s="4"/>
      <c r="Q19" s="4"/>
      <c r="R19" s="4"/>
      <c r="S19" s="4"/>
    </row>
    <row r="20" spans="1:19" ht="9" customHeight="1">
      <c r="A20" s="14"/>
      <c r="B20" s="4"/>
      <c r="C20" s="24"/>
      <c r="D20" s="24"/>
      <c r="E20" s="24"/>
      <c r="F20" s="30"/>
      <c r="G20" s="28"/>
      <c r="H20" s="28"/>
      <c r="I20" s="28"/>
      <c r="J20" s="28"/>
      <c r="K20" s="28"/>
      <c r="L20" s="28"/>
      <c r="M20" s="29"/>
      <c r="N20" s="4"/>
      <c r="O20" s="4"/>
      <c r="P20" s="4"/>
      <c r="Q20" s="4"/>
      <c r="R20" s="4"/>
      <c r="S20" s="4"/>
    </row>
    <row r="21" spans="1:19" ht="12.75" customHeight="1">
      <c r="A21" s="14" t="s">
        <v>16</v>
      </c>
      <c r="B21" s="27" t="s">
        <v>7</v>
      </c>
      <c r="C21" s="24">
        <v>18176.2021586189</v>
      </c>
      <c r="D21" s="24">
        <v>15204.7023961</v>
      </c>
      <c r="E21" s="24">
        <v>12830.0287142405</v>
      </c>
      <c r="F21" s="28">
        <v>12199.252</v>
      </c>
      <c r="G21" s="28">
        <v>11722.680347519199</v>
      </c>
      <c r="H21" s="28">
        <v>11887.266</v>
      </c>
      <c r="I21" s="28">
        <v>11904.925999999999</v>
      </c>
      <c r="J21" s="28">
        <v>11752.903910000001</v>
      </c>
      <c r="K21" s="28">
        <v>11757.554</v>
      </c>
      <c r="L21" s="28">
        <v>11293.302</v>
      </c>
      <c r="M21" s="29">
        <f>((L21/K21)-1)*100</f>
        <v>-3.9485423583850876</v>
      </c>
      <c r="N21" s="4"/>
      <c r="O21" s="4"/>
      <c r="P21" s="4"/>
      <c r="Q21" s="4"/>
      <c r="R21" s="4"/>
      <c r="S21" s="4"/>
    </row>
    <row r="22" spans="1:19" ht="12.75" customHeight="1">
      <c r="A22" s="14"/>
      <c r="B22" s="27" t="s">
        <v>8</v>
      </c>
      <c r="C22" s="24">
        <v>2257.1764819688701</v>
      </c>
      <c r="D22" s="24">
        <v>2096.1660087999999</v>
      </c>
      <c r="E22" s="24">
        <v>1870.3648336229501</v>
      </c>
      <c r="F22" s="28">
        <v>1711.1659999999999</v>
      </c>
      <c r="G22" s="28">
        <v>970.15948953349198</v>
      </c>
      <c r="H22" s="28">
        <v>340.13</v>
      </c>
      <c r="I22" s="28">
        <v>88.013000000000005</v>
      </c>
      <c r="J22" s="28">
        <v>66.497746000000006</v>
      </c>
      <c r="K22" s="28">
        <v>80.269000000000005</v>
      </c>
      <c r="L22" s="28">
        <v>79.316000000000003</v>
      </c>
      <c r="M22" s="29">
        <f>((L22/K22)-1)*100</f>
        <v>-1.1872578454945271</v>
      </c>
      <c r="N22" s="4"/>
      <c r="O22" s="4"/>
      <c r="P22" s="4"/>
      <c r="Q22" s="4"/>
      <c r="R22" s="4"/>
      <c r="S22" s="4"/>
    </row>
    <row r="23" spans="1:19" ht="9" customHeight="1">
      <c r="A23" s="14"/>
      <c r="B23" s="4"/>
      <c r="C23" s="24"/>
      <c r="D23" s="24"/>
      <c r="E23" s="24"/>
      <c r="F23" s="30"/>
      <c r="G23" s="28"/>
      <c r="H23" s="28"/>
      <c r="I23" s="28"/>
      <c r="J23" s="28"/>
      <c r="K23" s="28"/>
      <c r="L23" s="28"/>
      <c r="M23" s="29"/>
      <c r="N23" s="4"/>
      <c r="O23" s="4"/>
      <c r="P23" s="4"/>
      <c r="Q23" s="4"/>
      <c r="R23" s="4"/>
      <c r="S23" s="4"/>
    </row>
    <row r="24" spans="1:19" ht="12.75" customHeight="1">
      <c r="A24" s="14" t="s">
        <v>17</v>
      </c>
      <c r="B24" s="27" t="s">
        <v>7</v>
      </c>
      <c r="C24" s="24">
        <v>1498.62059067983</v>
      </c>
      <c r="D24" s="24">
        <v>1138.9619067000001</v>
      </c>
      <c r="E24" s="24">
        <v>929.48360688813602</v>
      </c>
      <c r="F24" s="24">
        <v>966.78800000000001</v>
      </c>
      <c r="G24" s="28">
        <v>909.70452452615996</v>
      </c>
      <c r="H24" s="28">
        <v>655.17700000000002</v>
      </c>
      <c r="I24" s="28">
        <v>857.28935948444303</v>
      </c>
      <c r="J24" s="28">
        <v>866.48546499999998</v>
      </c>
      <c r="K24" s="28">
        <v>906.48500000000001</v>
      </c>
      <c r="L24" s="28">
        <v>1347.7070000000001</v>
      </c>
      <c r="M24" s="29">
        <f>((L24/K24)-1)*100</f>
        <v>48.673943860074907</v>
      </c>
      <c r="N24" s="4"/>
      <c r="O24" s="4"/>
      <c r="P24" s="4"/>
      <c r="Q24" s="4"/>
      <c r="R24" s="4"/>
      <c r="S24" s="4"/>
    </row>
    <row r="25" spans="1:19" ht="12.75" customHeight="1">
      <c r="A25" s="14"/>
      <c r="B25" s="27" t="s">
        <v>8</v>
      </c>
      <c r="C25" s="24">
        <v>55.01259665205</v>
      </c>
      <c r="D25" s="24">
        <v>50.440118699999999</v>
      </c>
      <c r="E25" s="24">
        <v>43.385801099520002</v>
      </c>
      <c r="F25" s="30">
        <v>8.3130000000000006</v>
      </c>
      <c r="G25" s="28">
        <v>20.185169551800001</v>
      </c>
      <c r="H25" s="28">
        <v>19.486999999999998</v>
      </c>
      <c r="I25" s="28">
        <v>24.691625710900599</v>
      </c>
      <c r="J25" s="28">
        <v>42.425423000000002</v>
      </c>
      <c r="K25" s="28">
        <v>32.36</v>
      </c>
      <c r="L25" s="28">
        <v>31.047999999999998</v>
      </c>
      <c r="M25" s="29">
        <f>((L25/K25)-1)*100</f>
        <v>-4.0543881334981542</v>
      </c>
      <c r="N25" s="4"/>
      <c r="O25" s="4"/>
      <c r="P25" s="4"/>
      <c r="Q25" s="4"/>
      <c r="R25" s="4"/>
      <c r="S25" s="4"/>
    </row>
    <row r="26" spans="1:19" ht="9" customHeight="1">
      <c r="A26" s="14"/>
      <c r="B26" s="4"/>
      <c r="C26" s="24"/>
      <c r="D26" s="24"/>
      <c r="E26" s="24"/>
      <c r="F26" s="30"/>
      <c r="G26" s="28"/>
      <c r="H26" s="28"/>
      <c r="I26" s="28"/>
      <c r="J26" s="28"/>
      <c r="K26" s="28"/>
      <c r="L26" s="28"/>
      <c r="M26" s="29"/>
      <c r="N26" s="4"/>
      <c r="O26" s="4"/>
      <c r="P26" s="4"/>
      <c r="Q26" s="4"/>
      <c r="R26" s="4"/>
      <c r="S26" s="4"/>
    </row>
    <row r="27" spans="1:19" ht="12.75" customHeight="1">
      <c r="A27" s="14" t="s">
        <v>18</v>
      </c>
      <c r="B27" s="27" t="s">
        <v>7</v>
      </c>
      <c r="C27" s="24">
        <v>8186.8268064292897</v>
      </c>
      <c r="D27" s="24">
        <v>6571.9635405999998</v>
      </c>
      <c r="E27" s="24">
        <v>4852.6190761255002</v>
      </c>
      <c r="F27" s="28">
        <v>4087.0920000000001</v>
      </c>
      <c r="G27" s="28">
        <v>3756.0454256340199</v>
      </c>
      <c r="H27" s="28">
        <v>2821.7849999999999</v>
      </c>
      <c r="I27" s="28">
        <v>1280.8972596696899</v>
      </c>
      <c r="J27" s="28">
        <v>2388.6215670000001</v>
      </c>
      <c r="K27" s="28">
        <v>3623.5070000000001</v>
      </c>
      <c r="L27" s="28">
        <v>4645.5820000000003</v>
      </c>
      <c r="M27" s="29">
        <f>((L27/K27)-1)*100</f>
        <v>28.206789720566295</v>
      </c>
      <c r="N27" s="4"/>
      <c r="O27" s="4"/>
      <c r="P27" s="4"/>
      <c r="Q27" s="4"/>
      <c r="R27" s="4"/>
      <c r="S27" s="4"/>
    </row>
    <row r="28" spans="1:19" ht="12.75" customHeight="1">
      <c r="A28" s="14"/>
      <c r="B28" s="27" t="s">
        <v>8</v>
      </c>
      <c r="C28" s="24">
        <v>2714.91987881563</v>
      </c>
      <c r="D28" s="24">
        <v>1899.2906201000001</v>
      </c>
      <c r="E28" s="24">
        <v>1775.7849741760399</v>
      </c>
      <c r="F28" s="28">
        <v>1288.2139999999999</v>
      </c>
      <c r="G28" s="28">
        <v>715.69267436316602</v>
      </c>
      <c r="H28" s="28">
        <v>81.113</v>
      </c>
      <c r="I28" s="28">
        <v>82.587251689683498</v>
      </c>
      <c r="J28" s="28">
        <v>61.939759000000002</v>
      </c>
      <c r="K28" s="28">
        <v>50.137</v>
      </c>
      <c r="L28" s="28">
        <v>30.783336509600002</v>
      </c>
      <c r="M28" s="29">
        <f>((L28/K28)-1)*100</f>
        <v>-38.601558709934778</v>
      </c>
      <c r="N28" s="4"/>
      <c r="O28" s="4"/>
      <c r="P28" s="4"/>
      <c r="Q28" s="4"/>
      <c r="R28" s="4"/>
      <c r="S28" s="4"/>
    </row>
    <row r="29" spans="1:19" ht="9" customHeight="1">
      <c r="A29" s="14"/>
      <c r="B29" s="4"/>
      <c r="C29" s="24"/>
      <c r="D29" s="24"/>
      <c r="E29" s="24"/>
      <c r="F29" s="30"/>
      <c r="G29" s="28"/>
      <c r="H29" s="28"/>
      <c r="I29" s="28"/>
      <c r="J29" s="28"/>
      <c r="K29" s="28"/>
      <c r="L29" s="28"/>
      <c r="M29" s="29"/>
      <c r="N29" s="4"/>
      <c r="O29" s="4"/>
      <c r="P29" s="4"/>
      <c r="Q29" s="4"/>
      <c r="R29" s="4"/>
      <c r="S29" s="4"/>
    </row>
    <row r="30" spans="1:19" ht="12.75" customHeight="1">
      <c r="A30" s="14" t="s">
        <v>19</v>
      </c>
      <c r="B30" s="27" t="s">
        <v>7</v>
      </c>
      <c r="C30" s="24">
        <v>12994.4422620024</v>
      </c>
      <c r="D30" s="24">
        <v>11631.060477200001</v>
      </c>
      <c r="E30" s="24">
        <v>10585.9558186668</v>
      </c>
      <c r="F30" s="28">
        <v>10119.034</v>
      </c>
      <c r="G30" s="28">
        <v>9002</v>
      </c>
      <c r="H30" s="28">
        <v>8069.4769999999999</v>
      </c>
      <c r="I30" s="28">
        <v>7130.7162040000003</v>
      </c>
      <c r="J30" s="28">
        <v>5796.3483910000004</v>
      </c>
      <c r="K30" s="28">
        <v>7192.0550000000003</v>
      </c>
      <c r="L30" s="28">
        <v>7524.8230000000003</v>
      </c>
      <c r="M30" s="29">
        <f>((L30/K30)-1)*100</f>
        <v>4.6268834151018012</v>
      </c>
      <c r="N30" s="4"/>
      <c r="O30" s="4"/>
      <c r="P30" s="4"/>
      <c r="Q30" s="4"/>
      <c r="R30" s="4"/>
      <c r="S30" s="4"/>
    </row>
    <row r="31" spans="1:19" ht="12.75" customHeight="1">
      <c r="A31" s="14"/>
      <c r="B31" s="27" t="s">
        <v>8</v>
      </c>
      <c r="C31" s="24">
        <v>281.35909609015698</v>
      </c>
      <c r="D31" s="24">
        <v>205.66042340000001</v>
      </c>
      <c r="E31" s="24">
        <v>193.10588549433501</v>
      </c>
      <c r="F31" s="28">
        <v>144.02799999999999</v>
      </c>
      <c r="G31" s="28">
        <v>105.671174349114</v>
      </c>
      <c r="H31" s="28">
        <v>122.122</v>
      </c>
      <c r="I31" s="28">
        <v>92.522999999999996</v>
      </c>
      <c r="J31" s="28">
        <v>62.474091000000001</v>
      </c>
      <c r="K31" s="28">
        <v>12.118</v>
      </c>
      <c r="L31" s="28">
        <v>29.277000000000001</v>
      </c>
      <c r="M31" s="29">
        <f>((L31/K31)-1)*100</f>
        <v>141.599273807559</v>
      </c>
      <c r="N31" s="4"/>
      <c r="O31" s="4"/>
      <c r="P31" s="4"/>
      <c r="Q31" s="4"/>
      <c r="R31" s="4"/>
      <c r="S31" s="4"/>
    </row>
    <row r="32" spans="1:19" ht="9" customHeight="1">
      <c r="A32" s="14"/>
      <c r="B32" s="4"/>
      <c r="C32" s="24"/>
      <c r="D32" s="24"/>
      <c r="E32" s="24"/>
      <c r="F32" s="30"/>
      <c r="G32" s="28"/>
      <c r="H32" s="28"/>
      <c r="I32" s="28"/>
      <c r="J32" s="28"/>
      <c r="K32" s="28"/>
      <c r="L32" s="28"/>
      <c r="M32" s="29"/>
      <c r="N32" s="4"/>
      <c r="O32" s="4"/>
      <c r="P32" s="4"/>
      <c r="Q32" s="4"/>
      <c r="R32" s="4"/>
      <c r="S32" s="4"/>
    </row>
    <row r="33" spans="1:19" ht="12.75" customHeight="1">
      <c r="A33" s="14" t="s">
        <v>20</v>
      </c>
      <c r="B33" s="27" t="s">
        <v>7</v>
      </c>
      <c r="C33" s="24">
        <v>4690.2640168740199</v>
      </c>
      <c r="D33" s="24">
        <v>3890.9874684000001</v>
      </c>
      <c r="E33" s="24">
        <v>3587.87417426912</v>
      </c>
      <c r="F33" s="28">
        <v>3471.52</v>
      </c>
      <c r="G33" s="28">
        <v>3256.4409237049699</v>
      </c>
      <c r="H33" s="28">
        <v>2988.8789999999999</v>
      </c>
      <c r="I33" s="28">
        <v>2602.8007269999998</v>
      </c>
      <c r="J33" s="28">
        <v>3070.617381</v>
      </c>
      <c r="K33" s="28">
        <v>2751.2170000000001</v>
      </c>
      <c r="L33" s="28">
        <v>2701.674</v>
      </c>
      <c r="M33" s="29">
        <f>((L33/K33)-1)*100</f>
        <v>-1.8007667152391105</v>
      </c>
      <c r="N33" s="4"/>
      <c r="O33" s="4"/>
      <c r="P33" s="4"/>
      <c r="Q33" s="4"/>
      <c r="R33" s="4"/>
      <c r="S33" s="4"/>
    </row>
    <row r="34" spans="1:19" ht="12.75" customHeight="1">
      <c r="A34" s="14"/>
      <c r="B34" s="27" t="s">
        <v>8</v>
      </c>
      <c r="C34" s="24">
        <v>139489.503976648</v>
      </c>
      <c r="D34" s="24">
        <v>133868.70503799999</v>
      </c>
      <c r="E34" s="24">
        <v>118720.88165388101</v>
      </c>
      <c r="F34" s="28">
        <v>101517.049</v>
      </c>
      <c r="G34" s="28">
        <v>87144.1456131577</v>
      </c>
      <c r="H34" s="28">
        <v>73890.726999999999</v>
      </c>
      <c r="I34" s="28">
        <v>47678.970111189403</v>
      </c>
      <c r="J34" s="28">
        <v>58899.959113999997</v>
      </c>
      <c r="K34" s="28">
        <v>53948.864000000001</v>
      </c>
      <c r="L34" s="28">
        <v>67718.381999999998</v>
      </c>
      <c r="M34" s="29">
        <f>((L34/K34)-1)*100</f>
        <v>25.523277005424983</v>
      </c>
      <c r="N34" s="4"/>
      <c r="O34" s="32"/>
      <c r="P34" s="32"/>
      <c r="Q34" s="4"/>
      <c r="R34" s="4"/>
      <c r="S34" s="4"/>
    </row>
    <row r="35" spans="1:19" ht="9" customHeight="1">
      <c r="A35" s="14"/>
      <c r="B35" s="4"/>
      <c r="C35" s="24"/>
      <c r="D35" s="24"/>
      <c r="E35" s="24"/>
      <c r="F35" s="30"/>
      <c r="G35" s="28"/>
      <c r="H35" s="28"/>
      <c r="I35" s="28"/>
      <c r="J35" s="28"/>
      <c r="K35" s="28"/>
      <c r="L35" s="28"/>
      <c r="M35" s="29"/>
      <c r="N35" s="4"/>
      <c r="O35" s="20"/>
      <c r="P35" s="4"/>
      <c r="Q35" s="4"/>
      <c r="R35" s="4"/>
      <c r="S35" s="4"/>
    </row>
    <row r="36" spans="1:19" ht="12.65" customHeight="1">
      <c r="A36" s="14" t="s">
        <v>21</v>
      </c>
      <c r="B36" s="27" t="s">
        <v>8</v>
      </c>
      <c r="C36" s="24">
        <v>614712.97940923995</v>
      </c>
      <c r="D36" s="24">
        <v>650854.30053400097</v>
      </c>
      <c r="E36" s="24">
        <v>662818.20618703705</v>
      </c>
      <c r="F36" s="28">
        <v>765869.13100000005</v>
      </c>
      <c r="G36" s="28">
        <v>853802.81267059699</v>
      </c>
      <c r="H36" s="28">
        <v>854662.22100000002</v>
      </c>
      <c r="I36" s="28">
        <v>932430.58641925105</v>
      </c>
      <c r="J36" s="28">
        <v>1063179.906</v>
      </c>
      <c r="K36" s="28">
        <v>1069524.7549999999</v>
      </c>
      <c r="L36" s="28">
        <v>1208207.148</v>
      </c>
      <c r="M36" s="29">
        <f>((L36/K36)-1)*100</f>
        <v>12.966730536311921</v>
      </c>
      <c r="N36" s="4"/>
      <c r="O36" s="20"/>
      <c r="P36" s="18"/>
      <c r="Q36" s="18"/>
      <c r="R36" s="33"/>
      <c r="S36" s="33"/>
    </row>
    <row r="37" spans="1:19" ht="9" customHeight="1">
      <c r="A37" s="14"/>
      <c r="B37" s="4"/>
      <c r="C37" s="24"/>
      <c r="D37" s="24"/>
      <c r="E37" s="24"/>
      <c r="F37" s="30"/>
      <c r="G37" s="28"/>
      <c r="H37" s="28"/>
      <c r="I37" s="28"/>
      <c r="J37" s="28"/>
      <c r="K37" s="28"/>
      <c r="L37" s="28"/>
      <c r="M37" s="29"/>
      <c r="N37" s="4"/>
      <c r="O37" s="4"/>
      <c r="P37" s="4"/>
      <c r="Q37" s="4"/>
      <c r="R37" s="4"/>
      <c r="S37" s="4"/>
    </row>
    <row r="38" spans="1:19" ht="12.75" customHeight="1">
      <c r="A38" s="14" t="s">
        <v>22</v>
      </c>
      <c r="B38" s="27" t="s">
        <v>8</v>
      </c>
      <c r="C38" s="24">
        <v>102604.838891322</v>
      </c>
      <c r="D38" s="24">
        <v>120014.4330493</v>
      </c>
      <c r="E38" s="24">
        <v>116464.26706013799</v>
      </c>
      <c r="F38" s="28">
        <v>107460.46799999999</v>
      </c>
      <c r="G38" s="28">
        <v>98226.109468615396</v>
      </c>
      <c r="H38" s="28">
        <v>99226.308000000005</v>
      </c>
      <c r="I38" s="28">
        <v>93538.056655014094</v>
      </c>
      <c r="J38" s="28">
        <v>90608.495999000006</v>
      </c>
      <c r="K38" s="28">
        <v>74067.269</v>
      </c>
      <c r="L38" s="28">
        <v>67331.698000000004</v>
      </c>
      <c r="M38" s="29">
        <f>((L38/K38)-1)*100</f>
        <v>-9.0938562889364754</v>
      </c>
      <c r="N38" s="4"/>
      <c r="O38" s="32"/>
      <c r="P38" s="32"/>
      <c r="Q38" s="4"/>
      <c r="R38" s="4"/>
      <c r="S38" s="4"/>
    </row>
    <row r="39" spans="1:19" ht="8.5" customHeight="1">
      <c r="A39" s="14"/>
      <c r="B39" s="4"/>
      <c r="C39" s="24"/>
      <c r="D39" s="24"/>
      <c r="E39" s="24"/>
      <c r="F39" s="28"/>
      <c r="G39" s="28"/>
      <c r="H39" s="28"/>
      <c r="I39" s="28"/>
      <c r="J39" s="28"/>
      <c r="K39" s="28"/>
      <c r="L39" s="28"/>
      <c r="M39" s="29"/>
      <c r="N39" s="4"/>
      <c r="O39" s="32"/>
      <c r="P39" s="32"/>
      <c r="Q39" s="4"/>
      <c r="R39" s="4"/>
      <c r="S39" s="4"/>
    </row>
    <row r="40" spans="1:19" ht="12.65" customHeight="1">
      <c r="A40" s="14" t="s">
        <v>23</v>
      </c>
      <c r="B40" s="27" t="s">
        <v>7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544.21199999999999</v>
      </c>
      <c r="L40" s="24">
        <v>912.16063083588995</v>
      </c>
      <c r="M40" s="12">
        <f>((L40/K40)-1)*100</f>
        <v>67.611267453839673</v>
      </c>
      <c r="N40" s="4"/>
      <c r="O40" s="32"/>
      <c r="P40" s="32"/>
      <c r="Q40" s="4"/>
      <c r="R40" s="4"/>
      <c r="S40" s="4"/>
    </row>
    <row r="41" spans="1:19" ht="9" customHeight="1">
      <c r="A41" s="34"/>
      <c r="B41" s="34"/>
      <c r="C41" s="35"/>
      <c r="D41" s="35"/>
      <c r="E41" s="35"/>
      <c r="F41" s="35"/>
      <c r="G41" s="36"/>
      <c r="H41" s="36"/>
      <c r="I41" s="36"/>
      <c r="J41" s="36"/>
      <c r="K41" s="36"/>
      <c r="L41" s="36"/>
      <c r="M41" s="35"/>
      <c r="N41" s="4"/>
      <c r="O41" s="4"/>
      <c r="P41" s="4"/>
      <c r="Q41" s="4"/>
      <c r="R41" s="4"/>
      <c r="S41" s="4"/>
    </row>
    <row r="42" spans="1:19" ht="9" customHeight="1">
      <c r="A42" s="14" t="s">
        <v>24</v>
      </c>
      <c r="B42" s="4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4"/>
      <c r="O42" s="4"/>
      <c r="P42" s="4"/>
      <c r="Q42" s="4"/>
      <c r="R42" s="4"/>
      <c r="S42" s="4"/>
    </row>
    <row r="43" spans="1:19" ht="9" customHeight="1">
      <c r="A43" s="27" t="s">
        <v>25</v>
      </c>
      <c r="B43" s="38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4"/>
      <c r="O43" s="4"/>
      <c r="P43" s="4"/>
      <c r="Q43" s="4"/>
      <c r="R43" s="4"/>
      <c r="S43" s="4"/>
    </row>
    <row r="44" spans="1:19" ht="10.5" customHeight="1">
      <c r="A44" s="39" t="s">
        <v>26</v>
      </c>
      <c r="B44" s="19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4"/>
      <c r="O44" s="4"/>
      <c r="P44" s="4"/>
      <c r="Q44" s="4"/>
      <c r="R44" s="4"/>
      <c r="S44" s="4"/>
    </row>
    <row r="45" spans="1:19" ht="10.5" customHeight="1">
      <c r="A45" s="4"/>
      <c r="B45" s="19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4"/>
      <c r="O45" s="4"/>
      <c r="P45" s="4"/>
      <c r="Q45" s="4"/>
      <c r="R45" s="4"/>
      <c r="S45" s="4"/>
    </row>
    <row r="46" spans="1:19" ht="10.5" customHeight="1">
      <c r="A46" s="4"/>
      <c r="B46" s="19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4"/>
      <c r="O46" s="4"/>
      <c r="P46" s="4"/>
      <c r="Q46" s="4"/>
      <c r="R46" s="4"/>
      <c r="S46" s="4"/>
    </row>
    <row r="47" spans="1:19" ht="9" customHeight="1">
      <c r="A47" s="4"/>
      <c r="B47" s="4"/>
      <c r="C47" s="37"/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9" customHeight="1">
      <c r="A49" s="4"/>
      <c r="B49" s="4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4"/>
      <c r="N49" s="4"/>
      <c r="O49" s="4"/>
      <c r="P49" s="4"/>
      <c r="Q49" s="4"/>
      <c r="R49" s="4"/>
      <c r="S49" s="4"/>
    </row>
    <row r="50" spans="1:19" ht="9" customHeight="1">
      <c r="A50" s="4"/>
      <c r="B50" s="4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4"/>
      <c r="O50" s="4"/>
      <c r="P50" s="4"/>
      <c r="Q50" s="4"/>
      <c r="R50" s="4"/>
      <c r="S50" s="4"/>
    </row>
    <row r="51" spans="1:19" ht="9" customHeight="1">
      <c r="A51" s="4"/>
      <c r="B51" s="4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4"/>
      <c r="N51" s="4"/>
      <c r="O51" s="4"/>
      <c r="P51" s="4"/>
      <c r="Q51" s="4"/>
      <c r="R51" s="4"/>
      <c r="S51" s="4"/>
    </row>
    <row r="52" spans="1:19" ht="15.5" customHeight="1">
      <c r="A52" s="4"/>
      <c r="B52" s="37"/>
      <c r="C52" s="4"/>
      <c r="D52" s="4"/>
      <c r="E52" s="4"/>
      <c r="F52" s="4"/>
      <c r="G52" s="37"/>
      <c r="H52" s="37"/>
      <c r="I52" s="37"/>
      <c r="J52" s="37"/>
      <c r="K52" s="37"/>
      <c r="L52" s="37"/>
      <c r="M52" s="4"/>
      <c r="N52" s="4"/>
      <c r="O52" s="4"/>
      <c r="P52" s="4"/>
      <c r="Q52" s="4"/>
      <c r="R52" s="4"/>
      <c r="S52" s="4"/>
    </row>
    <row r="53" spans="1:19" ht="15.5" customHeight="1">
      <c r="A53" s="4"/>
      <c r="B53" s="37"/>
      <c r="C53" s="4"/>
      <c r="D53" s="4"/>
      <c r="E53" s="40"/>
      <c r="F53" s="4"/>
      <c r="G53" s="37"/>
      <c r="H53" s="37"/>
      <c r="I53" s="37"/>
      <c r="J53" s="37"/>
      <c r="K53" s="37"/>
      <c r="L53" s="37"/>
      <c r="M53" s="4"/>
      <c r="N53" s="4"/>
      <c r="O53" s="4"/>
      <c r="P53" s="4"/>
      <c r="Q53" s="4"/>
      <c r="R53" s="4"/>
      <c r="S53" s="4"/>
    </row>
    <row r="54" spans="1:19" ht="15.5" customHeight="1">
      <c r="A54" s="4"/>
      <c r="B54" s="37"/>
      <c r="C54" s="4"/>
      <c r="D54" s="4"/>
      <c r="E54" s="40"/>
      <c r="F54" s="4"/>
      <c r="G54" s="37"/>
      <c r="H54" s="37"/>
      <c r="I54" s="37"/>
      <c r="J54" s="37"/>
      <c r="K54" s="37"/>
      <c r="L54" s="37"/>
      <c r="M54" s="4"/>
      <c r="N54" s="4"/>
      <c r="O54" s="4"/>
      <c r="P54" s="4"/>
      <c r="Q54" s="4"/>
      <c r="R54" s="4"/>
      <c r="S54" s="4"/>
    </row>
    <row r="55" spans="1:19" ht="15.5" customHeight="1">
      <c r="A55" s="4"/>
      <c r="B55" s="37"/>
      <c r="C55" s="4"/>
      <c r="D55" s="4"/>
      <c r="E55" s="40"/>
      <c r="F55" s="4"/>
      <c r="G55" s="37"/>
      <c r="H55" s="37"/>
      <c r="I55" s="37"/>
      <c r="J55" s="37"/>
      <c r="K55" s="37"/>
      <c r="L55" s="37"/>
      <c r="M55" s="4"/>
      <c r="N55" s="4"/>
      <c r="O55" s="4"/>
      <c r="P55" s="4"/>
      <c r="Q55" s="4"/>
      <c r="R55" s="4"/>
      <c r="S55" s="4"/>
    </row>
    <row r="56" spans="1:19" ht="15.5" customHeight="1">
      <c r="A56" s="4"/>
      <c r="B56" s="37"/>
      <c r="C56" s="4"/>
      <c r="D56" s="4"/>
      <c r="E56" s="40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15.5" customHeight="1">
      <c r="A57" s="4"/>
      <c r="B57" s="37"/>
      <c r="C57" s="4"/>
      <c r="D57" s="4"/>
      <c r="E57" s="40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5.5" customHeight="1">
      <c r="A58" s="4"/>
      <c r="B58" s="37"/>
      <c r="C58" s="4"/>
      <c r="D58" s="4"/>
      <c r="E58" s="40"/>
      <c r="F58" s="40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15.5" customHeight="1">
      <c r="A59" s="4"/>
      <c r="B59" s="37"/>
      <c r="C59" s="4"/>
      <c r="D59" s="4"/>
      <c r="E59" s="40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15.5" customHeight="1">
      <c r="A60" s="4"/>
      <c r="B60" s="37"/>
      <c r="C60" s="4"/>
      <c r="D60" s="4"/>
      <c r="E60" s="40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15.5" customHeight="1">
      <c r="A61" s="4"/>
      <c r="B61" s="37"/>
      <c r="C61" s="4"/>
      <c r="D61" s="4"/>
      <c r="E61" s="40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15.5" customHeight="1">
      <c r="A62" s="4"/>
      <c r="B62" s="37"/>
      <c r="C62" s="4"/>
      <c r="D62" s="4"/>
      <c r="E62" s="40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15.5" customHeight="1">
      <c r="A63" s="4"/>
      <c r="B63" s="37"/>
      <c r="C63" s="4"/>
      <c r="D63" s="4"/>
      <c r="E63" s="40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15.5" customHeight="1">
      <c r="A64" s="4"/>
      <c r="B64" s="37"/>
      <c r="C64" s="4"/>
      <c r="D64" s="4"/>
      <c r="E64" s="40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5.5" customHeight="1">
      <c r="A65" s="4"/>
      <c r="B65" s="37"/>
      <c r="C65" s="4"/>
      <c r="D65" s="4"/>
      <c r="E65" s="40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5.5" customHeight="1">
      <c r="A66" s="4"/>
      <c r="B66" s="37"/>
      <c r="C66" s="4"/>
      <c r="D66" s="4"/>
      <c r="E66" s="40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5.5" customHeight="1">
      <c r="A67" s="4"/>
      <c r="B67" s="37"/>
      <c r="C67" s="4"/>
      <c r="D67" s="4"/>
      <c r="E67" s="40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5.5" customHeight="1">
      <c r="A68" s="4"/>
      <c r="B68" s="37"/>
      <c r="C68" s="4"/>
      <c r="D68" s="4"/>
      <c r="E68" s="40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5.5" customHeight="1">
      <c r="A69" s="4"/>
      <c r="B69" s="37"/>
      <c r="C69" s="4"/>
      <c r="D69" s="4"/>
      <c r="E69" s="40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</sheetData>
  <mergeCells count="5">
    <mergeCell ref="A3:A4"/>
    <mergeCell ref="B3:B4"/>
    <mergeCell ref="C3:L3"/>
    <mergeCell ref="M3:M4"/>
    <mergeCell ref="A6:B6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T1.3</vt:lpstr>
      <vt:lpstr>T1.3!Area_de_impressao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2008-06-19T20:58:22Z</cp:lastPrinted>
  <dcterms:created xsi:type="dcterms:W3CDTF">1998-02-13T16:43:15Z</dcterms:created>
  <dcterms:modified xsi:type="dcterms:W3CDTF">2026-07-13T17:28:40Z</dcterms:modified>
  <dc:language>en-US</dc:language>
</cp:coreProperties>
</file>