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B1994308-0E4C-4744-94B3-D47288EA80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1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H36" i="1" s="1"/>
  <c r="H35" i="1"/>
  <c r="H34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8" i="1"/>
  <c r="G8" i="1"/>
  <c r="F8" i="1"/>
  <c r="E8" i="1"/>
  <c r="D8" i="1"/>
  <c r="C8" i="1"/>
  <c r="B8" i="1"/>
  <c r="I8" i="1" s="1"/>
  <c r="J8" i="1" l="1"/>
</calcChain>
</file>

<file path=xl/sharedStrings.xml><?xml version="1.0" encoding="utf-8"?>
<sst xmlns="http://schemas.openxmlformats.org/spreadsheetml/2006/main" count="33" uniqueCount="32">
  <si>
    <t>Table 1.12 – Volume of processed natural gas and dry natural gas, LPG, C₅+, ethane, propane and NGL production, by processing plants – 2025</t>
  </si>
  <si>
    <t>NGPPs (State)</t>
  </si>
  <si>
    <t>Volume of processed natural gas and production of dry natural gas, LPG, C₅+, ethane, propane and NGL</t>
  </si>
  <si>
    <t>Processed natural gas (10³ m³)¹</t>
  </si>
  <si>
    <t xml:space="preserve">Products </t>
  </si>
  <si>
    <t>(10³ m³)¹</t>
  </si>
  <si>
    <t>LPG (m³)²</t>
  </si>
  <si>
    <t>C₅+  (m³)²</t>
  </si>
  <si>
    <t>Ethane (10³ m³)¹</t>
  </si>
  <si>
    <t>Propane (m³)²</t>
  </si>
  <si>
    <t>Dry natural gas (10³ m³)¹</t>
  </si>
  <si>
    <t>NGL (m³)²</t>
  </si>
  <si>
    <t>Total</t>
  </si>
  <si>
    <t>Urucu (AM)³</t>
  </si>
  <si>
    <t>3R Potiguar (RN)⁴</t>
  </si>
  <si>
    <t>Origem Energia (AL)</t>
  </si>
  <si>
    <t>Alvopetro (BA)</t>
  </si>
  <si>
    <t>Petrorecôncavo</t>
  </si>
  <si>
    <t>Complexo Boaventura (RJ)</t>
  </si>
  <si>
    <t>Sources: Petrobras; ANP/SPC, according to ANP Resolution No. 729/2018.</t>
  </si>
  <si>
    <t>Source: ANP/SPC, according to ANP Resolution No. 729/2018, and Petrobras.</t>
  </si>
  <si>
    <t>3R Potiguar (RN)</t>
  </si>
  <si>
    <t>Guamaré (RN)</t>
  </si>
  <si>
    <t>Catu (BA)</t>
  </si>
  <si>
    <t>Estação Vandemir Ferreira (BA)</t>
  </si>
  <si>
    <r>
      <t>Cacimbas (ES)</t>
    </r>
    <r>
      <rPr>
        <vertAlign val="superscript"/>
        <sz val="7"/>
        <rFont val="Helvetica Neue"/>
      </rPr>
      <t>5</t>
    </r>
  </si>
  <si>
    <r>
      <t>Cabiúnas (RJ)</t>
    </r>
    <r>
      <rPr>
        <vertAlign val="superscript"/>
        <sz val="7"/>
        <rFont val="Helvetica Neue"/>
      </rPr>
      <t>6</t>
    </r>
  </si>
  <si>
    <r>
      <t>Reduc (RJ)</t>
    </r>
    <r>
      <rPr>
        <vertAlign val="superscript"/>
        <sz val="7"/>
        <rFont val="Helvetica Neue"/>
      </rPr>
      <t>7</t>
    </r>
  </si>
  <si>
    <r>
      <t>Caraguatatuba (SP)</t>
    </r>
    <r>
      <rPr>
        <vertAlign val="superscript"/>
        <sz val="7"/>
        <rFont val="Helvetica Neue"/>
      </rPr>
      <t>8</t>
    </r>
  </si>
  <si>
    <t>¹Volumes in gaseous state. ²Volumes in liquid state. ³Produced volumes in Urucu I, II, III and IV NGPPs included. ⁴3R Potiguar I, II and III NGPPs included. ⁵Processed volumes in NGPPs, NGCPPs and DPP Cacimbas included.</t>
  </si>
  <si>
    <r>
      <t xml:space="preserve">e UAPO Cacimbas. </t>
    </r>
    <r>
      <rPr>
        <vertAlign val="superscript"/>
        <sz val="7"/>
        <rFont val="Helvetica Neue"/>
      </rPr>
      <t>6</t>
    </r>
    <r>
      <rPr>
        <sz val="7"/>
        <rFont val="Helvetica Neue"/>
      </rPr>
      <t xml:space="preserve">Includes processed volumes in Cabiúnas NGCPPs, NGPPs, NGRP and LRP, NGL produced in NGRP is fractionated in NGCPPs. LNG produced in LRPs is fractionated in Reduc's LFP, while LPG, C5+, ethane </t>
    </r>
  </si>
  <si>
    <r>
      <t xml:space="preserve">and propane are accounted for in that refinery's production. </t>
    </r>
    <r>
      <rPr>
        <vertAlign val="superscript"/>
        <sz val="7"/>
        <rFont val="Helvetica Neue"/>
      </rPr>
      <t>7</t>
    </r>
    <r>
      <rPr>
        <sz val="7"/>
        <rFont val="Helvetica Neue"/>
      </rPr>
      <t xml:space="preserve">Processed volumes in Reduc's production, as well as LPG and C₅+ parcels. </t>
    </r>
    <r>
      <rPr>
        <vertAlign val="superscript"/>
        <sz val="7"/>
        <rFont val="Helvetica Neue"/>
      </rPr>
      <t>8</t>
    </r>
    <r>
      <rPr>
        <sz val="7"/>
        <rFont val="Helvetica Neue"/>
      </rPr>
      <t xml:space="preserve">Processed volumes in DPP UTGCA I, II, UAPO/DPP - UTGCA and NGCPP UTGCA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</si>
</sst>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_(* #,##0.000000_);_(* \(#,##0.000000\);_(* &quot;-&quot;??_);_(@_)"/>
    <numFmt numFmtId="166" formatCode="0.0%"/>
    <numFmt numFmtId="167" formatCode="_(* #,##0.000_);_(* \(#,##0.000\);_(* &quot;-&quot;??_);_(@_)"/>
    <numFmt numFmtId="168" formatCode="#,##0.000000000"/>
    <numFmt numFmtId="169" formatCode="_-* #,##0.000_-;\-* #,##0.000_-;_-* &quot;-&quot;???_-;_-@_-"/>
    <numFmt numFmtId="170" formatCode="_(* #,##0.0_);_(* \(#,##0.0\);_(* &quot;-&quot;??_);_(@_)"/>
  </numFmts>
  <fonts count="13">
    <font>
      <sz val="10"/>
      <name val="Arial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</font>
    <font>
      <b/>
      <sz val="7"/>
      <color indexed="10"/>
      <name val="Helvetica Neue"/>
    </font>
    <font>
      <sz val="7"/>
      <name val="Helvetica Neue"/>
    </font>
    <font>
      <b/>
      <sz val="7"/>
      <name val="Helvetica Neue"/>
    </font>
    <font>
      <sz val="11"/>
      <color theme="1"/>
      <name val="Calibri"/>
      <family val="2"/>
      <scheme val="minor"/>
    </font>
    <font>
      <sz val="7"/>
      <color rgb="FFFF0000"/>
      <name val="Helvetica Neue"/>
      <family val="2"/>
    </font>
    <font>
      <sz val="7"/>
      <color theme="0"/>
      <name val="Helvetica Neue"/>
    </font>
    <font>
      <b/>
      <sz val="9"/>
      <name val="Helvetica Neue"/>
    </font>
    <font>
      <vertAlign val="superscript"/>
      <sz val="7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9" fontId="1" fillId="0" borderId="0"/>
    <xf numFmtId="43" fontId="1" fillId="0" borderId="0"/>
    <xf numFmtId="43" fontId="8" fillId="0" borderId="0"/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43" fontId="9" fillId="2" borderId="0" xfId="3" applyFont="1" applyFill="1" applyAlignment="1">
      <alignment vertical="center"/>
    </xf>
    <xf numFmtId="166" fontId="9" fillId="2" borderId="0" xfId="2" applyNumberFormat="1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3" applyFont="1" applyFill="1" applyAlignment="1">
      <alignment vertical="center"/>
    </xf>
    <xf numFmtId="166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2" fillId="3" borderId="0" xfId="3" applyNumberFormat="1" applyFont="1" applyFill="1" applyAlignment="1">
      <alignment vertical="center"/>
    </xf>
    <xf numFmtId="3" fontId="3" fillId="3" borderId="0" xfId="3" applyNumberFormat="1" applyFont="1" applyFill="1" applyAlignment="1">
      <alignment horizontal="right" vertical="center" wrapText="1"/>
    </xf>
    <xf numFmtId="43" fontId="10" fillId="3" borderId="0" xfId="3" applyFont="1" applyFill="1" applyAlignment="1">
      <alignment vertical="center"/>
    </xf>
    <xf numFmtId="43" fontId="10" fillId="3" borderId="0" xfId="3" applyFont="1" applyFill="1" applyAlignment="1">
      <alignment horizontal="right" vertical="center" wrapText="1"/>
    </xf>
    <xf numFmtId="4" fontId="2" fillId="3" borderId="0" xfId="3" applyNumberFormat="1" applyFont="1" applyFill="1" applyAlignment="1">
      <alignment vertical="center"/>
    </xf>
    <xf numFmtId="3" fontId="2" fillId="3" borderId="0" xfId="3" applyNumberFormat="1" applyFont="1" applyFill="1" applyAlignment="1">
      <alignment vertical="center"/>
    </xf>
    <xf numFmtId="3" fontId="6" fillId="3" borderId="0" xfId="3" applyNumberFormat="1" applyFont="1" applyFill="1" applyAlignment="1">
      <alignment horizontal="right" vertical="center" wrapText="1"/>
    </xf>
    <xf numFmtId="164" fontId="6" fillId="3" borderId="0" xfId="3" applyNumberFormat="1" applyFont="1" applyFill="1" applyAlignment="1">
      <alignment vertical="center"/>
    </xf>
    <xf numFmtId="164" fontId="6" fillId="3" borderId="0" xfId="3" applyNumberFormat="1" applyFont="1" applyFill="1" applyAlignment="1">
      <alignment horizontal="right" vertical="center" wrapText="1"/>
    </xf>
    <xf numFmtId="164" fontId="6" fillId="3" borderId="0" xfId="0" applyNumberFormat="1" applyFont="1" applyFill="1" applyAlignment="1">
      <alignment vertical="center"/>
    </xf>
    <xf numFmtId="43" fontId="6" fillId="3" borderId="0" xfId="3" applyFont="1" applyFill="1" applyAlignment="1">
      <alignment horizontal="right" vertical="center" wrapText="1"/>
    </xf>
    <xf numFmtId="0" fontId="2" fillId="3" borderId="3" xfId="0" applyFont="1" applyFill="1" applyBorder="1" applyAlignment="1">
      <alignment vertical="center"/>
    </xf>
    <xf numFmtId="164" fontId="3" fillId="3" borderId="3" xfId="3" applyNumberFormat="1" applyFont="1" applyFill="1" applyBorder="1" applyAlignment="1">
      <alignment horizontal="center" vertical="center"/>
    </xf>
    <xf numFmtId="164" fontId="5" fillId="3" borderId="0" xfId="3" applyNumberFormat="1" applyFont="1" applyFill="1" applyAlignment="1">
      <alignment horizontal="center" vertical="center"/>
    </xf>
    <xf numFmtId="165" fontId="4" fillId="3" borderId="0" xfId="3" applyNumberFormat="1" applyFont="1" applyFill="1" applyAlignment="1">
      <alignment vertical="center"/>
    </xf>
    <xf numFmtId="164" fontId="4" fillId="3" borderId="0" xfId="3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7" fontId="2" fillId="3" borderId="0" xfId="3" applyNumberFormat="1" applyFont="1" applyFill="1" applyAlignment="1">
      <alignment vertical="center"/>
    </xf>
    <xf numFmtId="167" fontId="6" fillId="3" borderId="0" xfId="3" applyNumberFormat="1" applyFont="1" applyFill="1" applyAlignment="1">
      <alignment vertical="center"/>
    </xf>
    <xf numFmtId="168" fontId="6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164" fontId="10" fillId="3" borderId="0" xfId="3" applyNumberFormat="1" applyFont="1" applyFill="1" applyAlignment="1">
      <alignment vertical="center" wrapText="1"/>
    </xf>
    <xf numFmtId="164" fontId="10" fillId="3" borderId="0" xfId="3" applyNumberFormat="1" applyFont="1" applyFill="1" applyAlignment="1">
      <alignment vertical="center"/>
    </xf>
    <xf numFmtId="164" fontId="10" fillId="3" borderId="0" xfId="3" applyNumberFormat="1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7" fontId="10" fillId="3" borderId="0" xfId="3" applyNumberFormat="1" applyFont="1" applyFill="1" applyAlignment="1">
      <alignment vertical="center" wrapText="1"/>
    </xf>
    <xf numFmtId="166" fontId="10" fillId="3" borderId="0" xfId="2" applyNumberFormat="1" applyFont="1" applyFill="1" applyAlignment="1">
      <alignment vertical="center"/>
    </xf>
    <xf numFmtId="167" fontId="6" fillId="3" borderId="0" xfId="3" applyNumberFormat="1" applyFont="1" applyFill="1" applyAlignment="1">
      <alignment vertical="center" wrapText="1"/>
    </xf>
    <xf numFmtId="169" fontId="6" fillId="3" borderId="0" xfId="0" applyNumberFormat="1" applyFont="1" applyFill="1" applyAlignment="1">
      <alignment vertical="center"/>
    </xf>
    <xf numFmtId="166" fontId="6" fillId="3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3" fontId="6" fillId="2" borderId="0" xfId="3" applyNumberFormat="1" applyFont="1" applyFill="1" applyAlignment="1">
      <alignment horizontal="right" vertical="center" wrapText="1"/>
    </xf>
    <xf numFmtId="164" fontId="6" fillId="2" borderId="0" xfId="3" applyNumberFormat="1" applyFont="1" applyFill="1" applyAlignment="1">
      <alignment vertical="center"/>
    </xf>
    <xf numFmtId="164" fontId="6" fillId="2" borderId="0" xfId="3" applyNumberFormat="1" applyFont="1" applyFill="1" applyAlignment="1">
      <alignment horizontal="right" vertical="center" wrapText="1"/>
    </xf>
    <xf numFmtId="170" fontId="6" fillId="2" borderId="0" xfId="3" applyNumberFormat="1" applyFont="1" applyFill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3" fillId="3" borderId="2" xfId="0" applyFont="1" applyFill="1" applyBorder="1" applyAlignment="1">
      <alignment horizontal="center" vertical="center"/>
    </xf>
    <xf numFmtId="0" fontId="0" fillId="0" borderId="10" xfId="0" applyBorder="1"/>
    <xf numFmtId="0" fontId="3" fillId="3" borderId="2" xfId="0" applyFont="1" applyFill="1" applyBorder="1" applyAlignment="1">
      <alignment horizontal="center" vertical="center" wrapText="1" shrinkToFit="1"/>
    </xf>
    <xf numFmtId="0" fontId="0" fillId="0" borderId="8" xfId="0" applyBorder="1"/>
    <xf numFmtId="0" fontId="0" fillId="0" borderId="9" xfId="0" applyBorder="1"/>
    <xf numFmtId="0" fontId="0" fillId="0" borderId="3" xfId="0" applyBorder="1"/>
  </cellXfs>
  <cellStyles count="5">
    <cellStyle name="Normal" xfId="0" builtinId="0"/>
    <cellStyle name="Normal 2" xfId="1" xr:uid="{00000000-0005-0000-0000-000001000000}"/>
    <cellStyle name="Porcentagem" xfId="2" builtinId="5"/>
    <cellStyle name="Vírgula" xfId="3" builtinId="3"/>
    <cellStyle name="Vírgula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M53"/>
  <sheetViews>
    <sheetView tabSelected="1" zoomScaleNormal="100" zoomScaleSheetLayoutView="100" workbookViewId="0">
      <selection activeCell="A2" sqref="A2"/>
    </sheetView>
  </sheetViews>
  <sheetFormatPr defaultColWidth="9.1796875" defaultRowHeight="9"/>
  <cols>
    <col min="1" max="1" width="19.453125" style="1" customWidth="1"/>
    <col min="2" max="2" width="24.1796875" style="1" bestFit="1" customWidth="1"/>
    <col min="3" max="4" width="10.54296875" style="1" customWidth="1"/>
    <col min="5" max="5" width="12.54296875" style="1" customWidth="1"/>
    <col min="6" max="6" width="15.54296875" style="1" customWidth="1"/>
    <col min="7" max="7" width="18.54296875" style="1" bestFit="1" customWidth="1"/>
    <col min="8" max="8" width="15.54296875" style="1" customWidth="1"/>
    <col min="9" max="9" width="9.26953125" style="2" customWidth="1"/>
    <col min="10" max="10" width="10.453125" style="3" customWidth="1"/>
    <col min="11" max="16" width="10" style="1" customWidth="1"/>
    <col min="17" max="17" width="10.7265625" style="1" customWidth="1"/>
    <col min="18" max="18" width="9.1796875" style="1" customWidth="1"/>
    <col min="19" max="16384" width="9.1796875" style="1"/>
  </cols>
  <sheetData>
    <row r="1" spans="1:13" ht="12.75" customHeight="1">
      <c r="A1" s="4" t="s">
        <v>0</v>
      </c>
      <c r="B1" s="5"/>
      <c r="C1" s="5"/>
      <c r="D1" s="5"/>
      <c r="E1" s="5"/>
      <c r="F1" s="5"/>
      <c r="G1" s="5"/>
      <c r="H1" s="6"/>
      <c r="I1" s="7"/>
      <c r="J1" s="8"/>
      <c r="K1" s="9"/>
      <c r="L1" s="10"/>
      <c r="M1" s="10"/>
    </row>
    <row r="2" spans="1:13" ht="12.5">
      <c r="A2" s="11"/>
      <c r="B2" s="10"/>
      <c r="C2" s="12"/>
      <c r="D2" s="10"/>
      <c r="E2" s="10"/>
      <c r="F2" s="10"/>
      <c r="G2" s="10"/>
      <c r="H2" s="10"/>
      <c r="I2" s="7"/>
      <c r="J2" s="8"/>
      <c r="K2" s="9"/>
      <c r="L2" s="10"/>
      <c r="M2" s="10"/>
    </row>
    <row r="3" spans="1:13" ht="12.5">
      <c r="A3" s="54" t="s">
        <v>1</v>
      </c>
      <c r="B3" s="59" t="s">
        <v>2</v>
      </c>
      <c r="C3" s="60"/>
      <c r="D3" s="60"/>
      <c r="E3" s="60"/>
      <c r="F3" s="60"/>
      <c r="G3" s="60"/>
      <c r="H3" s="60"/>
      <c r="I3" s="7"/>
      <c r="J3" s="8"/>
      <c r="K3" s="9"/>
      <c r="L3" s="10"/>
      <c r="M3" s="10"/>
    </row>
    <row r="4" spans="1:13" ht="9" customHeight="1">
      <c r="A4" s="55"/>
      <c r="B4" s="61"/>
      <c r="C4" s="62"/>
      <c r="D4" s="62"/>
      <c r="E4" s="62"/>
      <c r="F4" s="62"/>
      <c r="G4" s="62"/>
      <c r="H4" s="62"/>
      <c r="I4" s="7"/>
      <c r="J4" s="8"/>
      <c r="K4" s="9"/>
      <c r="L4" s="10"/>
      <c r="M4" s="10"/>
    </row>
    <row r="5" spans="1:13" ht="11.25" customHeight="1">
      <c r="A5" s="55"/>
      <c r="B5" s="13" t="s">
        <v>3</v>
      </c>
      <c r="C5" s="57" t="s">
        <v>4</v>
      </c>
      <c r="D5" s="58"/>
      <c r="E5" s="58"/>
      <c r="F5" s="58"/>
      <c r="G5" s="58"/>
      <c r="H5" s="58"/>
      <c r="I5" s="7"/>
      <c r="J5" s="8"/>
      <c r="K5" s="9"/>
      <c r="L5" s="10"/>
      <c r="M5" s="10"/>
    </row>
    <row r="6" spans="1:13" ht="12" customHeight="1">
      <c r="A6" s="56"/>
      <c r="B6" s="14" t="s">
        <v>5</v>
      </c>
      <c r="C6" s="15" t="s">
        <v>6</v>
      </c>
      <c r="D6" s="16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7"/>
      <c r="J6" s="8"/>
      <c r="K6" s="9"/>
      <c r="L6" s="10"/>
      <c r="M6" s="10"/>
    </row>
    <row r="7" spans="1:13" ht="9" customHeight="1">
      <c r="A7" s="18"/>
      <c r="B7" s="10"/>
      <c r="C7" s="19"/>
      <c r="D7" s="19"/>
      <c r="E7" s="19"/>
      <c r="F7" s="19"/>
      <c r="G7" s="10"/>
      <c r="H7" s="10"/>
      <c r="I7" s="7"/>
      <c r="J7" s="7"/>
      <c r="K7" s="7"/>
      <c r="L7" s="7"/>
      <c r="M7" s="9"/>
    </row>
    <row r="8" spans="1:13" ht="9.75" customHeight="1">
      <c r="A8" s="5" t="s">
        <v>12</v>
      </c>
      <c r="B8" s="20">
        <f t="shared" ref="B8:H8" si="0">SUM(B10:B21)</f>
        <v>22371050.32</v>
      </c>
      <c r="C8" s="20">
        <f t="shared" si="0"/>
        <v>4131243.9460000014</v>
      </c>
      <c r="D8" s="20">
        <f t="shared" si="0"/>
        <v>1036583.9259999999</v>
      </c>
      <c r="E8" s="20">
        <f t="shared" si="0"/>
        <v>266756.01331999991</v>
      </c>
      <c r="F8" s="20">
        <f t="shared" si="0"/>
        <v>694455.46499999962</v>
      </c>
      <c r="G8" s="20">
        <f t="shared" si="0"/>
        <v>19982179.208629996</v>
      </c>
      <c r="H8" s="20">
        <f t="shared" si="0"/>
        <v>156663.5</v>
      </c>
      <c r="I8" s="21">
        <f>B8-G8</f>
        <v>2388871.1113700047</v>
      </c>
      <c r="J8" s="21">
        <f>((((C8+D8+F8+H8)*250))/1000)+E8</f>
        <v>1771492.7225700002</v>
      </c>
      <c r="K8" s="22"/>
      <c r="L8" s="7"/>
      <c r="M8" s="9"/>
    </row>
    <row r="9" spans="1:13" ht="9" customHeight="1">
      <c r="A9" s="18"/>
      <c r="B9" s="23"/>
      <c r="C9" s="24"/>
      <c r="D9" s="24"/>
      <c r="E9" s="19"/>
      <c r="F9" s="19"/>
      <c r="G9" s="24"/>
      <c r="H9" s="24"/>
      <c r="I9" s="21"/>
      <c r="J9" s="21"/>
      <c r="K9" s="22"/>
      <c r="L9" s="7"/>
      <c r="M9" s="9"/>
    </row>
    <row r="10" spans="1:13" ht="9.75" customHeight="1">
      <c r="A10" s="49" t="s">
        <v>13</v>
      </c>
      <c r="B10" s="50">
        <v>4604577.7719999999</v>
      </c>
      <c r="C10" s="51">
        <v>671273.08199999994</v>
      </c>
      <c r="D10" s="51">
        <v>158902</v>
      </c>
      <c r="E10" s="51">
        <v>0</v>
      </c>
      <c r="F10" s="51">
        <v>288</v>
      </c>
      <c r="G10" s="52">
        <v>4338082.5529999994</v>
      </c>
      <c r="H10" s="52">
        <v>0</v>
      </c>
      <c r="I10" s="21">
        <f t="shared" ref="I10:I20" si="1">B10-G10</f>
        <v>266495.21900000051</v>
      </c>
      <c r="J10" s="21">
        <f t="shared" ref="J10:J20" si="2">((((C10+D10+F10+H10)*250))/1000)+E10</f>
        <v>207615.77049999998</v>
      </c>
      <c r="K10" s="22"/>
      <c r="L10" s="7"/>
      <c r="M10" s="9"/>
    </row>
    <row r="11" spans="1:13" ht="9.75" customHeight="1">
      <c r="A11" s="49" t="s">
        <v>14</v>
      </c>
      <c r="B11" s="50">
        <v>320980.88900000002</v>
      </c>
      <c r="C11" s="51">
        <v>98978.395000000004</v>
      </c>
      <c r="D11" s="51">
        <v>30714.557000000001</v>
      </c>
      <c r="E11" s="51">
        <v>0</v>
      </c>
      <c r="F11" s="51">
        <v>0</v>
      </c>
      <c r="G11" s="52">
        <v>282511.33600000001</v>
      </c>
      <c r="H11" s="52">
        <v>0</v>
      </c>
      <c r="I11" s="21">
        <f t="shared" si="1"/>
        <v>38469.553000000014</v>
      </c>
      <c r="J11" s="21">
        <f t="shared" si="2"/>
        <v>32423.238000000001</v>
      </c>
      <c r="K11" s="22"/>
      <c r="L11" s="7"/>
      <c r="M11" s="9"/>
    </row>
    <row r="12" spans="1:13" ht="9.75" customHeight="1">
      <c r="A12" s="49" t="s">
        <v>15</v>
      </c>
      <c r="B12" s="50">
        <v>529475.55099999998</v>
      </c>
      <c r="C12" s="51">
        <v>80986.489000000001</v>
      </c>
      <c r="D12" s="51">
        <v>29255.712</v>
      </c>
      <c r="E12" s="51">
        <v>0</v>
      </c>
      <c r="F12" s="51">
        <v>0</v>
      </c>
      <c r="G12" s="52">
        <v>511831.15500000003</v>
      </c>
      <c r="H12" s="52">
        <v>0</v>
      </c>
      <c r="I12" s="21">
        <f t="shared" si="1"/>
        <v>17644.39599999995</v>
      </c>
      <c r="J12" s="21">
        <f t="shared" si="2"/>
        <v>27560.55025</v>
      </c>
      <c r="K12" s="22"/>
      <c r="L12" s="7"/>
      <c r="M12" s="9"/>
    </row>
    <row r="13" spans="1:13" ht="9.75" customHeight="1">
      <c r="A13" s="49" t="s">
        <v>16</v>
      </c>
      <c r="B13" s="50">
        <v>144746.43599999999</v>
      </c>
      <c r="C13" s="51">
        <v>0</v>
      </c>
      <c r="D13" s="51">
        <v>0</v>
      </c>
      <c r="E13" s="51">
        <v>0</v>
      </c>
      <c r="F13" s="51">
        <v>0</v>
      </c>
      <c r="G13" s="52">
        <v>141208.97399999999</v>
      </c>
      <c r="H13" s="52">
        <v>5748.5</v>
      </c>
      <c r="I13" s="21">
        <f t="shared" si="1"/>
        <v>3537.4619999999995</v>
      </c>
      <c r="J13" s="21">
        <f t="shared" si="2"/>
        <v>1437.125</v>
      </c>
      <c r="K13" s="22"/>
      <c r="L13" s="7"/>
      <c r="M13" s="28"/>
    </row>
    <row r="14" spans="1:13" ht="9.75" customHeight="1">
      <c r="A14" s="49" t="s">
        <v>17</v>
      </c>
      <c r="B14" s="50">
        <v>56672.447</v>
      </c>
      <c r="C14" s="51">
        <v>0</v>
      </c>
      <c r="D14" s="51">
        <v>0</v>
      </c>
      <c r="E14" s="51">
        <v>0</v>
      </c>
      <c r="F14" s="51">
        <v>0</v>
      </c>
      <c r="G14" s="52">
        <v>52080.245000000003</v>
      </c>
      <c r="H14" s="52">
        <v>0</v>
      </c>
      <c r="I14" s="21">
        <f t="shared" si="1"/>
        <v>4592.2019999999975</v>
      </c>
      <c r="J14" s="21">
        <f t="shared" si="2"/>
        <v>0</v>
      </c>
      <c r="K14" s="22"/>
      <c r="L14" s="7"/>
      <c r="M14" s="28"/>
    </row>
    <row r="15" spans="1:13" ht="9.65" customHeight="1">
      <c r="A15" s="49" t="s">
        <v>23</v>
      </c>
      <c r="B15" s="50">
        <v>646363.53700000001</v>
      </c>
      <c r="C15" s="51">
        <v>0</v>
      </c>
      <c r="D15" s="51">
        <v>0</v>
      </c>
      <c r="E15" s="51">
        <v>0</v>
      </c>
      <c r="F15" s="51">
        <v>0</v>
      </c>
      <c r="G15" s="52">
        <v>549257.69400000002</v>
      </c>
      <c r="H15" s="52">
        <v>150915</v>
      </c>
      <c r="I15" s="21">
        <f t="shared" si="1"/>
        <v>97105.842999999993</v>
      </c>
      <c r="J15" s="21">
        <f t="shared" si="2"/>
        <v>37728.75</v>
      </c>
      <c r="K15" s="22"/>
      <c r="L15" s="7"/>
      <c r="M15" s="28"/>
    </row>
    <row r="16" spans="1:13" ht="9.5" customHeight="1">
      <c r="A16" s="49" t="s">
        <v>24</v>
      </c>
      <c r="B16" s="50">
        <v>329515.29599999997</v>
      </c>
      <c r="C16" s="51">
        <v>0</v>
      </c>
      <c r="D16" s="51">
        <v>4654.6719999999996</v>
      </c>
      <c r="E16" s="51">
        <v>0</v>
      </c>
      <c r="F16" s="51">
        <v>0</v>
      </c>
      <c r="G16" s="52">
        <v>320413.32299999997</v>
      </c>
      <c r="H16" s="52">
        <v>0</v>
      </c>
      <c r="I16" s="21">
        <f t="shared" si="1"/>
        <v>9101.9729999999981</v>
      </c>
      <c r="J16" s="21">
        <f t="shared" si="2"/>
        <v>1163.6679999999999</v>
      </c>
      <c r="K16" s="22"/>
      <c r="L16" s="7"/>
      <c r="M16" s="9"/>
    </row>
    <row r="17" spans="1:13" ht="9.65" customHeight="1">
      <c r="A17" s="49" t="s">
        <v>25</v>
      </c>
      <c r="B17" s="50">
        <v>1297648.7219999998</v>
      </c>
      <c r="C17" s="51">
        <v>333966.391</v>
      </c>
      <c r="D17" s="51">
        <v>90510.670999999988</v>
      </c>
      <c r="E17" s="51">
        <v>0</v>
      </c>
      <c r="F17" s="51">
        <v>0</v>
      </c>
      <c r="G17" s="52">
        <v>1164797.6969999999</v>
      </c>
      <c r="H17" s="52">
        <v>0</v>
      </c>
      <c r="I17" s="21">
        <f t="shared" si="1"/>
        <v>132851.02499999991</v>
      </c>
      <c r="J17" s="21">
        <f t="shared" si="2"/>
        <v>106119.26549999999</v>
      </c>
      <c r="K17" s="22"/>
      <c r="L17" s="7"/>
      <c r="M17" s="9"/>
    </row>
    <row r="18" spans="1:13" ht="9.75" customHeight="1">
      <c r="A18" s="49" t="s">
        <v>26</v>
      </c>
      <c r="B18" s="50">
        <v>7022294.442999999</v>
      </c>
      <c r="C18" s="51">
        <v>570229.89500000002</v>
      </c>
      <c r="D18" s="51">
        <v>170312.31299999997</v>
      </c>
      <c r="E18" s="51">
        <v>0</v>
      </c>
      <c r="F18" s="51">
        <v>0</v>
      </c>
      <c r="G18" s="52">
        <v>5872955.7866299991</v>
      </c>
      <c r="H18" s="52">
        <v>0</v>
      </c>
      <c r="I18" s="21">
        <f t="shared" si="1"/>
        <v>1149338.65637</v>
      </c>
      <c r="J18" s="21">
        <f t="shared" si="2"/>
        <v>185135.552</v>
      </c>
      <c r="K18" s="22"/>
      <c r="L18" s="29"/>
      <c r="M18" s="9"/>
    </row>
    <row r="19" spans="1:13" ht="9.75" customHeight="1">
      <c r="A19" s="49" t="s">
        <v>18</v>
      </c>
      <c r="B19" s="50">
        <v>3671164.8370000008</v>
      </c>
      <c r="C19" s="51">
        <v>1013467.301</v>
      </c>
      <c r="D19" s="51">
        <v>99098.777000000002</v>
      </c>
      <c r="E19" s="51">
        <v>0</v>
      </c>
      <c r="F19" s="51">
        <v>0</v>
      </c>
      <c r="G19" s="52">
        <v>3222557.9919999996</v>
      </c>
      <c r="H19" s="52">
        <v>0</v>
      </c>
      <c r="I19" s="21">
        <f t="shared" si="1"/>
        <v>448606.84500000114</v>
      </c>
      <c r="J19" s="21">
        <f t="shared" si="2"/>
        <v>278141.51949999999</v>
      </c>
      <c r="K19" s="22"/>
      <c r="L19" s="29"/>
      <c r="M19" s="9"/>
    </row>
    <row r="20" spans="1:13" ht="9.75" customHeight="1">
      <c r="A20" s="49" t="s">
        <v>27</v>
      </c>
      <c r="B20" s="53">
        <v>0</v>
      </c>
      <c r="C20" s="51">
        <v>687169.06300000125</v>
      </c>
      <c r="D20" s="51">
        <v>223264.08000000002</v>
      </c>
      <c r="E20" s="51">
        <v>266756.01331999991</v>
      </c>
      <c r="F20" s="51">
        <v>694167.46499999962</v>
      </c>
      <c r="G20" s="52">
        <v>0</v>
      </c>
      <c r="H20" s="52">
        <v>0</v>
      </c>
      <c r="I20" s="21">
        <f t="shared" si="1"/>
        <v>0</v>
      </c>
      <c r="J20" s="21">
        <f t="shared" si="2"/>
        <v>667906.16532000015</v>
      </c>
      <c r="K20" s="22"/>
      <c r="L20" s="7"/>
      <c r="M20" s="9"/>
    </row>
    <row r="21" spans="1:13" ht="9.75" customHeight="1">
      <c r="A21" s="49" t="s">
        <v>28</v>
      </c>
      <c r="B21" s="50">
        <v>3747610.39</v>
      </c>
      <c r="C21" s="51">
        <v>675173.33000000007</v>
      </c>
      <c r="D21" s="51">
        <v>229871.144</v>
      </c>
      <c r="E21" s="51">
        <v>0</v>
      </c>
      <c r="F21" s="51">
        <v>0</v>
      </c>
      <c r="G21" s="52">
        <v>3526482.4529999997</v>
      </c>
      <c r="H21" s="52">
        <v>0</v>
      </c>
      <c r="I21" s="21"/>
      <c r="J21" s="21"/>
      <c r="K21" s="22"/>
      <c r="L21" s="7"/>
      <c r="M21" s="9"/>
    </row>
    <row r="22" spans="1:13" ht="9.75" customHeight="1">
      <c r="A22" s="30"/>
      <c r="B22" s="31"/>
      <c r="C22" s="31"/>
      <c r="D22" s="31"/>
      <c r="E22" s="31"/>
      <c r="F22" s="31"/>
      <c r="G22" s="31"/>
      <c r="H22" s="31"/>
      <c r="I22" s="26"/>
      <c r="J22" s="26"/>
      <c r="K22" s="9"/>
      <c r="L22" s="9"/>
      <c r="M22" s="9"/>
    </row>
    <row r="23" spans="1:13" ht="10.5" customHeight="1">
      <c r="A23" s="6" t="s">
        <v>19</v>
      </c>
      <c r="B23" s="32"/>
      <c r="C23" s="33"/>
      <c r="D23" s="33"/>
      <c r="E23" s="33"/>
      <c r="F23" s="33"/>
      <c r="G23" s="34"/>
      <c r="H23" s="34"/>
      <c r="I23" s="7"/>
      <c r="J23" s="8"/>
      <c r="K23" s="9"/>
      <c r="L23" s="9"/>
      <c r="M23" s="10"/>
    </row>
    <row r="24" spans="1:13" ht="10.5" customHeight="1">
      <c r="A24" s="9" t="s">
        <v>20</v>
      </c>
      <c r="B24" s="32"/>
      <c r="C24" s="33"/>
      <c r="D24" s="33"/>
      <c r="E24" s="33"/>
      <c r="F24" s="33"/>
      <c r="G24" s="34"/>
      <c r="H24" s="34"/>
      <c r="I24" s="7"/>
      <c r="J24" s="8"/>
      <c r="K24" s="9"/>
      <c r="L24" s="9"/>
      <c r="M24" s="10"/>
    </row>
    <row r="25" spans="1:13" ht="11.5" customHeight="1">
      <c r="A25" s="6" t="s">
        <v>29</v>
      </c>
      <c r="B25" s="32"/>
      <c r="C25" s="33"/>
      <c r="D25" s="33"/>
      <c r="E25" s="33"/>
      <c r="F25" s="33"/>
      <c r="G25" s="34"/>
      <c r="H25" s="34"/>
      <c r="I25" s="7"/>
      <c r="J25" s="8"/>
      <c r="K25" s="9"/>
      <c r="L25" s="9"/>
      <c r="M25" s="10"/>
    </row>
    <row r="26" spans="1:13" ht="12" customHeight="1">
      <c r="A26" s="6" t="s">
        <v>30</v>
      </c>
      <c r="B26" s="32"/>
      <c r="C26" s="33"/>
      <c r="D26" s="33"/>
      <c r="E26" s="33"/>
      <c r="F26" s="33"/>
      <c r="G26" s="34"/>
      <c r="H26" s="34"/>
      <c r="I26" s="7"/>
      <c r="J26" s="8"/>
      <c r="K26" s="9"/>
      <c r="L26" s="9"/>
      <c r="M26" s="10"/>
    </row>
    <row r="27" spans="1:13" ht="12" customHeight="1">
      <c r="A27" s="6" t="s">
        <v>31</v>
      </c>
      <c r="B27" s="32"/>
      <c r="C27" s="33"/>
      <c r="D27" s="33"/>
      <c r="E27" s="33"/>
      <c r="F27" s="33"/>
      <c r="G27" s="34"/>
      <c r="H27" s="34"/>
      <c r="I27" s="7"/>
      <c r="J27" s="8"/>
      <c r="K27" s="9"/>
      <c r="L27" s="9"/>
      <c r="M27" s="10"/>
    </row>
    <row r="28" spans="1:13" ht="10.5" customHeight="1">
      <c r="A28" s="9"/>
      <c r="B28" s="32"/>
      <c r="C28" s="33"/>
      <c r="D28" s="33"/>
      <c r="E28" s="33"/>
      <c r="F28" s="33"/>
      <c r="G28" s="34"/>
      <c r="H28" s="34"/>
      <c r="I28" s="7"/>
      <c r="J28" s="8"/>
      <c r="K28" s="9"/>
      <c r="L28" s="9"/>
      <c r="M28" s="10"/>
    </row>
    <row r="29" spans="1:13" ht="12.5">
      <c r="A29" s="10"/>
      <c r="B29" s="25"/>
      <c r="C29" s="35"/>
      <c r="D29" s="10"/>
      <c r="E29" s="10"/>
      <c r="F29" s="10"/>
      <c r="G29" s="36"/>
      <c r="H29" s="10"/>
      <c r="I29" s="7"/>
      <c r="J29" s="8"/>
      <c r="K29" s="9"/>
      <c r="L29" s="10"/>
      <c r="M29" s="10"/>
    </row>
    <row r="30" spans="1:13" ht="12.5">
      <c r="A30" s="11"/>
      <c r="B30" s="37"/>
      <c r="C30" s="26"/>
      <c r="D30" s="26"/>
      <c r="E30" s="26"/>
      <c r="F30" s="37"/>
      <c r="G30" s="27"/>
      <c r="H30" s="9"/>
      <c r="I30" s="7"/>
      <c r="J30" s="8"/>
      <c r="K30" s="9"/>
      <c r="L30" s="10"/>
      <c r="M30" s="10"/>
    </row>
    <row r="31" spans="1:13" ht="12.5">
      <c r="A31" s="9"/>
      <c r="B31" s="26"/>
      <c r="C31" s="26"/>
      <c r="D31" s="26"/>
      <c r="E31" s="26"/>
      <c r="F31" s="9"/>
      <c r="G31" s="27"/>
      <c r="H31" s="28"/>
      <c r="I31" s="7"/>
      <c r="J31" s="8"/>
      <c r="K31" s="9"/>
      <c r="L31" s="10"/>
      <c r="M31" s="10"/>
    </row>
    <row r="32" spans="1:13" ht="12.5">
      <c r="A32" s="9"/>
      <c r="B32" s="26"/>
      <c r="C32" s="26"/>
      <c r="D32" s="26"/>
      <c r="E32" s="26"/>
      <c r="F32" s="38"/>
      <c r="G32" s="27"/>
      <c r="H32" s="27"/>
      <c r="I32" s="7"/>
      <c r="J32" s="10"/>
      <c r="K32" s="10"/>
      <c r="L32" s="10"/>
      <c r="M32" s="10"/>
    </row>
    <row r="33" spans="1:13" ht="12.5">
      <c r="A33" s="39"/>
      <c r="B33" s="40"/>
      <c r="C33" s="41"/>
      <c r="D33" s="41"/>
      <c r="E33" s="41"/>
      <c r="F33" s="41"/>
      <c r="G33" s="42"/>
      <c r="H33" s="41"/>
      <c r="I33" s="21"/>
      <c r="J33" s="10"/>
      <c r="K33" s="10"/>
      <c r="L33" s="10"/>
      <c r="M33" s="10"/>
    </row>
    <row r="34" spans="1:13" ht="12.5">
      <c r="A34" s="39" t="s">
        <v>21</v>
      </c>
      <c r="B34" s="40">
        <v>146161.58756499999</v>
      </c>
      <c r="C34" s="41">
        <v>35010.517999999996</v>
      </c>
      <c r="D34" s="41">
        <v>10429.906999999999</v>
      </c>
      <c r="E34" s="41">
        <v>0</v>
      </c>
      <c r="F34" s="41">
        <v>0</v>
      </c>
      <c r="G34" s="41">
        <v>131871.973</v>
      </c>
      <c r="H34" s="39">
        <f>G34/B34</f>
        <v>0.90223413139484943</v>
      </c>
      <c r="I34" s="41"/>
      <c r="J34" s="10"/>
      <c r="K34" s="10"/>
      <c r="L34" s="10"/>
      <c r="M34" s="10"/>
    </row>
    <row r="35" spans="1:13" ht="12.5">
      <c r="A35" s="43" t="s">
        <v>22</v>
      </c>
      <c r="B35" s="40">
        <v>114101.47199999999</v>
      </c>
      <c r="C35" s="41">
        <v>29966.627202898551</v>
      </c>
      <c r="D35" s="41">
        <v>8395.3870000000006</v>
      </c>
      <c r="E35" s="41"/>
      <c r="F35" s="41"/>
      <c r="G35" s="41">
        <v>95681.191000000006</v>
      </c>
      <c r="H35" s="39">
        <f>G35/B35</f>
        <v>0.83856228427973312</v>
      </c>
      <c r="I35" s="21"/>
      <c r="J35" s="10"/>
      <c r="K35" s="10"/>
      <c r="L35" s="10"/>
      <c r="M35" s="10"/>
    </row>
    <row r="36" spans="1:13" ht="12.5">
      <c r="A36" s="43" t="s">
        <v>12</v>
      </c>
      <c r="B36" s="40">
        <f t="shared" ref="B36:G36" si="3">SUM(B34:B35)</f>
        <v>260263.059565</v>
      </c>
      <c r="C36" s="41">
        <f t="shared" si="3"/>
        <v>64977.145202898551</v>
      </c>
      <c r="D36" s="41">
        <f t="shared" si="3"/>
        <v>18825.294000000002</v>
      </c>
      <c r="E36" s="41">
        <f t="shared" si="3"/>
        <v>0</v>
      </c>
      <c r="F36" s="41">
        <f t="shared" si="3"/>
        <v>0</v>
      </c>
      <c r="G36" s="41">
        <f t="shared" si="3"/>
        <v>227553.16399999999</v>
      </c>
      <c r="H36" s="39">
        <f>G36/B36</f>
        <v>0.87431986844513832</v>
      </c>
      <c r="I36" s="21"/>
      <c r="J36" s="10"/>
      <c r="K36" s="10"/>
      <c r="L36" s="10"/>
      <c r="M36" s="10"/>
    </row>
    <row r="37" spans="1:13" ht="12.5">
      <c r="A37" s="43"/>
      <c r="B37" s="44"/>
      <c r="C37" s="45"/>
      <c r="D37" s="39"/>
      <c r="E37" s="39"/>
      <c r="F37" s="39"/>
      <c r="G37" s="39"/>
      <c r="H37" s="39"/>
      <c r="I37" s="21"/>
      <c r="J37" s="10"/>
      <c r="K37" s="10"/>
      <c r="L37" s="10"/>
      <c r="M37" s="10"/>
    </row>
    <row r="38" spans="1:13" ht="12.5">
      <c r="A38" s="6"/>
      <c r="B38" s="46"/>
      <c r="C38" s="8"/>
      <c r="D38" s="9"/>
      <c r="E38" s="9"/>
      <c r="F38" s="9"/>
      <c r="G38" s="9"/>
      <c r="H38" s="9"/>
      <c r="I38" s="7"/>
      <c r="J38" s="10"/>
      <c r="K38" s="10"/>
      <c r="L38" s="10"/>
      <c r="M38" s="10"/>
    </row>
    <row r="39" spans="1:13" ht="12.5">
      <c r="A39" s="6"/>
      <c r="B39" s="46"/>
      <c r="C39" s="8"/>
      <c r="D39" s="9"/>
      <c r="E39" s="9"/>
      <c r="F39" s="9"/>
      <c r="G39" s="9"/>
      <c r="H39" s="9"/>
      <c r="I39" s="10"/>
      <c r="J39" s="10"/>
      <c r="K39" s="10"/>
      <c r="L39" s="10"/>
      <c r="M39" s="10"/>
    </row>
    <row r="40" spans="1:13" ht="12.5">
      <c r="A40" s="6"/>
      <c r="B40" s="46"/>
      <c r="C40" s="8"/>
      <c r="D40" s="9"/>
      <c r="E40" s="9"/>
      <c r="F40" s="9"/>
      <c r="G40" s="9"/>
      <c r="H40" s="9"/>
      <c r="I40" s="10"/>
      <c r="J40" s="10"/>
      <c r="K40" s="10"/>
      <c r="L40" s="10"/>
      <c r="M40" s="10"/>
    </row>
    <row r="41" spans="1:13" ht="12.5">
      <c r="A41" s="6"/>
      <c r="B41" s="46"/>
      <c r="C41" s="8"/>
      <c r="D41" s="9"/>
      <c r="E41" s="9"/>
      <c r="F41" s="9"/>
      <c r="G41" s="9"/>
      <c r="H41" s="9"/>
      <c r="I41" s="10"/>
      <c r="J41" s="10"/>
      <c r="K41" s="10"/>
      <c r="L41" s="10"/>
      <c r="M41" s="10"/>
    </row>
    <row r="42" spans="1:13" ht="12.5">
      <c r="A42" s="6"/>
      <c r="B42" s="46"/>
      <c r="C42" s="26"/>
      <c r="D42" s="9"/>
      <c r="E42" s="9"/>
      <c r="F42" s="9"/>
      <c r="G42" s="9"/>
      <c r="H42" s="9"/>
      <c r="I42" s="10"/>
      <c r="J42" s="10"/>
      <c r="K42" s="10"/>
      <c r="L42" s="10"/>
      <c r="M42" s="10"/>
    </row>
    <row r="43" spans="1:13" ht="12.5">
      <c r="A43" s="6"/>
      <c r="B43" s="46"/>
      <c r="C43" s="8"/>
      <c r="D43" s="9"/>
      <c r="E43" s="9"/>
      <c r="F43" s="9"/>
      <c r="G43" s="9"/>
      <c r="H43" s="9"/>
      <c r="I43" s="10"/>
      <c r="J43" s="10"/>
      <c r="K43" s="10"/>
      <c r="L43" s="10"/>
      <c r="M43" s="10"/>
    </row>
    <row r="44" spans="1:13" ht="12.5">
      <c r="A44" s="6"/>
      <c r="B44" s="46"/>
      <c r="C44" s="8"/>
      <c r="D44" s="9"/>
      <c r="E44" s="9"/>
      <c r="F44" s="9"/>
      <c r="G44" s="9"/>
      <c r="H44" s="9"/>
      <c r="I44" s="10"/>
      <c r="J44" s="10"/>
      <c r="K44" s="10"/>
      <c r="L44" s="10"/>
      <c r="M44" s="10"/>
    </row>
    <row r="45" spans="1:13" ht="12.5">
      <c r="A45" s="6"/>
      <c r="B45" s="46"/>
      <c r="C45" s="8"/>
      <c r="D45" s="9"/>
      <c r="E45" s="9"/>
      <c r="F45" s="9"/>
      <c r="G45" s="9"/>
      <c r="H45" s="9"/>
      <c r="I45" s="10"/>
      <c r="J45" s="10"/>
      <c r="K45" s="10"/>
      <c r="L45" s="10"/>
      <c r="M45" s="10"/>
    </row>
    <row r="46" spans="1:13" ht="12.5">
      <c r="A46" s="6"/>
      <c r="B46" s="46"/>
      <c r="C46" s="8"/>
      <c r="D46" s="9"/>
      <c r="E46" s="9"/>
      <c r="F46" s="9"/>
      <c r="G46" s="9"/>
      <c r="H46" s="9"/>
      <c r="I46" s="10"/>
      <c r="J46" s="10"/>
      <c r="K46" s="10"/>
      <c r="L46" s="10"/>
      <c r="M46" s="10"/>
    </row>
    <row r="47" spans="1:13" ht="12.5">
      <c r="A47" s="9"/>
      <c r="B47" s="47"/>
      <c r="C47" s="48"/>
      <c r="D47" s="9"/>
      <c r="E47" s="9"/>
      <c r="F47" s="9"/>
      <c r="G47" s="9"/>
      <c r="H47" s="9"/>
      <c r="I47" s="10"/>
      <c r="J47" s="10"/>
      <c r="K47" s="10"/>
      <c r="L47" s="10"/>
      <c r="M47" s="10"/>
    </row>
    <row r="48" spans="1:13" ht="12.5">
      <c r="A48" s="9"/>
      <c r="B48" s="9"/>
      <c r="C48" s="48"/>
      <c r="D48" s="9"/>
      <c r="E48" s="9"/>
      <c r="F48" s="9"/>
      <c r="G48" s="9"/>
      <c r="H48" s="9"/>
      <c r="I48" s="10"/>
      <c r="J48" s="10"/>
      <c r="K48" s="10"/>
      <c r="L48" s="10"/>
      <c r="M48" s="10"/>
    </row>
    <row r="49" spans="1:13" ht="12.5">
      <c r="A49" s="9"/>
      <c r="B49" s="9"/>
      <c r="C49" s="9"/>
      <c r="D49" s="9"/>
      <c r="E49" s="9"/>
      <c r="F49" s="9"/>
      <c r="G49" s="9"/>
      <c r="H49" s="9"/>
      <c r="I49" s="10"/>
      <c r="J49" s="10"/>
      <c r="K49" s="10"/>
      <c r="L49" s="10"/>
      <c r="M49" s="10"/>
    </row>
    <row r="50" spans="1:13" ht="12.5">
      <c r="A50" s="9"/>
      <c r="B50" s="9"/>
      <c r="C50" s="9"/>
      <c r="D50" s="9"/>
      <c r="E50" s="9"/>
      <c r="F50" s="9"/>
      <c r="G50" s="9"/>
      <c r="H50" s="9"/>
      <c r="I50" s="10"/>
      <c r="J50" s="10"/>
      <c r="K50" s="10"/>
      <c r="L50" s="10"/>
      <c r="M50" s="10"/>
    </row>
    <row r="51" spans="1:13" ht="12.5">
      <c r="A51" s="9"/>
      <c r="B51" s="9"/>
      <c r="C51" s="9"/>
      <c r="D51" s="9"/>
      <c r="E51" s="9"/>
      <c r="F51" s="9"/>
      <c r="G51" s="9"/>
      <c r="H51" s="9"/>
      <c r="I51" s="10"/>
      <c r="J51" s="10"/>
      <c r="K51" s="10"/>
      <c r="L51" s="10"/>
      <c r="M51" s="10"/>
    </row>
    <row r="52" spans="1:13" ht="12.5">
      <c r="A52" s="9"/>
      <c r="B52" s="9"/>
      <c r="C52" s="9"/>
      <c r="D52" s="9"/>
      <c r="E52" s="9"/>
      <c r="F52" s="9"/>
      <c r="G52" s="9"/>
      <c r="H52" s="9"/>
      <c r="I52" s="10"/>
      <c r="J52" s="10"/>
      <c r="K52" s="10"/>
      <c r="L52" s="10"/>
      <c r="M52" s="10"/>
    </row>
    <row r="53" spans="1:13" ht="12.5">
      <c r="A53" s="9"/>
      <c r="B53" s="9"/>
      <c r="C53" s="9"/>
      <c r="D53" s="9"/>
      <c r="E53" s="9"/>
      <c r="F53" s="9"/>
      <c r="G53" s="9"/>
      <c r="H53" s="9"/>
      <c r="I53" s="10"/>
      <c r="J53" s="10"/>
      <c r="K53" s="10"/>
      <c r="L53" s="10"/>
      <c r="M53" s="10"/>
    </row>
  </sheetData>
  <mergeCells count="3">
    <mergeCell ref="A3:A6"/>
    <mergeCell ref="C5:H5"/>
    <mergeCell ref="B3:H4"/>
  </mergeCells>
  <printOptions horizontalCentered="1"/>
  <pageMargins left="0.59055118110236227" right="0.59055118110236227" top="0.78740157480314965" bottom="0.78740157480314965" header="0" footer="0"/>
  <pageSetup paperSize="9" scale="52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T1.12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2022-08-19T12:42:37Z</cp:lastPrinted>
  <dcterms:created xsi:type="dcterms:W3CDTF">2000-05-31T13:42:43Z</dcterms:created>
  <dcterms:modified xsi:type="dcterms:W3CDTF">2026-07-13T17:45:05Z</dcterms:modified>
</cp:coreProperties>
</file>