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B6F26AF0-BDDF-4307-A5CE-67D69D71BCD8}" xr6:coauthVersionLast="47" xr6:coauthVersionMax="47" xr10:uidLastSave="{00000000-0000-0000-0000-000000000000}"/>
  <bookViews>
    <workbookView xWindow="-120" yWindow="-120" windowWidth="20730" windowHeight="11160" tabRatio="726" xr2:uid="{00000000-000D-0000-FFFF-FFFF00000000}"/>
  </bookViews>
  <sheets>
    <sheet name="T2.1" sheetId="1" r:id="rId1"/>
  </sheets>
  <definedNames>
    <definedName name="_xlnm._FilterDatabase" localSheetId="0" hidden="1">'T2.1'!$A$1:$L$4</definedName>
    <definedName name="_xlnm.Print_Area" localSheetId="0">'T2.1'!$A$1:$L$42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D36" i="1"/>
  <c r="C36" i="1"/>
  <c r="B36" i="1"/>
  <c r="J32" i="1"/>
  <c r="I32" i="1"/>
  <c r="H32" i="1"/>
  <c r="G32" i="1"/>
  <c r="F32" i="1"/>
  <c r="E32" i="1"/>
  <c r="D32" i="1"/>
  <c r="D6" i="1"/>
  <c r="C32" i="1"/>
  <c r="B32" i="1"/>
  <c r="J26" i="1"/>
  <c r="J6" i="1"/>
  <c r="I26" i="1"/>
  <c r="H26" i="1"/>
  <c r="G26" i="1"/>
  <c r="F26" i="1"/>
  <c r="E26" i="1"/>
  <c r="E6" i="1"/>
  <c r="D26" i="1"/>
  <c r="C26" i="1"/>
  <c r="B26" i="1"/>
  <c r="J15" i="1"/>
  <c r="I15" i="1"/>
  <c r="H15" i="1"/>
  <c r="G15" i="1"/>
  <c r="F15" i="1"/>
  <c r="F6" i="1"/>
  <c r="E15" i="1"/>
  <c r="D15" i="1"/>
  <c r="C15" i="1"/>
  <c r="B15" i="1"/>
  <c r="J8" i="1"/>
  <c r="I8" i="1"/>
  <c r="H8" i="1"/>
  <c r="G8" i="1"/>
  <c r="G6" i="1"/>
  <c r="F8" i="1"/>
  <c r="E8" i="1"/>
  <c r="D8" i="1"/>
  <c r="C8" i="1"/>
  <c r="C6" i="1"/>
  <c r="B8" i="1"/>
  <c r="I6" i="1"/>
  <c r="H6" i="1"/>
  <c r="B6" i="1"/>
  <c r="L13" i="1"/>
  <c r="L12" i="1"/>
  <c r="L11" i="1"/>
  <c r="K8" i="1"/>
  <c r="L8" i="1"/>
  <c r="K15" i="1"/>
  <c r="L15" i="1"/>
  <c r="K26" i="1"/>
  <c r="K32" i="1"/>
  <c r="L32" i="1"/>
  <c r="K36" i="1"/>
  <c r="L36" i="1"/>
  <c r="L19" i="1"/>
  <c r="L22" i="1"/>
  <c r="L23" i="1"/>
  <c r="L20" i="1"/>
  <c r="L21" i="1"/>
  <c r="L16" i="1"/>
  <c r="L24" i="1"/>
  <c r="L17" i="1"/>
  <c r="L28" i="1"/>
  <c r="L27" i="1"/>
  <c r="L29" i="1"/>
  <c r="L30" i="1"/>
  <c r="L33" i="1"/>
  <c r="L39" i="1"/>
  <c r="L38" i="1"/>
  <c r="L37" i="1"/>
  <c r="L26" i="1"/>
  <c r="K6" i="1"/>
  <c r="L6" i="1"/>
  <c r="M6" i="1"/>
</calcChain>
</file>

<file path=xl/sharedStrings.xml><?xml version="1.0" encoding="utf-8"?>
<sst xmlns="http://schemas.openxmlformats.org/spreadsheetml/2006/main" count="40" uniqueCount="37">
  <si>
    <t>Table 2.1 – Production of anhydrous and hydrated ethanol, by Brazilian Regions and States – 2013-2022</t>
  </si>
  <si>
    <t>Brazilian Regions</t>
  </si>
  <si>
    <t>Production of anhydrous and hydrated ethanol (10³ m³)</t>
  </si>
  <si>
    <t>22/21
%</t>
  </si>
  <si>
    <t>and States</t>
  </si>
  <si>
    <t>Brasil</t>
  </si>
  <si>
    <t>North</t>
  </si>
  <si>
    <t>Rondônia</t>
  </si>
  <si>
    <t>..</t>
  </si>
  <si>
    <t>Acre</t>
  </si>
  <si>
    <t>Amazonas</t>
  </si>
  <si>
    <t>Pará</t>
  </si>
  <si>
    <t>Tocantins</t>
  </si>
  <si>
    <t>Northeast</t>
  </si>
  <si>
    <t>Maranhão</t>
  </si>
  <si>
    <t>Piauí</t>
  </si>
  <si>
    <t>Ceará</t>
  </si>
  <si>
    <t xml:space="preserve">Rio Grande do Norte </t>
  </si>
  <si>
    <t>Paraíba</t>
  </si>
  <si>
    <t>Pernambuco</t>
  </si>
  <si>
    <t>Alagoas</t>
  </si>
  <si>
    <t xml:space="preserve">Sergipe </t>
  </si>
  <si>
    <t xml:space="preserve">Bahia </t>
  </si>
  <si>
    <t>Southeast</t>
  </si>
  <si>
    <t>Minas Gerais</t>
  </si>
  <si>
    <t xml:space="preserve">Espírito Santo </t>
  </si>
  <si>
    <t>Rio de Janeiro</t>
  </si>
  <si>
    <t xml:space="preserve">São Paulo </t>
  </si>
  <si>
    <t>South</t>
  </si>
  <si>
    <t xml:space="preserve">Paraná  </t>
  </si>
  <si>
    <t xml:space="preserve">Rio Grande do Sul </t>
  </si>
  <si>
    <t>Central-West</t>
  </si>
  <si>
    <t xml:space="preserve">Mato Grosso do Sul </t>
  </si>
  <si>
    <t xml:space="preserve">Mato Grosso </t>
  </si>
  <si>
    <t>Goiás</t>
  </si>
  <si>
    <t>Note: Only the states where anhydrous or hydated ethanol was produced in the specified period are listed.</t>
  </si>
  <si>
    <t>Source: ANP, according ANP Resolution No. 729/2018.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</si>
</sst>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000_);_(* \(#,##0.0000\);_(* &quot;-&quot;??_);_(@_)"/>
    <numFmt numFmtId="166" formatCode="#,##0.000"/>
    <numFmt numFmtId="167" formatCode="#,##0.000000"/>
    <numFmt numFmtId="168" formatCode="0.0%"/>
  </numFmts>
  <fonts count="11">
    <font>
      <sz val="10"/>
      <name val="Arial"/>
    </font>
    <font>
      <sz val="10"/>
      <name val="Arial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sz val="7"/>
      <name val="Helvetica Neue"/>
    </font>
    <font>
      <b/>
      <sz val="11"/>
      <name val="Arial"/>
      <family val="2"/>
    </font>
    <font>
      <sz val="7"/>
      <color theme="0"/>
      <name val="Helvetica Neue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sz val="7"/>
      <color theme="1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Border="0">
      <alignment horizontal="centerContinuous" vertical="center" wrapText="1"/>
      <protection hidden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2" fontId="2" fillId="3" borderId="0" xfId="0" applyNumberFormat="1" applyFont="1" applyFill="1" applyAlignment="1">
      <alignment horizontal="left" vertical="center"/>
    </xf>
    <xf numFmtId="2" fontId="2" fillId="3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right" vertical="center" wrapText="1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left" vertical="center"/>
    </xf>
    <xf numFmtId="164" fontId="4" fillId="3" borderId="0" xfId="4" applyFont="1" applyFill="1" applyBorder="1" applyAlignment="1">
      <alignment horizontal="right" vertical="center"/>
    </xf>
    <xf numFmtId="2" fontId="5" fillId="3" borderId="0" xfId="0" applyNumberFormat="1" applyFont="1" applyFill="1" applyAlignment="1">
      <alignment horizontal="left" vertical="center"/>
    </xf>
    <xf numFmtId="164" fontId="5" fillId="3" borderId="0" xfId="4" applyFont="1" applyFill="1" applyBorder="1" applyAlignment="1">
      <alignment horizontal="right" vertical="center"/>
    </xf>
    <xf numFmtId="168" fontId="4" fillId="3" borderId="0" xfId="3" applyNumberFormat="1" applyFont="1" applyFill="1" applyBorder="1" applyAlignment="1">
      <alignment horizontal="center" vertical="center"/>
    </xf>
    <xf numFmtId="168" fontId="4" fillId="3" borderId="0" xfId="3" applyNumberFormat="1" applyFont="1" applyFill="1" applyBorder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1" fontId="4" fillId="3" borderId="0" xfId="0" applyNumberFormat="1" applyFont="1" applyFill="1" applyAlignment="1">
      <alignment horizontal="right" vertical="center"/>
    </xf>
    <xf numFmtId="165" fontId="7" fillId="6" borderId="0" xfId="4" applyNumberFormat="1" applyFont="1" applyFill="1" applyBorder="1" applyAlignment="1">
      <alignment horizontal="center" vertical="center"/>
    </xf>
    <xf numFmtId="2" fontId="8" fillId="3" borderId="0" xfId="2" applyNumberFormat="1" applyFont="1" applyFill="1" applyAlignment="1">
      <alignment horizontal="left" vertical="center" wrapText="1"/>
    </xf>
    <xf numFmtId="2" fontId="9" fillId="3" borderId="0" xfId="0" applyNumberFormat="1" applyFont="1" applyFill="1" applyAlignment="1">
      <alignment horizontal="right" vertical="center"/>
    </xf>
    <xf numFmtId="2" fontId="8" fillId="3" borderId="0" xfId="0" applyNumberFormat="1" applyFont="1" applyFill="1" applyAlignment="1">
      <alignment horizontal="right" vertical="center"/>
    </xf>
    <xf numFmtId="2" fontId="9" fillId="5" borderId="3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/>
    </xf>
    <xf numFmtId="2" fontId="9" fillId="3" borderId="7" xfId="2" applyNumberFormat="1" applyFont="1" applyFill="1" applyBorder="1" applyAlignment="1">
      <alignment horizontal="center" vertical="center"/>
    </xf>
    <xf numFmtId="2" fontId="9" fillId="3" borderId="8" xfId="2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5" borderId="4" xfId="2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 wrapText="1"/>
    </xf>
    <xf numFmtId="2" fontId="9" fillId="3" borderId="0" xfId="0" applyNumberFormat="1" applyFont="1" applyFill="1" applyAlignment="1">
      <alignment horizontal="left" vertical="center"/>
    </xf>
    <xf numFmtId="2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horizontal="right" vertical="center" wrapText="1"/>
    </xf>
    <xf numFmtId="4" fontId="9" fillId="3" borderId="0" xfId="4" applyNumberFormat="1" applyFont="1" applyFill="1" applyBorder="1" applyAlignment="1" applyProtection="1">
      <alignment horizontal="right" vertical="center" wrapText="1"/>
    </xf>
    <xf numFmtId="167" fontId="9" fillId="3" borderId="0" xfId="0" applyNumberFormat="1" applyFont="1" applyFill="1" applyAlignment="1">
      <alignment horizontal="right" vertical="center"/>
    </xf>
    <xf numFmtId="2" fontId="10" fillId="3" borderId="0" xfId="0" applyNumberFormat="1" applyFont="1" applyFill="1" applyAlignment="1">
      <alignment horizontal="left" vertical="center"/>
    </xf>
    <xf numFmtId="164" fontId="10" fillId="3" borderId="0" xfId="4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 wrapText="1"/>
    </xf>
    <xf numFmtId="4" fontId="10" fillId="3" borderId="0" xfId="4" applyNumberFormat="1" applyFont="1" applyFill="1" applyBorder="1" applyAlignment="1" applyProtection="1">
      <alignment horizontal="right" vertical="center" wrapText="1"/>
    </xf>
    <xf numFmtId="4" fontId="9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2" fontId="9" fillId="3" borderId="0" xfId="2" applyNumberFormat="1" applyFont="1" applyFill="1" applyAlignment="1">
      <alignment horizontal="left" vertical="center"/>
    </xf>
    <xf numFmtId="2" fontId="10" fillId="3" borderId="2" xfId="0" applyNumberFormat="1" applyFont="1" applyFill="1" applyBorder="1" applyAlignment="1">
      <alignment horizontal="left" vertical="center"/>
    </xf>
    <xf numFmtId="2" fontId="10" fillId="3" borderId="2" xfId="0" applyNumberFormat="1" applyFont="1" applyFill="1" applyBorder="1" applyAlignment="1">
      <alignment vertical="center"/>
    </xf>
    <xf numFmtId="2" fontId="10" fillId="3" borderId="0" xfId="2" applyNumberFormat="1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right" vertical="center"/>
    </xf>
  </cellXfs>
  <cellStyles count="5">
    <cellStyle name="Encabezado" xfId="1" xr:uid="{00000000-0005-0000-0000-000001000000}"/>
    <cellStyle name="Normal" xfId="0" builtinId="0"/>
    <cellStyle name="Normal 2" xfId="2" xr:uid="{00000000-0005-0000-0000-000003000000}"/>
    <cellStyle name="Porcentagem" xfId="3" builtinId="5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R78"/>
  <sheetViews>
    <sheetView tabSelected="1" zoomScaleNormal="100" workbookViewId="0">
      <selection sqref="A1:L1"/>
    </sheetView>
  </sheetViews>
  <sheetFormatPr defaultColWidth="7.7109375" defaultRowHeight="9"/>
  <cols>
    <col min="1" max="1" width="16.28515625" style="10" customWidth="1"/>
    <col min="2" max="8" width="8.140625" style="3" bestFit="1" customWidth="1"/>
    <col min="9" max="9" width="9" style="3" bestFit="1" customWidth="1"/>
    <col min="10" max="11" width="9" style="3" customWidth="1"/>
    <col min="12" max="12" width="6.7109375" style="3" customWidth="1"/>
    <col min="13" max="13" width="6" style="3" bestFit="1" customWidth="1"/>
    <col min="14" max="14" width="11.42578125" style="3" bestFit="1" customWidth="1"/>
    <col min="15" max="16384" width="7.7109375" style="3"/>
  </cols>
  <sheetData>
    <row r="1" spans="1:18" s="2" customFormat="1" ht="12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</row>
    <row r="2" spans="1:18" s="2" customFormat="1" ht="9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8" ht="15" customHeight="1">
      <c r="A3" s="22" t="s">
        <v>1</v>
      </c>
      <c r="B3" s="23" t="s">
        <v>2</v>
      </c>
      <c r="C3" s="24"/>
      <c r="D3" s="24"/>
      <c r="E3" s="24"/>
      <c r="F3" s="24"/>
      <c r="G3" s="24"/>
      <c r="H3" s="24"/>
      <c r="I3" s="24"/>
      <c r="J3" s="24"/>
      <c r="K3" s="25"/>
      <c r="L3" s="26" t="s">
        <v>3</v>
      </c>
    </row>
    <row r="4" spans="1:18" s="5" customFormat="1" ht="12.75" customHeight="1">
      <c r="A4" s="27" t="s">
        <v>4</v>
      </c>
      <c r="B4" s="28">
        <v>2013</v>
      </c>
      <c r="C4" s="28">
        <v>2014</v>
      </c>
      <c r="D4" s="28">
        <v>2015</v>
      </c>
      <c r="E4" s="28">
        <v>2016</v>
      </c>
      <c r="F4" s="28">
        <v>2017</v>
      </c>
      <c r="G4" s="28">
        <v>2018</v>
      </c>
      <c r="H4" s="28">
        <v>2019</v>
      </c>
      <c r="I4" s="28">
        <v>2020</v>
      </c>
      <c r="J4" s="28">
        <v>2021</v>
      </c>
      <c r="K4" s="28">
        <v>2022</v>
      </c>
      <c r="L4" s="29"/>
      <c r="M4" s="4"/>
      <c r="N4" s="4"/>
      <c r="P4" s="6"/>
      <c r="Q4" s="4"/>
    </row>
    <row r="5" spans="1:18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"/>
      <c r="N5" s="4"/>
      <c r="P5" s="6"/>
      <c r="Q5" s="4"/>
    </row>
    <row r="6" spans="1:18">
      <c r="A6" s="30" t="s">
        <v>5</v>
      </c>
      <c r="B6" s="32">
        <f t="shared" ref="B6:I6" si="0">B8+B15+B26+B32+B36</f>
        <v>27527.832447000001</v>
      </c>
      <c r="C6" s="32">
        <f t="shared" si="0"/>
        <v>28214.690834999994</v>
      </c>
      <c r="D6" s="32">
        <f t="shared" si="0"/>
        <v>29996.740168999997</v>
      </c>
      <c r="E6" s="32">
        <f t="shared" si="0"/>
        <v>28694.282665999999</v>
      </c>
      <c r="F6" s="32">
        <f t="shared" si="0"/>
        <v>28592.743401999996</v>
      </c>
      <c r="G6" s="32">
        <f t="shared" si="0"/>
        <v>33041.324423000005</v>
      </c>
      <c r="H6" s="32">
        <f t="shared" si="0"/>
        <v>35304.812802</v>
      </c>
      <c r="I6" s="32">
        <f t="shared" si="0"/>
        <v>32687.693128000003</v>
      </c>
      <c r="J6" s="32">
        <f>J8+J15+J26+J32+J36</f>
        <v>29987.441599000002</v>
      </c>
      <c r="K6" s="32">
        <f>K8+K15+K26+K32+K36</f>
        <v>30746.393255999999</v>
      </c>
      <c r="L6" s="33">
        <f>((K6/J6)-1)*100</f>
        <v>2.5308983245349914</v>
      </c>
      <c r="M6" s="18">
        <f>(K6/B6)^(1/10)</f>
        <v>1.0111188715381805</v>
      </c>
      <c r="N6" s="8"/>
      <c r="O6" s="8"/>
      <c r="P6" s="8"/>
      <c r="Q6" s="9"/>
    </row>
    <row r="7" spans="1:18">
      <c r="A7" s="30"/>
      <c r="B7" s="34"/>
      <c r="C7" s="34"/>
      <c r="D7" s="34"/>
      <c r="E7" s="34"/>
      <c r="F7" s="34"/>
      <c r="G7" s="34"/>
      <c r="H7" s="34"/>
      <c r="I7" s="34"/>
      <c r="J7" s="34"/>
      <c r="K7" s="34"/>
      <c r="L7" s="32"/>
      <c r="M7" s="14"/>
      <c r="N7" s="8"/>
      <c r="O7" s="8"/>
      <c r="P7" s="8"/>
      <c r="Q7" s="9"/>
    </row>
    <row r="8" spans="1:18">
      <c r="A8" s="30" t="s">
        <v>6</v>
      </c>
      <c r="B8" s="32">
        <f t="shared" ref="B8:J8" si="1">SUM(B9:B13)</f>
        <v>238.74332099999998</v>
      </c>
      <c r="C8" s="32">
        <f t="shared" si="1"/>
        <v>238.55305099999998</v>
      </c>
      <c r="D8" s="32">
        <f t="shared" si="1"/>
        <v>254.033998</v>
      </c>
      <c r="E8" s="32">
        <f t="shared" si="1"/>
        <v>213.351</v>
      </c>
      <c r="F8" s="32">
        <f t="shared" si="1"/>
        <v>237.63697100000002</v>
      </c>
      <c r="G8" s="32">
        <f t="shared" si="1"/>
        <v>205.54376400000001</v>
      </c>
      <c r="H8" s="32">
        <f t="shared" si="1"/>
        <v>241.26600000000002</v>
      </c>
      <c r="I8" s="32">
        <f t="shared" si="1"/>
        <v>233.917385</v>
      </c>
      <c r="J8" s="32">
        <f t="shared" si="1"/>
        <v>256.37794699999995</v>
      </c>
      <c r="K8" s="32">
        <f>SUM(K9:K13)</f>
        <v>269.84399999999999</v>
      </c>
      <c r="L8" s="33">
        <f>((K8/J8)-1)*100</f>
        <v>5.2524225104275679</v>
      </c>
      <c r="M8" s="15"/>
      <c r="N8" s="8"/>
      <c r="O8" s="8"/>
      <c r="P8" s="8"/>
      <c r="Q8" s="8"/>
      <c r="R8" s="8"/>
    </row>
    <row r="9" spans="1:18">
      <c r="A9" s="35" t="s">
        <v>7</v>
      </c>
      <c r="B9" s="36">
        <v>7.4603329999999994</v>
      </c>
      <c r="C9" s="36">
        <v>12.769985000000002</v>
      </c>
      <c r="D9" s="36">
        <v>12.988814999999999</v>
      </c>
      <c r="E9" s="36">
        <v>9.0579999999999998</v>
      </c>
      <c r="F9" s="36">
        <v>4.901497</v>
      </c>
      <c r="G9" s="36">
        <v>1.3896350000000002</v>
      </c>
      <c r="H9" s="36">
        <v>4.8479999999999999</v>
      </c>
      <c r="I9" s="36">
        <v>6.6299999999999998E-2</v>
      </c>
      <c r="J9" s="36">
        <v>0</v>
      </c>
      <c r="K9" s="36">
        <v>0</v>
      </c>
      <c r="L9" s="37" t="s">
        <v>8</v>
      </c>
      <c r="M9" s="15"/>
      <c r="N9" s="13"/>
      <c r="O9" s="13"/>
      <c r="P9" s="10"/>
      <c r="Q9" s="5"/>
    </row>
    <row r="10" spans="1:18">
      <c r="A10" s="35" t="s">
        <v>9</v>
      </c>
      <c r="B10" s="36">
        <v>5.0083479999999998</v>
      </c>
      <c r="C10" s="36">
        <v>0</v>
      </c>
      <c r="D10" s="36">
        <v>4.5088889999999999</v>
      </c>
      <c r="E10" s="36">
        <v>3.673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 t="s">
        <v>8</v>
      </c>
      <c r="M10" s="15"/>
      <c r="N10" s="13"/>
      <c r="O10" s="13"/>
      <c r="P10" s="10"/>
      <c r="Q10" s="5"/>
    </row>
    <row r="11" spans="1:18">
      <c r="A11" s="35" t="s">
        <v>10</v>
      </c>
      <c r="B11" s="36">
        <v>4.8748779999999998</v>
      </c>
      <c r="C11" s="36">
        <v>2.9180000000000001</v>
      </c>
      <c r="D11" s="36">
        <v>5.8040000000000003</v>
      </c>
      <c r="E11" s="36">
        <v>5.4969999999999999</v>
      </c>
      <c r="F11" s="36">
        <v>4.8450000000000006</v>
      </c>
      <c r="G11" s="36">
        <v>5.468</v>
      </c>
      <c r="H11" s="36">
        <v>8.8160000000000007</v>
      </c>
      <c r="I11" s="36">
        <v>9.0090000000000003</v>
      </c>
      <c r="J11" s="36">
        <v>6.3873980000000001</v>
      </c>
      <c r="K11" s="36">
        <v>5.8949999999999996</v>
      </c>
      <c r="L11" s="38">
        <f>((K11/J11)-1)*100</f>
        <v>-7.7088980520706674</v>
      </c>
      <c r="M11" s="15"/>
      <c r="N11" s="11"/>
      <c r="O11" s="13"/>
      <c r="P11" s="10"/>
      <c r="Q11" s="5"/>
    </row>
    <row r="12" spans="1:18">
      <c r="A12" s="35" t="s">
        <v>11</v>
      </c>
      <c r="B12" s="36">
        <v>37.061973999999999</v>
      </c>
      <c r="C12" s="36">
        <v>42.145282999999992</v>
      </c>
      <c r="D12" s="36">
        <v>40.926316</v>
      </c>
      <c r="E12" s="36">
        <v>33.15</v>
      </c>
      <c r="F12" s="36">
        <v>51.619027000000003</v>
      </c>
      <c r="G12" s="36">
        <v>43.464166000000006</v>
      </c>
      <c r="H12" s="36">
        <v>61.231999999999999</v>
      </c>
      <c r="I12" s="36">
        <v>50.340466999999997</v>
      </c>
      <c r="J12" s="36">
        <v>54.984425999999992</v>
      </c>
      <c r="K12" s="36">
        <v>54.372999999999998</v>
      </c>
      <c r="L12" s="38">
        <f>((K12/J12)-1)*100</f>
        <v>-1.1119985139064537</v>
      </c>
      <c r="M12" s="15"/>
      <c r="N12" s="11"/>
      <c r="O12" s="13"/>
      <c r="P12" s="10"/>
      <c r="Q12" s="5"/>
    </row>
    <row r="13" spans="1:18">
      <c r="A13" s="35" t="s">
        <v>12</v>
      </c>
      <c r="B13" s="36">
        <v>184.33778799999999</v>
      </c>
      <c r="C13" s="36">
        <v>180.71978300000001</v>
      </c>
      <c r="D13" s="36">
        <v>189.80597799999998</v>
      </c>
      <c r="E13" s="36">
        <v>161.97300000000001</v>
      </c>
      <c r="F13" s="36">
        <v>176.27144700000002</v>
      </c>
      <c r="G13" s="36">
        <v>155.22196300000002</v>
      </c>
      <c r="H13" s="36">
        <v>166.37</v>
      </c>
      <c r="I13" s="36">
        <v>174.50161800000001</v>
      </c>
      <c r="J13" s="36">
        <v>195.00612299999997</v>
      </c>
      <c r="K13" s="36">
        <v>209.57599999999999</v>
      </c>
      <c r="L13" s="38">
        <f>((K13/J13)-1)*100</f>
        <v>7.4714971898600435</v>
      </c>
      <c r="M13" s="15"/>
      <c r="N13" s="11"/>
      <c r="O13" s="13"/>
      <c r="P13" s="10"/>
      <c r="Q13" s="4"/>
    </row>
    <row r="14" spans="1:18">
      <c r="A14" s="30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2"/>
      <c r="M14" s="15"/>
      <c r="N14" s="13"/>
      <c r="O14" s="13"/>
      <c r="P14" s="6"/>
      <c r="Q14" s="7"/>
    </row>
    <row r="15" spans="1:18">
      <c r="A15" s="30" t="s">
        <v>13</v>
      </c>
      <c r="B15" s="32">
        <f t="shared" ref="B15:J15" si="2">SUM(B16:B24)</f>
        <v>1532.9899260000002</v>
      </c>
      <c r="C15" s="32">
        <f t="shared" si="2"/>
        <v>1842.8606749999997</v>
      </c>
      <c r="D15" s="32">
        <f t="shared" si="2"/>
        <v>2169.2310750000001</v>
      </c>
      <c r="E15" s="32">
        <f t="shared" si="2"/>
        <v>1506.6918930000002</v>
      </c>
      <c r="F15" s="32">
        <f t="shared" si="2"/>
        <v>1414.779372</v>
      </c>
      <c r="G15" s="32">
        <f t="shared" si="2"/>
        <v>2010.5581450000002</v>
      </c>
      <c r="H15" s="32">
        <f t="shared" si="2"/>
        <v>1904.9070630000001</v>
      </c>
      <c r="I15" s="32">
        <f t="shared" si="2"/>
        <v>1918.6067659999999</v>
      </c>
      <c r="J15" s="32">
        <f t="shared" si="2"/>
        <v>1842.1608180000001</v>
      </c>
      <c r="K15" s="32">
        <f>SUM(K16:K24)</f>
        <v>1765.2755669999999</v>
      </c>
      <c r="L15" s="33">
        <f>((K15/J15)-1)*100</f>
        <v>-4.1736448983576313</v>
      </c>
      <c r="M15" s="15"/>
      <c r="N15" s="8"/>
      <c r="O15" s="8"/>
      <c r="P15" s="8"/>
      <c r="Q15" s="5"/>
    </row>
    <row r="16" spans="1:18">
      <c r="A16" s="35" t="s">
        <v>14</v>
      </c>
      <c r="B16" s="36">
        <v>167.89878999999999</v>
      </c>
      <c r="C16" s="36">
        <v>179.15070999999998</v>
      </c>
      <c r="D16" s="36">
        <v>186.980954</v>
      </c>
      <c r="E16" s="36">
        <v>127.99648000000001</v>
      </c>
      <c r="F16" s="36">
        <v>162.55694600000001</v>
      </c>
      <c r="G16" s="36">
        <v>147.61597900000001</v>
      </c>
      <c r="H16" s="36">
        <v>167.74350000000001</v>
      </c>
      <c r="I16" s="36">
        <v>174.54784699999999</v>
      </c>
      <c r="J16" s="36">
        <v>164.33477200000004</v>
      </c>
      <c r="K16" s="36">
        <v>158.95400000000001</v>
      </c>
      <c r="L16" s="38">
        <f>((K16/J16)-1)*100</f>
        <v>-3.2742747834280883</v>
      </c>
      <c r="M16" s="15"/>
      <c r="N16" s="11"/>
      <c r="O16" s="13"/>
      <c r="P16" s="10"/>
      <c r="Q16" s="5"/>
    </row>
    <row r="17" spans="1:17">
      <c r="A17" s="35" t="s">
        <v>15</v>
      </c>
      <c r="B17" s="36">
        <v>31.937491000000001</v>
      </c>
      <c r="C17" s="36">
        <v>32.506926</v>
      </c>
      <c r="D17" s="36">
        <v>32.679516999999997</v>
      </c>
      <c r="E17" s="36">
        <v>21.606134999999998</v>
      </c>
      <c r="F17" s="36">
        <v>20.404588</v>
      </c>
      <c r="G17" s="36">
        <v>37.477885999999998</v>
      </c>
      <c r="H17" s="36">
        <v>46.458772999999994</v>
      </c>
      <c r="I17" s="36">
        <v>38.611806000000001</v>
      </c>
      <c r="J17" s="36">
        <v>44.14264</v>
      </c>
      <c r="K17" s="36">
        <v>45.031999999999996</v>
      </c>
      <c r="L17" s="38">
        <f>((K17/J17)-1)*100</f>
        <v>2.0147413022873151</v>
      </c>
      <c r="M17" s="15"/>
      <c r="N17" s="11"/>
      <c r="O17" s="13"/>
      <c r="P17" s="10"/>
      <c r="Q17" s="5"/>
    </row>
    <row r="18" spans="1:17">
      <c r="A18" s="35" t="s">
        <v>16</v>
      </c>
      <c r="B18" s="36">
        <v>9.0006939999999993</v>
      </c>
      <c r="C18" s="36">
        <v>9.1316229999999994</v>
      </c>
      <c r="D18" s="36">
        <v>14.599848999999999</v>
      </c>
      <c r="E18" s="36">
        <v>5.242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 t="s">
        <v>8</v>
      </c>
      <c r="M18" s="15"/>
      <c r="N18" s="11"/>
      <c r="O18" s="13"/>
      <c r="P18" s="10"/>
      <c r="Q18" s="5"/>
    </row>
    <row r="19" spans="1:17">
      <c r="A19" s="35" t="s">
        <v>17</v>
      </c>
      <c r="B19" s="36">
        <v>55.558267999999998</v>
      </c>
      <c r="C19" s="36">
        <v>73.236395999999999</v>
      </c>
      <c r="D19" s="36">
        <v>98.260142999999985</v>
      </c>
      <c r="E19" s="36">
        <v>75.154944999999998</v>
      </c>
      <c r="F19" s="36">
        <v>66.349253000000004</v>
      </c>
      <c r="G19" s="36">
        <v>114.89929100000001</v>
      </c>
      <c r="H19" s="36">
        <v>109.642442</v>
      </c>
      <c r="I19" s="36">
        <v>118.30425399999999</v>
      </c>
      <c r="J19" s="36">
        <v>101.775935</v>
      </c>
      <c r="K19" s="36">
        <v>91.808999999999997</v>
      </c>
      <c r="L19" s="38">
        <f t="shared" ref="L19:L24" si="3">((K19/J19)-1)*100</f>
        <v>-9.7930173768484678</v>
      </c>
      <c r="M19" s="15"/>
      <c r="N19" s="13"/>
      <c r="O19" s="13"/>
      <c r="P19" s="10"/>
      <c r="Q19" s="5"/>
    </row>
    <row r="20" spans="1:17">
      <c r="A20" s="35" t="s">
        <v>18</v>
      </c>
      <c r="B20" s="36">
        <v>287.002903</v>
      </c>
      <c r="C20" s="36">
        <v>375.70194499999997</v>
      </c>
      <c r="D20" s="36">
        <v>447.057098</v>
      </c>
      <c r="E20" s="36">
        <v>360.23425100000003</v>
      </c>
      <c r="F20" s="36">
        <v>329.63491399999998</v>
      </c>
      <c r="G20" s="36">
        <v>431.04407700000002</v>
      </c>
      <c r="H20" s="36">
        <v>359.026839</v>
      </c>
      <c r="I20" s="36">
        <v>395.528187</v>
      </c>
      <c r="J20" s="36">
        <v>362.878916</v>
      </c>
      <c r="K20" s="36">
        <v>361.86200000000002</v>
      </c>
      <c r="L20" s="38">
        <f t="shared" si="3"/>
        <v>-0.28023562548340486</v>
      </c>
      <c r="M20" s="15"/>
      <c r="N20" s="13"/>
      <c r="O20" s="13"/>
      <c r="P20" s="10"/>
      <c r="Q20" s="5"/>
    </row>
    <row r="21" spans="1:17">
      <c r="A21" s="35" t="s">
        <v>19</v>
      </c>
      <c r="B21" s="36">
        <v>249.26577300000002</v>
      </c>
      <c r="C21" s="36">
        <v>336.05658900000003</v>
      </c>
      <c r="D21" s="36">
        <v>442.94317100000001</v>
      </c>
      <c r="E21" s="36">
        <v>347.86972200000002</v>
      </c>
      <c r="F21" s="36">
        <v>279.446371</v>
      </c>
      <c r="G21" s="36">
        <v>465.51343000000003</v>
      </c>
      <c r="H21" s="36">
        <v>367.95691899999997</v>
      </c>
      <c r="I21" s="36">
        <v>395.01759000000004</v>
      </c>
      <c r="J21" s="36">
        <v>320.88124100000005</v>
      </c>
      <c r="K21" s="36">
        <v>308.69656700000002</v>
      </c>
      <c r="L21" s="38">
        <f t="shared" si="3"/>
        <v>-3.797253451784055</v>
      </c>
      <c r="M21" s="15"/>
      <c r="N21" s="11"/>
      <c r="O21" s="13"/>
      <c r="P21" s="10"/>
      <c r="Q21" s="5"/>
    </row>
    <row r="22" spans="1:17">
      <c r="A22" s="35" t="s">
        <v>20</v>
      </c>
      <c r="B22" s="36">
        <v>457.73355900000007</v>
      </c>
      <c r="C22" s="36">
        <v>485.24547399999994</v>
      </c>
      <c r="D22" s="36">
        <v>554.55768999999998</v>
      </c>
      <c r="E22" s="36">
        <v>366.48572799999994</v>
      </c>
      <c r="F22" s="36">
        <v>311.880222</v>
      </c>
      <c r="G22" s="36">
        <v>464.10231300000004</v>
      </c>
      <c r="H22" s="36">
        <v>503.15685200000001</v>
      </c>
      <c r="I22" s="36">
        <v>425.89491099999998</v>
      </c>
      <c r="J22" s="36">
        <v>423.60603099999997</v>
      </c>
      <c r="K22" s="36">
        <v>384.90600000000001</v>
      </c>
      <c r="L22" s="38">
        <f t="shared" si="3"/>
        <v>-9.1358545837134102</v>
      </c>
      <c r="M22" s="15"/>
      <c r="N22" s="11"/>
      <c r="O22" s="13"/>
      <c r="P22" s="10"/>
      <c r="Q22" s="5"/>
    </row>
    <row r="23" spans="1:17">
      <c r="A23" s="35" t="s">
        <v>21</v>
      </c>
      <c r="B23" s="36">
        <v>99.132981000000001</v>
      </c>
      <c r="C23" s="36">
        <v>111.53703399999999</v>
      </c>
      <c r="D23" s="36">
        <v>169.887677</v>
      </c>
      <c r="E23" s="36">
        <v>76.031749000000005</v>
      </c>
      <c r="F23" s="36">
        <v>63.736139999999992</v>
      </c>
      <c r="G23" s="36">
        <v>104.20349</v>
      </c>
      <c r="H23" s="36">
        <v>101.82651300000001</v>
      </c>
      <c r="I23" s="36">
        <v>97.156600999999995</v>
      </c>
      <c r="J23" s="36">
        <v>112.997038</v>
      </c>
      <c r="K23" s="36">
        <v>79.105000000000004</v>
      </c>
      <c r="L23" s="38">
        <f t="shared" si="3"/>
        <v>-29.993740189897721</v>
      </c>
      <c r="M23" s="15"/>
      <c r="N23" s="11"/>
      <c r="O23" s="13"/>
      <c r="P23" s="10"/>
      <c r="Q23" s="5"/>
    </row>
    <row r="24" spans="1:17">
      <c r="A24" s="35" t="s">
        <v>22</v>
      </c>
      <c r="B24" s="36">
        <v>175.45946700000002</v>
      </c>
      <c r="C24" s="36">
        <v>240.29397799999998</v>
      </c>
      <c r="D24" s="36">
        <v>222.26497600000005</v>
      </c>
      <c r="E24" s="36">
        <v>126.07088300000001</v>
      </c>
      <c r="F24" s="36">
        <v>180.770938</v>
      </c>
      <c r="G24" s="36">
        <v>245.70167900000001</v>
      </c>
      <c r="H24" s="36">
        <v>249.09522499999997</v>
      </c>
      <c r="I24" s="36">
        <v>273.54557</v>
      </c>
      <c r="J24" s="36">
        <v>311.54424499999999</v>
      </c>
      <c r="K24" s="36">
        <v>334.911</v>
      </c>
      <c r="L24" s="38">
        <f t="shared" si="3"/>
        <v>7.5003006394805949</v>
      </c>
      <c r="M24" s="15"/>
      <c r="N24" s="13"/>
      <c r="O24" s="13"/>
      <c r="P24" s="10"/>
      <c r="Q24" s="5"/>
    </row>
    <row r="25" spans="1:17">
      <c r="A25" s="30"/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38"/>
      <c r="M25" s="15"/>
      <c r="N25" s="13"/>
      <c r="O25" s="13"/>
      <c r="P25" s="6"/>
      <c r="Q25" s="7"/>
    </row>
    <row r="26" spans="1:17">
      <c r="A26" s="30" t="s">
        <v>23</v>
      </c>
      <c r="B26" s="32">
        <f t="shared" ref="B26:J26" si="4">SUM(B27:B30)</f>
        <v>16997.610759000003</v>
      </c>
      <c r="C26" s="32">
        <f t="shared" si="4"/>
        <v>16798.599738999997</v>
      </c>
      <c r="D26" s="32">
        <f t="shared" si="4"/>
        <v>17269.301916</v>
      </c>
      <c r="E26" s="32">
        <f t="shared" si="4"/>
        <v>17101.834137999998</v>
      </c>
      <c r="F26" s="32">
        <f t="shared" si="4"/>
        <v>16688.533304999997</v>
      </c>
      <c r="G26" s="32">
        <f t="shared" si="4"/>
        <v>19685.831137000005</v>
      </c>
      <c r="H26" s="32">
        <f t="shared" si="4"/>
        <v>20460.043783000001</v>
      </c>
      <c r="I26" s="32">
        <f t="shared" si="4"/>
        <v>17952.049801000001</v>
      </c>
      <c r="J26" s="32">
        <f t="shared" si="4"/>
        <v>15143.516452</v>
      </c>
      <c r="K26" s="32">
        <f>SUM(K27:K30)</f>
        <v>15107.315594999998</v>
      </c>
      <c r="L26" s="33">
        <f>((K26/J26)-1)*100</f>
        <v>-0.23905185506118976</v>
      </c>
      <c r="M26" s="15"/>
      <c r="N26" s="8"/>
      <c r="O26" s="8"/>
      <c r="P26" s="8"/>
      <c r="Q26" s="5"/>
    </row>
    <row r="27" spans="1:17">
      <c r="A27" s="35" t="s">
        <v>24</v>
      </c>
      <c r="B27" s="36">
        <v>2809.093664</v>
      </c>
      <c r="C27" s="36">
        <v>2676.2814520000002</v>
      </c>
      <c r="D27" s="36">
        <v>3202.9160519999996</v>
      </c>
      <c r="E27" s="36">
        <v>2699.4254199999996</v>
      </c>
      <c r="F27" s="36">
        <v>2705.4040559999999</v>
      </c>
      <c r="G27" s="36">
        <v>3257.5987129999994</v>
      </c>
      <c r="H27" s="36">
        <v>3579.2060259999998</v>
      </c>
      <c r="I27" s="36">
        <v>3074.5639929999998</v>
      </c>
      <c r="J27" s="36">
        <v>2839.2761010000004</v>
      </c>
      <c r="K27" s="36">
        <v>2894.9009999999998</v>
      </c>
      <c r="L27" s="38">
        <f>((K27/J27)-1)*100</f>
        <v>1.9591225728420092</v>
      </c>
      <c r="M27" s="15"/>
      <c r="N27" s="11"/>
      <c r="O27" s="13"/>
      <c r="P27" s="10"/>
      <c r="Q27" s="7"/>
    </row>
    <row r="28" spans="1:17">
      <c r="A28" s="35" t="s">
        <v>25</v>
      </c>
      <c r="B28" s="36">
        <v>180.71683499999997</v>
      </c>
      <c r="C28" s="36">
        <v>162.34502599999999</v>
      </c>
      <c r="D28" s="36">
        <v>178.73417600000005</v>
      </c>
      <c r="E28" s="36">
        <v>75.307676000000001</v>
      </c>
      <c r="F28" s="36">
        <v>90.645436999999987</v>
      </c>
      <c r="G28" s="36">
        <v>127.56957199999999</v>
      </c>
      <c r="H28" s="36">
        <v>120.96786699999998</v>
      </c>
      <c r="I28" s="36">
        <v>89.692692000000008</v>
      </c>
      <c r="J28" s="36">
        <v>93.738350999999994</v>
      </c>
      <c r="K28" s="36">
        <v>103.9</v>
      </c>
      <c r="L28" s="38">
        <f>((K28/J28)-1)*100</f>
        <v>10.840439256286905</v>
      </c>
      <c r="M28" s="15"/>
      <c r="N28" s="11"/>
      <c r="O28" s="13"/>
      <c r="P28" s="10"/>
      <c r="Q28" s="5"/>
    </row>
    <row r="29" spans="1:17">
      <c r="A29" s="35" t="s">
        <v>26</v>
      </c>
      <c r="B29" s="36">
        <v>86.098755000000011</v>
      </c>
      <c r="C29" s="36">
        <v>88.485139999999987</v>
      </c>
      <c r="D29" s="36">
        <v>57.603867000000001</v>
      </c>
      <c r="E29" s="36">
        <v>94.689825999999982</v>
      </c>
      <c r="F29" s="36">
        <v>53.891686999999997</v>
      </c>
      <c r="G29" s="36">
        <v>97.259792999999988</v>
      </c>
      <c r="H29" s="36">
        <v>91.619860000000003</v>
      </c>
      <c r="I29" s="36">
        <v>139.88015200000004</v>
      </c>
      <c r="J29" s="36">
        <v>126.34099999999999</v>
      </c>
      <c r="K29" s="36">
        <v>110.169</v>
      </c>
      <c r="L29" s="38">
        <f>((K29/J29)-1)*100</f>
        <v>-12.800278611060545</v>
      </c>
      <c r="M29" s="15"/>
      <c r="N29" s="13"/>
      <c r="O29" s="13"/>
      <c r="P29" s="10"/>
      <c r="Q29" s="5"/>
    </row>
    <row r="30" spans="1:17">
      <c r="A30" s="35" t="s">
        <v>27</v>
      </c>
      <c r="B30" s="36">
        <v>13921.701505000001</v>
      </c>
      <c r="C30" s="36">
        <v>13871.488120999999</v>
      </c>
      <c r="D30" s="36">
        <v>13830.047821</v>
      </c>
      <c r="E30" s="36">
        <v>14232.411216</v>
      </c>
      <c r="F30" s="36">
        <v>13838.592124999999</v>
      </c>
      <c r="G30" s="36">
        <v>16203.403059000004</v>
      </c>
      <c r="H30" s="36">
        <v>16668.250030000003</v>
      </c>
      <c r="I30" s="36">
        <v>14647.912963999999</v>
      </c>
      <c r="J30" s="36">
        <v>12084.161</v>
      </c>
      <c r="K30" s="36">
        <v>11998.345594999999</v>
      </c>
      <c r="L30" s="38">
        <f>((K30/J30)-1)*100</f>
        <v>-0.71014781249605363</v>
      </c>
      <c r="M30" s="15"/>
      <c r="N30" s="13"/>
      <c r="O30" s="13"/>
      <c r="P30" s="10"/>
      <c r="Q30" s="4"/>
    </row>
    <row r="31" spans="1:17">
      <c r="A31" s="35"/>
      <c r="B31" s="41"/>
      <c r="C31" s="41"/>
      <c r="D31" s="41"/>
      <c r="E31" s="41"/>
      <c r="F31" s="41"/>
      <c r="G31" s="41"/>
      <c r="H31" s="41"/>
      <c r="I31" s="41"/>
      <c r="J31" s="41"/>
      <c r="K31" s="42"/>
      <c r="L31" s="38"/>
      <c r="M31" s="15"/>
      <c r="N31" s="11"/>
      <c r="O31" s="13"/>
      <c r="P31" s="6"/>
      <c r="Q31" s="7"/>
    </row>
    <row r="32" spans="1:17">
      <c r="A32" s="30" t="s">
        <v>28</v>
      </c>
      <c r="B32" s="32">
        <f t="shared" ref="B32:J32" si="5">SUM(B33:B34)</f>
        <v>1470.9494669999999</v>
      </c>
      <c r="C32" s="32">
        <f t="shared" si="5"/>
        <v>1583.859492</v>
      </c>
      <c r="D32" s="32">
        <f t="shared" si="5"/>
        <v>1466.1739589999997</v>
      </c>
      <c r="E32" s="32">
        <f t="shared" si="5"/>
        <v>1476.605184</v>
      </c>
      <c r="F32" s="32">
        <f t="shared" si="5"/>
        <v>1293.8647040000001</v>
      </c>
      <c r="G32" s="32">
        <f t="shared" si="5"/>
        <v>1626.1990959999998</v>
      </c>
      <c r="H32" s="32">
        <f t="shared" si="5"/>
        <v>1666.274167</v>
      </c>
      <c r="I32" s="32">
        <f t="shared" si="5"/>
        <v>1263.9560569999996</v>
      </c>
      <c r="J32" s="32">
        <f t="shared" si="5"/>
        <v>1193.6162639999998</v>
      </c>
      <c r="K32" s="32">
        <f>SUM(K33:K34)</f>
        <v>1087.56</v>
      </c>
      <c r="L32" s="33">
        <f>((K32/J32)-1)*100</f>
        <v>-8.8852897869025504</v>
      </c>
      <c r="M32" s="15"/>
      <c r="N32" s="8"/>
      <c r="O32" s="8"/>
      <c r="P32" s="8"/>
      <c r="Q32" s="5"/>
    </row>
    <row r="33" spans="1:17">
      <c r="A33" s="35" t="s">
        <v>29</v>
      </c>
      <c r="B33" s="36">
        <v>1466.439621</v>
      </c>
      <c r="C33" s="36">
        <v>1579.462039</v>
      </c>
      <c r="D33" s="36">
        <v>1462.3872709999998</v>
      </c>
      <c r="E33" s="36">
        <v>1473.691184</v>
      </c>
      <c r="F33" s="36">
        <v>1291.370872</v>
      </c>
      <c r="G33" s="36">
        <v>1624.0096699999999</v>
      </c>
      <c r="H33" s="36">
        <v>1664.6337840000001</v>
      </c>
      <c r="I33" s="36">
        <v>1263.8678059999997</v>
      </c>
      <c r="J33" s="36">
        <v>1193.6162639999998</v>
      </c>
      <c r="K33" s="36">
        <v>1087.549</v>
      </c>
      <c r="L33" s="38">
        <f>((K33/J33)-1)*100</f>
        <v>-8.886211356114682</v>
      </c>
      <c r="M33" s="15"/>
      <c r="N33" s="11"/>
      <c r="O33" s="13"/>
      <c r="P33" s="10"/>
      <c r="Q33" s="5"/>
    </row>
    <row r="34" spans="1:17">
      <c r="A34" s="35" t="s">
        <v>30</v>
      </c>
      <c r="B34" s="36">
        <v>4.5098459999999996</v>
      </c>
      <c r="C34" s="36">
        <v>4.3974530000000005</v>
      </c>
      <c r="D34" s="36">
        <v>3.7866880000000003</v>
      </c>
      <c r="E34" s="36">
        <v>2.9140000000000001</v>
      </c>
      <c r="F34" s="36">
        <v>2.4938319999999998</v>
      </c>
      <c r="G34" s="36">
        <v>2.1894260000000001</v>
      </c>
      <c r="H34" s="36">
        <v>1.6403829999999997</v>
      </c>
      <c r="I34" s="36">
        <v>8.8250999999999996E-2</v>
      </c>
      <c r="J34" s="36">
        <v>0</v>
      </c>
      <c r="K34" s="36">
        <v>1.0999999999999999E-2</v>
      </c>
      <c r="L34" s="38" t="s">
        <v>8</v>
      </c>
      <c r="M34" s="15"/>
      <c r="N34" s="13"/>
      <c r="O34" s="13"/>
      <c r="P34" s="10"/>
      <c r="Q34" s="4"/>
    </row>
    <row r="35" spans="1:17">
      <c r="A35" s="35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38"/>
      <c r="M35" s="15"/>
      <c r="N35" s="13"/>
      <c r="O35" s="13"/>
      <c r="P35" s="6"/>
      <c r="Q35" s="7"/>
    </row>
    <row r="36" spans="1:17">
      <c r="A36" s="43" t="s">
        <v>31</v>
      </c>
      <c r="B36" s="32">
        <f t="shared" ref="B36:J36" si="6">SUM(B37:B39)</f>
        <v>7287.5389740000001</v>
      </c>
      <c r="C36" s="32">
        <f t="shared" si="6"/>
        <v>7750.8178779999998</v>
      </c>
      <c r="D36" s="32">
        <f t="shared" si="6"/>
        <v>8837.999221</v>
      </c>
      <c r="E36" s="32">
        <f t="shared" si="6"/>
        <v>8395.800451000001</v>
      </c>
      <c r="F36" s="32">
        <f t="shared" si="6"/>
        <v>8957.9290499999988</v>
      </c>
      <c r="G36" s="32">
        <f t="shared" si="6"/>
        <v>9513.1922809999996</v>
      </c>
      <c r="H36" s="32">
        <f t="shared" si="6"/>
        <v>11032.321788999998</v>
      </c>
      <c r="I36" s="32">
        <f t="shared" si="6"/>
        <v>11319.163119000001</v>
      </c>
      <c r="J36" s="32">
        <f t="shared" si="6"/>
        <v>11551.770118</v>
      </c>
      <c r="K36" s="32">
        <f>SUM(K37:K39)</f>
        <v>12516.398094</v>
      </c>
      <c r="L36" s="33">
        <f>((K36/J36)-1)*100</f>
        <v>8.3504775990730131</v>
      </c>
      <c r="M36" s="15"/>
      <c r="N36" s="8"/>
      <c r="O36" s="8"/>
      <c r="P36" s="8"/>
      <c r="Q36" s="5"/>
    </row>
    <row r="37" spans="1:17">
      <c r="A37" s="35" t="s">
        <v>32</v>
      </c>
      <c r="B37" s="36">
        <v>2218.0962669999999</v>
      </c>
      <c r="C37" s="36">
        <v>2349.7419480000003</v>
      </c>
      <c r="D37" s="36">
        <v>2712.3303859999996</v>
      </c>
      <c r="E37" s="36">
        <v>2599.941104</v>
      </c>
      <c r="F37" s="36">
        <v>2668.0626709999997</v>
      </c>
      <c r="G37" s="36">
        <v>3264.4794950000005</v>
      </c>
      <c r="H37" s="36">
        <v>3307.2017299999989</v>
      </c>
      <c r="I37" s="36">
        <v>2877.2548619999998</v>
      </c>
      <c r="J37" s="36">
        <v>2636.7028829999999</v>
      </c>
      <c r="K37" s="36">
        <v>3077.3870000000002</v>
      </c>
      <c r="L37" s="38">
        <f>((K37/J37)-1)*100</f>
        <v>16.713453754736165</v>
      </c>
      <c r="M37" s="15"/>
      <c r="N37" s="11"/>
      <c r="O37" s="13"/>
      <c r="P37" s="10"/>
      <c r="Q37" s="5"/>
    </row>
    <row r="38" spans="1:17">
      <c r="A38" s="35" t="s">
        <v>33</v>
      </c>
      <c r="B38" s="36">
        <v>1181.9413909999998</v>
      </c>
      <c r="C38" s="36">
        <v>1132.0428909999998</v>
      </c>
      <c r="D38" s="36">
        <v>1316.3187909999999</v>
      </c>
      <c r="E38" s="36">
        <v>1211.6462580000002</v>
      </c>
      <c r="F38" s="36">
        <v>1415.0901230000002</v>
      </c>
      <c r="G38" s="36">
        <v>1757.2824350000001</v>
      </c>
      <c r="H38" s="36">
        <v>2254.3823809999999</v>
      </c>
      <c r="I38" s="36">
        <v>3123.8741909999999</v>
      </c>
      <c r="J38" s="36">
        <v>3935.3580809999994</v>
      </c>
      <c r="K38" s="36">
        <v>4309.518</v>
      </c>
      <c r="L38" s="38">
        <f>((K38/J38)-1)*100</f>
        <v>9.5076460972243879</v>
      </c>
      <c r="M38" s="15"/>
      <c r="N38" s="11"/>
      <c r="O38" s="13"/>
      <c r="P38" s="10"/>
    </row>
    <row r="39" spans="1:17">
      <c r="A39" s="35" t="s">
        <v>34</v>
      </c>
      <c r="B39" s="36">
        <v>3887.5013160000003</v>
      </c>
      <c r="C39" s="36">
        <v>4269.0330389999999</v>
      </c>
      <c r="D39" s="36">
        <v>4809.3500440000007</v>
      </c>
      <c r="E39" s="36">
        <v>4584.2130890000008</v>
      </c>
      <c r="F39" s="36">
        <v>4874.7762560000001</v>
      </c>
      <c r="G39" s="36">
        <v>4491.430351</v>
      </c>
      <c r="H39" s="36">
        <v>5470.7376779999995</v>
      </c>
      <c r="I39" s="36">
        <v>5318.0340660000002</v>
      </c>
      <c r="J39" s="36">
        <v>4979.7091540000001</v>
      </c>
      <c r="K39" s="36">
        <v>5129.4930939999995</v>
      </c>
      <c r="L39" s="38">
        <f>((K39/J39)-1)*100</f>
        <v>3.0078853075120593</v>
      </c>
      <c r="M39" s="15"/>
      <c r="N39" s="13"/>
      <c r="O39" s="13"/>
      <c r="P39" s="10"/>
    </row>
    <row r="40" spans="1:17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7">
      <c r="A41" s="46" t="s">
        <v>36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7">
      <c r="A42" s="46" t="s">
        <v>35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4" spans="1:17">
      <c r="A44" s="6"/>
    </row>
    <row r="45" spans="1:17">
      <c r="A45" s="6"/>
      <c r="E45" s="17"/>
      <c r="F45" s="17"/>
      <c r="G45" s="17"/>
      <c r="H45" s="17"/>
      <c r="I45" s="17"/>
      <c r="J45" s="17"/>
      <c r="K45" s="17"/>
    </row>
    <row r="46" spans="1:17">
      <c r="A46" s="12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7">
      <c r="A47" s="12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7">
      <c r="A48" s="12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>
      <c r="A49" s="12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>
      <c r="A50" s="12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>
      <c r="A51" s="12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>
      <c r="A52" s="12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>
      <c r="A53" s="12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>
      <c r="A54" s="12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>
      <c r="A55" s="12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>
      <c r="A56" s="12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>
      <c r="A57" s="12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>
      <c r="A58" s="12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>
      <c r="A59" s="12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>
      <c r="A60" s="12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6" spans="1:12">
      <c r="A66" s="1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E68" s="16"/>
      <c r="F68" s="16"/>
      <c r="G68" s="16"/>
      <c r="H68" s="16"/>
      <c r="I68" s="16"/>
      <c r="J68" s="16"/>
      <c r="K68" s="16"/>
    </row>
    <row r="69" spans="1:12">
      <c r="E69" s="16"/>
      <c r="F69" s="16"/>
      <c r="G69" s="16"/>
      <c r="H69" s="16"/>
      <c r="I69" s="16"/>
      <c r="J69" s="16"/>
      <c r="K69" s="16"/>
    </row>
    <row r="70" spans="1:12">
      <c r="E70" s="16"/>
      <c r="F70" s="16"/>
      <c r="G70" s="16"/>
      <c r="H70" s="16"/>
      <c r="I70" s="16"/>
      <c r="J70" s="16"/>
      <c r="K70" s="16"/>
    </row>
    <row r="71" spans="1:12">
      <c r="E71" s="16"/>
      <c r="F71" s="16"/>
      <c r="G71" s="16"/>
      <c r="H71" s="16"/>
      <c r="I71" s="16"/>
      <c r="J71" s="16"/>
      <c r="K71" s="16"/>
    </row>
    <row r="72" spans="1:12">
      <c r="E72" s="16"/>
      <c r="F72" s="16"/>
      <c r="G72" s="16"/>
      <c r="H72" s="16"/>
      <c r="I72" s="16"/>
      <c r="J72" s="16"/>
      <c r="K72" s="16"/>
    </row>
    <row r="73" spans="1:12">
      <c r="E73" s="16"/>
      <c r="F73" s="16"/>
      <c r="G73" s="16"/>
      <c r="H73" s="16"/>
      <c r="I73" s="16"/>
      <c r="J73" s="16"/>
      <c r="K73" s="16"/>
    </row>
    <row r="74" spans="1:12">
      <c r="E74" s="16"/>
      <c r="F74" s="16"/>
      <c r="G74" s="16"/>
      <c r="H74" s="16"/>
      <c r="I74" s="16"/>
      <c r="J74" s="16"/>
      <c r="K74" s="16"/>
    </row>
    <row r="75" spans="1:12">
      <c r="E75" s="16"/>
      <c r="F75" s="16"/>
      <c r="G75" s="16"/>
      <c r="H75" s="16"/>
      <c r="I75" s="16"/>
      <c r="J75" s="16"/>
      <c r="K75" s="16"/>
    </row>
    <row r="78" spans="1:12">
      <c r="A78" s="6"/>
    </row>
  </sheetData>
  <mergeCells count="3">
    <mergeCell ref="L3:L4"/>
    <mergeCell ref="A1:L1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  <colBreaks count="1" manualBreakCount="1">
    <brk id="13" max="1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T2.1</vt:lpstr>
      <vt:lpstr>T2.1!Area_de_impressao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1999-01-13T17:46:29Z</dcterms:created>
  <dcterms:modified xsi:type="dcterms:W3CDTF">2023-09-02T01:32:43Z</dcterms:modified>
  <cp:category/>
  <cp:contentStatus/>
</cp:coreProperties>
</file>