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3\Yearbook\Tables\"/>
    </mc:Choice>
  </mc:AlternateContent>
  <xr:revisionPtr revIDLastSave="0" documentId="13_ncr:1_{548F1212-495A-40B2-9538-1B6D9A120579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T1.20" sheetId="3" r:id="rId1"/>
    <sheet name="Gráfico 31 e 32" sheetId="4" state="hidden" r:id="rId2"/>
    <sheet name="Figura 08" sheetId="5" state="hidden" r:id="rId3"/>
  </sheets>
  <definedNames>
    <definedName name="_Fill" hidden="1">'T1.20'!#REF!</definedName>
    <definedName name="_xlnm._FilterDatabase" localSheetId="0" hidden="1">'T1.20'!$A$3:$J$6</definedName>
    <definedName name="_xlnm.Print_Area" localSheetId="0">'T1.20'!$A$1:$J$85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4" i="3" l="1"/>
  <c r="B66" i="3"/>
  <c r="B27" i="3"/>
  <c r="B49" i="3"/>
  <c r="B58" i="3"/>
  <c r="B57" i="3"/>
  <c r="B59" i="3"/>
  <c r="B60" i="3"/>
  <c r="B68" i="3"/>
  <c r="B73" i="3"/>
  <c r="B72" i="3"/>
  <c r="B71" i="3"/>
  <c r="B75" i="3"/>
  <c r="B64" i="3"/>
  <c r="B67" i="3"/>
  <c r="B65" i="3"/>
  <c r="B63" i="3"/>
  <c r="D51" i="3"/>
  <c r="E51" i="3"/>
  <c r="F51" i="3"/>
  <c r="G51" i="3"/>
  <c r="H51" i="3"/>
  <c r="I51" i="3"/>
  <c r="J51" i="3"/>
  <c r="C51" i="3"/>
  <c r="B53" i="3"/>
  <c r="B54" i="3"/>
  <c r="B52" i="3"/>
  <c r="B42" i="3"/>
  <c r="B45" i="3"/>
  <c r="B40" i="3"/>
  <c r="B44" i="3"/>
  <c r="B34" i="3"/>
  <c r="B43" i="3"/>
  <c r="B30" i="3"/>
  <c r="B33" i="3"/>
  <c r="B32" i="3"/>
  <c r="B48" i="3"/>
  <c r="B47" i="3"/>
  <c r="B46" i="3"/>
  <c r="B35" i="3"/>
  <c r="B39" i="3"/>
  <c r="B37" i="3"/>
  <c r="B38" i="3"/>
  <c r="B41" i="3"/>
  <c r="B36" i="3"/>
  <c r="B31" i="3"/>
  <c r="B26" i="3"/>
  <c r="B22" i="3"/>
  <c r="B16" i="3"/>
  <c r="B15" i="3"/>
  <c r="B21" i="3"/>
  <c r="B19" i="3"/>
  <c r="B20" i="3"/>
  <c r="B23" i="3"/>
  <c r="B14" i="3"/>
  <c r="B24" i="3"/>
  <c r="B25" i="3"/>
  <c r="B18" i="3"/>
  <c r="B17" i="3"/>
  <c r="B9" i="3"/>
  <c r="B11" i="3"/>
  <c r="B10" i="3"/>
  <c r="D56" i="3"/>
  <c r="E56" i="3"/>
  <c r="F56" i="3"/>
  <c r="G56" i="3"/>
  <c r="H56" i="3"/>
  <c r="I56" i="3"/>
  <c r="J56" i="3"/>
  <c r="C56" i="3"/>
  <c r="E29" i="3"/>
  <c r="F29" i="3"/>
  <c r="G29" i="3"/>
  <c r="H29" i="3"/>
  <c r="I29" i="3"/>
  <c r="J29" i="3"/>
  <c r="C29" i="3"/>
  <c r="D29" i="3"/>
  <c r="C13" i="3"/>
  <c r="G70" i="3"/>
  <c r="E70" i="3"/>
  <c r="C70" i="3"/>
  <c r="I70" i="3"/>
  <c r="J70" i="3"/>
  <c r="D70" i="3"/>
  <c r="J62" i="3"/>
  <c r="E62" i="3"/>
  <c r="D62" i="3"/>
  <c r="G62" i="3"/>
  <c r="IS10" i="5"/>
  <c r="IS11" i="5"/>
  <c r="T10" i="4"/>
  <c r="U10" i="4"/>
  <c r="V10" i="4"/>
  <c r="W10" i="4"/>
  <c r="X10" i="4"/>
  <c r="Y10" i="4"/>
  <c r="Z10" i="4"/>
  <c r="AA10" i="4"/>
  <c r="AB10" i="4"/>
  <c r="AC16" i="4"/>
  <c r="AC10" i="4"/>
  <c r="C8" i="3"/>
  <c r="D8" i="3"/>
  <c r="E8" i="3"/>
  <c r="F8" i="3"/>
  <c r="G8" i="3"/>
  <c r="H8" i="3"/>
  <c r="I8" i="3"/>
  <c r="J8" i="3"/>
  <c r="D13" i="3"/>
  <c r="E13" i="3"/>
  <c r="F13" i="3"/>
  <c r="G13" i="3"/>
  <c r="H13" i="3"/>
  <c r="I13" i="3"/>
  <c r="J13" i="3"/>
  <c r="C62" i="3"/>
  <c r="H62" i="3"/>
  <c r="I62" i="3"/>
  <c r="H70" i="3"/>
  <c r="F70" i="3"/>
  <c r="F62" i="3"/>
  <c r="IT9" i="5"/>
  <c r="IT6" i="5"/>
  <c r="IT11" i="5"/>
  <c r="IT8" i="5"/>
  <c r="IT7" i="5"/>
  <c r="IT10" i="5"/>
  <c r="B8" i="3"/>
  <c r="J6" i="3"/>
  <c r="B56" i="3"/>
  <c r="B70" i="3"/>
  <c r="B29" i="3"/>
  <c r="E6" i="3"/>
  <c r="C6" i="3"/>
  <c r="I6" i="3"/>
  <c r="D6" i="3"/>
  <c r="B51" i="3"/>
  <c r="B13" i="3"/>
  <c r="G6" i="3"/>
  <c r="F6" i="3"/>
  <c r="B62" i="3"/>
  <c r="H6" i="3"/>
  <c r="B6" i="3"/>
</calcChain>
</file>

<file path=xl/sharedStrings.xml><?xml version="1.0" encoding="utf-8"?>
<sst xmlns="http://schemas.openxmlformats.org/spreadsheetml/2006/main" count="152" uniqueCount="113">
  <si>
    <t>Table 1.20 – Exports of energy and non-energy oil products, by region and country of destination – 2022</t>
  </si>
  <si>
    <t>Region and country
of destination</t>
  </si>
  <si>
    <r>
      <t>Exports of energy and non-energy oil products (10</t>
    </r>
    <r>
      <rPr>
        <b/>
        <vertAlign val="superscript"/>
        <sz val="7"/>
        <rFont val="Helvetica Neue"/>
      </rPr>
      <t>3</t>
    </r>
    <r>
      <rPr>
        <b/>
        <sz val="7"/>
        <rFont val="Helvetica Neue"/>
      </rPr>
      <t xml:space="preserve"> m</t>
    </r>
    <r>
      <rPr>
        <b/>
        <vertAlign val="superscript"/>
        <sz val="7"/>
        <rFont val="Helvetica Neue"/>
      </rPr>
      <t>3</t>
    </r>
    <r>
      <rPr>
        <b/>
        <sz val="7"/>
        <rFont val="Helvetica Neue"/>
      </rPr>
      <t>)</t>
    </r>
  </si>
  <si>
    <t>Total</t>
  </si>
  <si>
    <t>Fuel oil</t>
  </si>
  <si>
    <t>Gasoline A</t>
  </si>
  <si>
    <t>Solvent</t>
  </si>
  <si>
    <t>Coke</t>
  </si>
  <si>
    <t>Lubricating oil</t>
  </si>
  <si>
    <t>Diesel</t>
  </si>
  <si>
    <t>LPG</t>
  </si>
  <si>
    <t>Others¹</t>
  </si>
  <si>
    <t>North America</t>
  </si>
  <si>
    <t>Canada</t>
  </si>
  <si>
    <t>Mexico</t>
  </si>
  <si>
    <t>United States</t>
  </si>
  <si>
    <t>Central and South Americas</t>
  </si>
  <si>
    <t>Antigua and Barbuda</t>
  </si>
  <si>
    <t>Argentina</t>
  </si>
  <si>
    <t>Bahamas</t>
  </si>
  <si>
    <t>Barbados</t>
  </si>
  <si>
    <t>Bolivia</t>
  </si>
  <si>
    <t>Brazil</t>
  </si>
  <si>
    <t>Chile</t>
  </si>
  <si>
    <t>Colombia</t>
  </si>
  <si>
    <t>Panama</t>
  </si>
  <si>
    <t>Paraguay</t>
  </si>
  <si>
    <t>Peru</t>
  </si>
  <si>
    <t>Uruguay</t>
  </si>
  <si>
    <t>Virgin Islands (USA)</t>
  </si>
  <si>
    <t>Others²</t>
  </si>
  <si>
    <t>Europe</t>
  </si>
  <si>
    <t>Cyprus</t>
  </si>
  <si>
    <t>Denmark</t>
  </si>
  <si>
    <t>France</t>
  </si>
  <si>
    <t>Germany</t>
  </si>
  <si>
    <t>Gibraltar</t>
  </si>
  <si>
    <t>Greece</t>
  </si>
  <si>
    <t>Iceland</t>
  </si>
  <si>
    <t>Italy</t>
  </si>
  <si>
    <t>Liechtenstein</t>
  </si>
  <si>
    <t>Luxembourg</t>
  </si>
  <si>
    <t>Malta</t>
  </si>
  <si>
    <t>Man Islands</t>
  </si>
  <si>
    <t>Netherlands</t>
  </si>
  <si>
    <t>Norway</t>
  </si>
  <si>
    <t>Portugal</t>
  </si>
  <si>
    <t>Spain</t>
  </si>
  <si>
    <t>Switzerland</t>
  </si>
  <si>
    <t>Turkey</t>
  </si>
  <si>
    <t>United Kingdom</t>
  </si>
  <si>
    <t>Others³</t>
  </si>
  <si>
    <t>Commonwealth of Independent States</t>
  </si>
  <si>
    <t>Kazakhstan</t>
  </si>
  <si>
    <t>Russian</t>
  </si>
  <si>
    <t>Turkmenistan</t>
  </si>
  <si>
    <t>Middle East</t>
  </si>
  <si>
    <t>Bahrain</t>
  </si>
  <si>
    <t>Saudi Arabia</t>
  </si>
  <si>
    <t>United Arab Emirates</t>
  </si>
  <si>
    <r>
      <t>Others</t>
    </r>
    <r>
      <rPr>
        <vertAlign val="superscript"/>
        <sz val="7"/>
        <rFont val="Helvetica Neue"/>
      </rPr>
      <t>4</t>
    </r>
  </si>
  <si>
    <t>Afric</t>
  </si>
  <si>
    <t>Central African Republic</t>
  </si>
  <si>
    <t>Liberia</t>
  </si>
  <si>
    <t>Senegal</t>
  </si>
  <si>
    <t>South Africa</t>
  </si>
  <si>
    <t>Togo</t>
  </si>
  <si>
    <r>
      <t>Others</t>
    </r>
    <r>
      <rPr>
        <vertAlign val="superscript"/>
        <sz val="7"/>
        <rFont val="Helvetica Neue"/>
      </rPr>
      <t>5</t>
    </r>
  </si>
  <si>
    <t>Asia-Pacific</t>
  </si>
  <si>
    <t>China</t>
  </si>
  <si>
    <t>Hong Kong</t>
  </si>
  <si>
    <t>Marshall Islands</t>
  </si>
  <si>
    <t>Singapura</t>
  </si>
  <si>
    <r>
      <t>Others</t>
    </r>
    <r>
      <rPr>
        <vertAlign val="superscript"/>
        <sz val="7"/>
        <rFont val="Helvetica Neue"/>
      </rPr>
      <t>6</t>
    </r>
  </si>
  <si>
    <t>Fonte: MDIC/Secex.</t>
  </si>
  <si>
    <t>¹Asphalt, aviation gasoline, naphtha, other non-energy products, paraffin and jet kerosene.  ²Aruba, Belize, Bermuda, Costa Rica, Cuba, Dominica, El Salvador, Ecuador, Guadeloupe, Guatemala,</t>
  </si>
  <si>
    <t>Guyana, French Guiana, Honduras, Heard Island and McDonald Islands, Cayman Islands, Jamaica, Martinique, Nicaragua, Puerto Rico, Dominican Republic, Saint Lucia, Saint Kitts and Nevis, Saint</t>
  </si>
  <si>
    <t>Vincent and the Grenadines, Suriname, Trinidad and Tobago and Venezuela included. ³Austria, Belgium, Bosnia and Herzegovina, Bulgaria, Croatia, Slovenia, Finland, Hungary, Ireland, Lithuania, Montenegro,</t>
  </si>
  <si>
    <t>Poland, Czech Republic, Romania and Ukraine included. ⁴Qatar, Iraq, Israel, Jordan, Lebanon and Palestine included. ⁵Angola, Algeria, Benin, Burkina Faso, Cape Verde, Cameroon, Egypt, Ethiopia</t>
  </si>
  <si>
    <t>Gabon, Gambia, Ghana, Libya, Mali, Morocco, Mauritius, Mauritania, Namibia, Niger, Nigeria, Kenya, Democratic Republic of Congo, Sierra Leone and Sudan included. ⁶Australia, Bangladesh,</t>
  </si>
  <si>
    <t>South Korea, Fiji, Philippines, Georgia, Guam, Cook Islands, India, Indonesia, Japan, Malaysia, Maldives, Mongolia, Nepal, Niue, New Zealand, Palau, Pakistan, Pitcairn, Sri Lanka, Taiwan</t>
  </si>
  <si>
    <t>(Taiwan), Thailand, Tuvalu, Vanuatu and Vietnam included.</t>
  </si>
  <si>
    <t>GRÁFICO 31</t>
  </si>
  <si>
    <t>mil m3</t>
  </si>
  <si>
    <t>EVOLUÇÃO DA IMPORTAÇÃO DE DERIVADOS</t>
  </si>
  <si>
    <t>Óleo Diesel</t>
  </si>
  <si>
    <t xml:space="preserve">DE PETRÓLEO </t>
  </si>
  <si>
    <t>Gás Liquefeito de Petróleo (GLP)</t>
  </si>
  <si>
    <t>Nafta</t>
  </si>
  <si>
    <t>1990 - 2000</t>
  </si>
  <si>
    <t>Querosene de Aviação</t>
  </si>
  <si>
    <t>Outros1</t>
  </si>
  <si>
    <t xml:space="preserve">Outros Energéticos </t>
  </si>
  <si>
    <t>-</t>
  </si>
  <si>
    <t xml:space="preserve">Gasolina Automotiva </t>
  </si>
  <si>
    <t>Óleo Combustível</t>
  </si>
  <si>
    <t xml:space="preserve">Outros Não Energéticos </t>
  </si>
  <si>
    <t>Óleo Lubrificante</t>
  </si>
  <si>
    <t>Solvente</t>
  </si>
  <si>
    <t>Parafina</t>
  </si>
  <si>
    <t>Gasolina de Aviação</t>
  </si>
  <si>
    <t>Querosene Iluminante</t>
  </si>
  <si>
    <r>
      <t>Fonte</t>
    </r>
    <r>
      <rPr>
        <b/>
        <sz val="9"/>
        <rFont val="Arial"/>
        <family val="2"/>
      </rPr>
      <t>: Quadro 16.</t>
    </r>
  </si>
  <si>
    <r>
      <t>1</t>
    </r>
    <r>
      <rPr>
        <b/>
        <sz val="9"/>
        <rFont val="Arial"/>
        <family val="2"/>
      </rPr>
      <t xml:space="preserve"> Inclui Gasolina Automotiva, Gasolina de Aviação, Querosene Iluminante, Outros Energéticos, </t>
    </r>
  </si>
  <si>
    <t xml:space="preserve">   Óleo Lubrificante, Solvente, Parafina e Outros Não Energéticos.  </t>
  </si>
  <si>
    <t>GRÁFICO 32</t>
  </si>
  <si>
    <t>DE PETRÓLEO</t>
  </si>
  <si>
    <t>1990 -2000</t>
  </si>
  <si>
    <t>FIGURA 08</t>
  </si>
  <si>
    <t xml:space="preserve">IMPORTAÇÃO DE DERIVADOS DE PETRÓLEO </t>
  </si>
  <si>
    <t xml:space="preserve">Outros </t>
  </si>
  <si>
    <r>
      <t>1</t>
    </r>
    <r>
      <rPr>
        <b/>
        <sz val="11"/>
        <rFont val="Arial MT"/>
      </rPr>
      <t xml:space="preserve"> Inclui  gasolina automotiva, gasolina de aviação, óleo combustível, RAT, extrato aromático, </t>
    </r>
  </si>
  <si>
    <t xml:space="preserve">   solventes, óleos lubrificantes, asfalto, coque verde de petróleo e normal parafina.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</si>
</sst>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* #,##0.000_);_(* \(#,##0.000\);_(* &quot;-&quot;??_);_(@_)"/>
    <numFmt numFmtId="168" formatCode="_(* #,##0.00000_);_(* \(#,##0.00000\);_(* &quot;-&quot;??_);_(@_)"/>
    <numFmt numFmtId="169" formatCode="_(* #,##0.0000_);_(* \(#,##0.0000\);_(* &quot;-&quot;??_);_(@_)"/>
    <numFmt numFmtId="170" formatCode="_(* #,##0.0_);_(* \(#,##0.0\);_(* &quot;-&quot;?_);_(@_)"/>
    <numFmt numFmtId="171" formatCode="_-* #,##0.0_-;\-* #,##0.0_-;_-* &quot;-&quot;?_-;_-@_-"/>
  </numFmts>
  <fonts count="28">
    <font>
      <sz val="12"/>
      <name val="Arial MT"/>
    </font>
    <font>
      <sz val="10"/>
      <name val="Arial"/>
      <family val="2"/>
    </font>
    <font>
      <b/>
      <sz val="10"/>
      <name val="Arial"/>
      <family val="2"/>
    </font>
    <font>
      <sz val="12"/>
      <name val="Arial MT"/>
    </font>
    <font>
      <b/>
      <sz val="16"/>
      <name val="Times New Roman"/>
      <family val="1"/>
    </font>
    <font>
      <b/>
      <sz val="14"/>
      <name val="Times New Roman"/>
      <family val="1"/>
    </font>
    <font>
      <b/>
      <vertAlign val="superscript"/>
      <sz val="10"/>
      <name val="Arial"/>
      <family val="2"/>
    </font>
    <font>
      <sz val="12"/>
      <color indexed="10"/>
      <name val="Arial MT"/>
    </font>
    <font>
      <sz val="13"/>
      <name val="Times New Roman"/>
      <family val="1"/>
    </font>
    <font>
      <b/>
      <u/>
      <sz val="9"/>
      <name val="Arial"/>
      <family val="2"/>
    </font>
    <font>
      <b/>
      <sz val="9"/>
      <name val="Arial"/>
      <family val="2"/>
    </font>
    <font>
      <b/>
      <sz val="11"/>
      <name val="Arial MT"/>
    </font>
    <font>
      <b/>
      <vertAlign val="superscript"/>
      <sz val="11"/>
      <name val="Arial MT"/>
    </font>
    <font>
      <sz val="10"/>
      <color indexed="10"/>
      <name val="Arial"/>
      <family val="2"/>
    </font>
    <font>
      <b/>
      <vertAlign val="superscript"/>
      <sz val="9"/>
      <name val="Arial"/>
      <family val="2"/>
    </font>
    <font>
      <sz val="10"/>
      <color indexed="10"/>
      <name val="Arial MT"/>
    </font>
    <font>
      <sz val="10"/>
      <name val="Arial MT"/>
    </font>
    <font>
      <b/>
      <sz val="10"/>
      <name val="Arial MT"/>
    </font>
    <font>
      <sz val="7"/>
      <color indexed="10"/>
      <name val="Helvetica Neue"/>
    </font>
    <font>
      <b/>
      <sz val="7"/>
      <name val="Helvetica Neue"/>
    </font>
    <font>
      <b/>
      <vertAlign val="superscript"/>
      <sz val="7"/>
      <name val="Helvetica Neue"/>
    </font>
    <font>
      <vertAlign val="superscript"/>
      <sz val="7"/>
      <name val="Helvetica Neue"/>
    </font>
    <font>
      <sz val="7"/>
      <name val="Helvetica Neue"/>
    </font>
    <font>
      <sz val="7"/>
      <name val="Helvetica Neue"/>
      <family val="2"/>
    </font>
    <font>
      <b/>
      <sz val="9"/>
      <name val="Helvetica Neue"/>
      <family val="2"/>
    </font>
    <font>
      <b/>
      <sz val="7"/>
      <name val="Helvetica Neue"/>
      <family val="2"/>
    </font>
    <font>
      <sz val="11"/>
      <color theme="1"/>
      <name val="Calibri"/>
      <family val="2"/>
      <scheme val="minor"/>
    </font>
    <font>
      <b/>
      <sz val="7"/>
      <color theme="1"/>
      <name val="Helvetica Neue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9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6" fillId="0" borderId="0"/>
    <xf numFmtId="164" fontId="1" fillId="0" borderId="0" applyFont="0" applyFill="0" applyBorder="0" applyAlignment="0" applyProtection="0"/>
    <xf numFmtId="43" fontId="26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/>
    <xf numFmtId="0" fontId="6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0" fillId="0" borderId="0" xfId="0" applyFont="1"/>
    <xf numFmtId="0" fontId="14" fillId="0" borderId="0" xfId="0" applyFont="1"/>
    <xf numFmtId="37" fontId="13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right"/>
    </xf>
    <xf numFmtId="0" fontId="15" fillId="0" borderId="0" xfId="0" applyFont="1"/>
    <xf numFmtId="1" fontId="15" fillId="0" borderId="0" xfId="0" applyNumberFormat="1" applyFont="1" applyAlignment="1">
      <alignment horizontal="right"/>
    </xf>
    <xf numFmtId="166" fontId="15" fillId="0" borderId="0" xfId="2" applyNumberFormat="1" applyFont="1"/>
    <xf numFmtId="166" fontId="16" fillId="0" borderId="0" xfId="2" applyNumberFormat="1" applyFont="1"/>
    <xf numFmtId="166" fontId="17" fillId="0" borderId="0" xfId="2" applyNumberFormat="1" applyFont="1"/>
    <xf numFmtId="37" fontId="2" fillId="0" borderId="0" xfId="0" applyNumberFormat="1" applyFont="1" applyAlignment="1">
      <alignment horizontal="center"/>
    </xf>
    <xf numFmtId="37" fontId="7" fillId="0" borderId="0" xfId="0" applyNumberFormat="1" applyFont="1"/>
    <xf numFmtId="166" fontId="7" fillId="0" borderId="0" xfId="2" applyNumberFormat="1" applyFont="1"/>
    <xf numFmtId="166" fontId="0" fillId="0" borderId="0" xfId="0" applyNumberFormat="1"/>
    <xf numFmtId="166" fontId="13" fillId="0" borderId="0" xfId="2" applyNumberFormat="1" applyFont="1" applyFill="1" applyBorder="1" applyAlignment="1">
      <alignment horizontal="left" vertical="center"/>
    </xf>
    <xf numFmtId="166" fontId="18" fillId="0" borderId="0" xfId="2" applyNumberFormat="1" applyFont="1" applyFill="1" applyBorder="1"/>
    <xf numFmtId="0" fontId="22" fillId="0" borderId="0" xfId="0" applyFont="1"/>
    <xf numFmtId="0" fontId="18" fillId="0" borderId="0" xfId="0" applyFont="1"/>
    <xf numFmtId="0" fontId="19" fillId="0" borderId="0" xfId="0" applyFont="1"/>
    <xf numFmtId="4" fontId="19" fillId="0" borderId="0" xfId="0" applyNumberFormat="1" applyFont="1" applyAlignment="1">
      <alignment horizontal="left"/>
    </xf>
    <xf numFmtId="0" fontId="22" fillId="2" borderId="0" xfId="0" applyFont="1" applyFill="1" applyAlignment="1">
      <alignment vertical="center"/>
    </xf>
    <xf numFmtId="166" fontId="18" fillId="0" borderId="0" xfId="0" applyNumberFormat="1" applyFont="1"/>
    <xf numFmtId="166" fontId="22" fillId="0" borderId="0" xfId="2" applyNumberFormat="1" applyFont="1" applyFill="1" applyBorder="1"/>
    <xf numFmtId="4" fontId="19" fillId="0" borderId="0" xfId="0" applyNumberFormat="1" applyFont="1" applyAlignment="1">
      <alignment vertical="center"/>
    </xf>
    <xf numFmtId="4" fontId="22" fillId="0" borderId="0" xfId="0" applyNumberFormat="1" applyFont="1" applyAlignment="1">
      <alignment vertical="center"/>
    </xf>
    <xf numFmtId="4" fontId="22" fillId="0" borderId="0" xfId="0" applyNumberFormat="1" applyFont="1"/>
    <xf numFmtId="4" fontId="22" fillId="0" borderId="0" xfId="0" applyNumberFormat="1" applyFont="1" applyAlignment="1">
      <alignment horizontal="left" vertical="center"/>
    </xf>
    <xf numFmtId="165" fontId="19" fillId="0" borderId="0" xfId="2" applyNumberFormat="1" applyFont="1" applyFill="1" applyBorder="1" applyAlignment="1">
      <alignment horizontal="right" vertical="center" wrapText="1"/>
    </xf>
    <xf numFmtId="165" fontId="22" fillId="2" borderId="0" xfId="2" applyNumberFormat="1" applyFont="1" applyFill="1" applyBorder="1" applyAlignment="1">
      <alignment horizontal="right" vertical="center" wrapText="1"/>
    </xf>
    <xf numFmtId="165" fontId="22" fillId="0" borderId="0" xfId="2" applyNumberFormat="1" applyFont="1" applyFill="1" applyBorder="1" applyAlignment="1">
      <alignment horizontal="right" vertical="center" wrapText="1"/>
    </xf>
    <xf numFmtId="165" fontId="22" fillId="0" borderId="0" xfId="2" applyNumberFormat="1" applyFont="1" applyFill="1" applyBorder="1"/>
    <xf numFmtId="170" fontId="18" fillId="0" borderId="0" xfId="0" applyNumberFormat="1" applyFont="1"/>
    <xf numFmtId="167" fontId="22" fillId="2" borderId="0" xfId="2" applyNumberFormat="1" applyFont="1" applyFill="1" applyBorder="1" applyAlignment="1">
      <alignment horizontal="right" vertical="center" wrapText="1"/>
    </xf>
    <xf numFmtId="169" fontId="22" fillId="2" borderId="0" xfId="2" applyNumberFormat="1" applyFont="1" applyFill="1" applyBorder="1" applyAlignment="1">
      <alignment horizontal="right" vertical="center" wrapText="1"/>
    </xf>
    <xf numFmtId="168" fontId="22" fillId="2" borderId="0" xfId="2" applyNumberFormat="1" applyFont="1" applyFill="1" applyBorder="1" applyAlignment="1">
      <alignment horizontal="right" vertical="center" wrapText="1"/>
    </xf>
    <xf numFmtId="165" fontId="27" fillId="0" borderId="0" xfId="2" applyNumberFormat="1" applyFont="1" applyFill="1" applyBorder="1" applyAlignment="1">
      <alignment horizontal="right" vertical="center" wrapText="1"/>
    </xf>
    <xf numFmtId="166" fontId="18" fillId="2" borderId="0" xfId="2" applyNumberFormat="1" applyFont="1" applyFill="1" applyBorder="1" applyAlignment="1">
      <alignment horizontal="center"/>
    </xf>
    <xf numFmtId="166" fontId="18" fillId="0" borderId="0" xfId="2" applyNumberFormat="1" applyFont="1" applyFill="1" applyBorder="1" applyAlignment="1">
      <alignment horizontal="center"/>
    </xf>
    <xf numFmtId="165" fontId="22" fillId="0" borderId="0" xfId="2" applyNumberFormat="1" applyFont="1" applyFill="1"/>
    <xf numFmtId="166" fontId="19" fillId="0" borderId="0" xfId="2" applyNumberFormat="1" applyFont="1" applyFill="1" applyBorder="1" applyAlignment="1">
      <alignment horizontal="right" vertical="center" wrapText="1"/>
    </xf>
    <xf numFmtId="171" fontId="19" fillId="0" borderId="0" xfId="0" applyNumberFormat="1" applyFont="1"/>
    <xf numFmtId="0" fontId="23" fillId="0" borderId="0" xfId="0" applyFont="1"/>
    <xf numFmtId="4" fontId="22" fillId="5" borderId="0" xfId="0" applyNumberFormat="1" applyFont="1" applyFill="1"/>
    <xf numFmtId="165" fontId="19" fillId="5" borderId="0" xfId="2" applyNumberFormat="1" applyFont="1" applyFill="1" applyBorder="1" applyAlignment="1">
      <alignment horizontal="right" vertical="center" wrapText="1"/>
    </xf>
    <xf numFmtId="165" fontId="22" fillId="5" borderId="0" xfId="2" applyNumberFormat="1" applyFont="1" applyFill="1" applyBorder="1" applyAlignment="1">
      <alignment horizontal="right" vertical="center" wrapText="1"/>
    </xf>
    <xf numFmtId="0" fontId="22" fillId="5" borderId="0" xfId="0" applyFont="1" applyFill="1"/>
    <xf numFmtId="166" fontId="18" fillId="5" borderId="0" xfId="2" applyNumberFormat="1" applyFont="1" applyFill="1" applyBorder="1" applyAlignment="1">
      <alignment horizontal="center"/>
    </xf>
    <xf numFmtId="165" fontId="22" fillId="5" borderId="0" xfId="2" applyNumberFormat="1" applyFont="1" applyFill="1" applyBorder="1" applyAlignment="1">
      <alignment horizontal="right"/>
    </xf>
    <xf numFmtId="4" fontId="19" fillId="5" borderId="0" xfId="0" applyNumberFormat="1" applyFont="1" applyFill="1" applyAlignment="1">
      <alignment horizontal="left"/>
    </xf>
    <xf numFmtId="4" fontId="22" fillId="5" borderId="0" xfId="0" applyNumberFormat="1" applyFont="1" applyFill="1" applyAlignment="1">
      <alignment horizontal="left"/>
    </xf>
    <xf numFmtId="4" fontId="22" fillId="5" borderId="0" xfId="0" applyNumberFormat="1" applyFont="1" applyFill="1" applyAlignment="1">
      <alignment vertical="center"/>
    </xf>
    <xf numFmtId="166" fontId="22" fillId="5" borderId="0" xfId="2" applyNumberFormat="1" applyFont="1" applyFill="1" applyBorder="1" applyAlignment="1">
      <alignment horizontal="right" vertical="center" wrapText="1"/>
    </xf>
    <xf numFmtId="0" fontId="18" fillId="5" borderId="0" xfId="0" applyFont="1" applyFill="1"/>
    <xf numFmtId="4" fontId="19" fillId="5" borderId="0" xfId="0" applyNumberFormat="1" applyFont="1" applyFill="1"/>
    <xf numFmtId="165" fontId="22" fillId="5" borderId="0" xfId="2" applyNumberFormat="1" applyFont="1" applyFill="1" applyBorder="1"/>
    <xf numFmtId="0" fontId="19" fillId="5" borderId="0" xfId="0" applyFont="1" applyFill="1"/>
    <xf numFmtId="4" fontId="19" fillId="5" borderId="0" xfId="0" applyNumberFormat="1" applyFont="1" applyFill="1" applyAlignment="1">
      <alignment horizontal="left" vertical="center"/>
    </xf>
    <xf numFmtId="4" fontId="19" fillId="5" borderId="1" xfId="0" applyNumberFormat="1" applyFont="1" applyFill="1" applyBorder="1"/>
    <xf numFmtId="4" fontId="22" fillId="5" borderId="1" xfId="0" applyNumberFormat="1" applyFont="1" applyFill="1" applyBorder="1"/>
    <xf numFmtId="4" fontId="22" fillId="5" borderId="1" xfId="0" applyNumberFormat="1" applyFont="1" applyFill="1" applyBorder="1" applyAlignment="1">
      <alignment horizontal="right"/>
    </xf>
    <xf numFmtId="2" fontId="25" fillId="2" borderId="0" xfId="0" applyNumberFormat="1" applyFont="1" applyFill="1" applyAlignment="1">
      <alignment horizontal="right" vertical="center"/>
    </xf>
    <xf numFmtId="2" fontId="24" fillId="2" borderId="0" xfId="0" applyNumberFormat="1" applyFont="1" applyFill="1" applyAlignment="1">
      <alignment horizontal="right" vertical="center"/>
    </xf>
    <xf numFmtId="1" fontId="25" fillId="3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7" fontId="1" fillId="0" borderId="0" xfId="0" applyNumberFormat="1" applyFont="1" applyAlignment="1">
      <alignment horizontal="right"/>
    </xf>
    <xf numFmtId="2" fontId="24" fillId="2" borderId="0" xfId="1" applyNumberFormat="1" applyFont="1" applyFill="1" applyAlignment="1">
      <alignment horizontal="left" vertical="center" wrapText="1"/>
    </xf>
    <xf numFmtId="2" fontId="25" fillId="4" borderId="3" xfId="1" applyNumberFormat="1" applyFont="1" applyFill="1" applyBorder="1" applyAlignment="1">
      <alignment horizontal="center" vertical="center" wrapText="1"/>
    </xf>
    <xf numFmtId="2" fontId="25" fillId="4" borderId="4" xfId="1" applyNumberFormat="1" applyFont="1" applyFill="1" applyBorder="1" applyAlignment="1">
      <alignment horizontal="center" vertical="center" wrapText="1"/>
    </xf>
    <xf numFmtId="2" fontId="19" fillId="2" borderId="2" xfId="1" applyNumberFormat="1" applyFont="1" applyFill="1" applyBorder="1" applyAlignment="1">
      <alignment horizontal="center" vertical="center"/>
    </xf>
    <xf numFmtId="2" fontId="19" fillId="2" borderId="5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4">
    <cellStyle name="Normal" xfId="0" builtinId="0"/>
    <cellStyle name="Normal 2" xfId="1" xr:uid="{00000000-0005-0000-0000-000002000000}"/>
    <cellStyle name="Vírgula" xfId="2" builtinId="3"/>
    <cellStyle name="Vírgula 2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68759894378581"/>
          <c:y val="6.0126675185848473E-2"/>
          <c:w val="0.58906294941936443"/>
          <c:h val="0.72468466408206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'Gráfico 31 e 32'!$S$5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32'!$T$5:$AD$5</c:f>
              <c:numCache>
                <c:formatCode>#,##0_);\(#,##0\)</c:formatCode>
                <c:ptCount val="11"/>
                <c:pt idx="0">
                  <c:v>682.27750000000003</c:v>
                </c:pt>
                <c:pt idx="1">
                  <c:v>1820.6481000000001</c:v>
                </c:pt>
                <c:pt idx="2">
                  <c:v>2256.6271999999999</c:v>
                </c:pt>
                <c:pt idx="3">
                  <c:v>4387.041470000001</c:v>
                </c:pt>
                <c:pt idx="4">
                  <c:v>3257.3398999999999</c:v>
                </c:pt>
                <c:pt idx="5">
                  <c:v>4249.7233499999993</c:v>
                </c:pt>
                <c:pt idx="6">
                  <c:v>4905.9976500000002</c:v>
                </c:pt>
                <c:pt idx="7">
                  <c:v>5903.7186000000002</c:v>
                </c:pt>
                <c:pt idx="8">
                  <c:v>6207.1229999999996</c:v>
                </c:pt>
                <c:pt idx="9">
                  <c:v>5679.5038269999995</c:v>
                </c:pt>
                <c:pt idx="10" formatCode="_(* #,##0_);_(* \(#,##0\);_(* &quot;-&quot;??_);_(@_)">
                  <c:v>5793.9327589879513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D-4AD3-ADD9-29E819F9E467}"/>
            </c:ext>
          </c:extLst>
        </c:ser>
        <c:ser>
          <c:idx val="1"/>
          <c:order val="1"/>
          <c:tx>
            <c:v>GLP</c:v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32'!$T$6:$AD$6</c:f>
              <c:numCache>
                <c:formatCode>#,##0_);\(#,##0\)</c:formatCode>
                <c:ptCount val="11"/>
                <c:pt idx="0">
                  <c:v>2337.6932999999999</c:v>
                </c:pt>
                <c:pt idx="1">
                  <c:v>2755.3874200000005</c:v>
                </c:pt>
                <c:pt idx="2">
                  <c:v>2763.7717600000001</c:v>
                </c:pt>
                <c:pt idx="3">
                  <c:v>3055.95181</c:v>
                </c:pt>
                <c:pt idx="4">
                  <c:v>3120.1498999999999</c:v>
                </c:pt>
                <c:pt idx="5">
                  <c:v>4236.0995400000002</c:v>
                </c:pt>
                <c:pt idx="6">
                  <c:v>4451.8685599999999</c:v>
                </c:pt>
                <c:pt idx="7">
                  <c:v>4742.1805300000005</c:v>
                </c:pt>
                <c:pt idx="8">
                  <c:v>5024.9903599999998</c:v>
                </c:pt>
                <c:pt idx="9">
                  <c:v>5099.6580540000004</c:v>
                </c:pt>
                <c:pt idx="10" formatCode="_(* #,##0_);_(* \(#,##0\);_(* &quot;-&quot;??_);_(@_)">
                  <c:v>4660.8886343636368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0D-4AD3-ADD9-29E819F9E467}"/>
            </c:ext>
          </c:extLst>
        </c:ser>
        <c:ser>
          <c:idx val="2"/>
          <c:order val="2"/>
          <c:tx>
            <c:strRef>
              <c:f>'Gráfico 31 e 32'!$S$7</c:f>
              <c:strCache>
                <c:ptCount val="1"/>
                <c:pt idx="0">
                  <c:v>Nafta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32'!$T$7:$AD$7</c:f>
              <c:numCache>
                <c:formatCode>#,##0_);\(#,##0\)</c:formatCode>
                <c:ptCount val="11"/>
                <c:pt idx="0">
                  <c:v>245.1234</c:v>
                </c:pt>
                <c:pt idx="1">
                  <c:v>704.07547</c:v>
                </c:pt>
                <c:pt idx="2">
                  <c:v>1483.4835</c:v>
                </c:pt>
                <c:pt idx="3">
                  <c:v>2800.4332599999998</c:v>
                </c:pt>
                <c:pt idx="4">
                  <c:v>3375.12336</c:v>
                </c:pt>
                <c:pt idx="5">
                  <c:v>3558.8493800000001</c:v>
                </c:pt>
                <c:pt idx="6">
                  <c:v>3405.1</c:v>
                </c:pt>
                <c:pt idx="7">
                  <c:v>4856.0226099999991</c:v>
                </c:pt>
                <c:pt idx="8">
                  <c:v>4982.0061500000002</c:v>
                </c:pt>
                <c:pt idx="9">
                  <c:v>3658.1548899999998</c:v>
                </c:pt>
                <c:pt idx="10" formatCode="_(* #,##0_);_(* \(#,##0\);_(* &quot;-&quot;??_);_(@_)">
                  <c:v>3804.8646194444441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0D-4AD3-ADD9-29E819F9E467}"/>
            </c:ext>
          </c:extLst>
        </c:ser>
        <c:ser>
          <c:idx val="3"/>
          <c:order val="3"/>
          <c:tx>
            <c:strRef>
              <c:f>'Gráfico 31 e 32'!$S$8</c:f>
              <c:strCache>
                <c:ptCount val="1"/>
                <c:pt idx="0">
                  <c:v>Querosene de Aviação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32'!$T$8:$AD$8</c:f>
              <c:numCache>
                <c:formatCode>#,##0_);\(#,##0\)</c:formatCode>
                <c:ptCount val="11"/>
                <c:pt idx="0">
                  <c:v>27.90457</c:v>
                </c:pt>
                <c:pt idx="1">
                  <c:v>142.56592000000001</c:v>
                </c:pt>
                <c:pt idx="2">
                  <c:v>136.12179999999998</c:v>
                </c:pt>
                <c:pt idx="3">
                  <c:v>459.22343999999998</c:v>
                </c:pt>
                <c:pt idx="4">
                  <c:v>419.66735</c:v>
                </c:pt>
                <c:pt idx="5">
                  <c:v>640.01285999999993</c:v>
                </c:pt>
                <c:pt idx="6">
                  <c:v>687.34517000000005</c:v>
                </c:pt>
                <c:pt idx="7">
                  <c:v>861.59934999999996</c:v>
                </c:pt>
                <c:pt idx="8">
                  <c:v>996.79819999999995</c:v>
                </c:pt>
                <c:pt idx="9">
                  <c:v>1126.7510649999999</c:v>
                </c:pt>
                <c:pt idx="10" formatCode="_(* #,##0_);_(* \(#,##0\);_(* &quot;-&quot;??_);_(@_)">
                  <c:v>902.79350873417741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0D-4AD3-ADD9-29E819F9E467}"/>
            </c:ext>
          </c:extLst>
        </c:ser>
        <c:ser>
          <c:idx val="6"/>
          <c:order val="4"/>
          <c:tx>
            <c:strRef>
              <c:f>'Gráfico 31 e 32'!$S$15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32'!$T$15:$AD$15</c:f>
              <c:numCache>
                <c:formatCode>#,##0_);\(#,##0\)</c:formatCode>
                <c:ptCount val="11"/>
                <c:pt idx="0">
                  <c:v>656.08576000000005</c:v>
                </c:pt>
                <c:pt idx="1">
                  <c:v>239.25019</c:v>
                </c:pt>
                <c:pt idx="2">
                  <c:v>537.48183999999992</c:v>
                </c:pt>
                <c:pt idx="3">
                  <c:v>5112.6769699999995</c:v>
                </c:pt>
                <c:pt idx="4">
                  <c:v>2489.38</c:v>
                </c:pt>
                <c:pt idx="5">
                  <c:v>434.72057000000001</c:v>
                </c:pt>
                <c:pt idx="6">
                  <c:v>1244.4738200000002</c:v>
                </c:pt>
                <c:pt idx="7">
                  <c:v>470.91717999999997</c:v>
                </c:pt>
                <c:pt idx="8">
                  <c:v>57.910960000000003</c:v>
                </c:pt>
                <c:pt idx="9">
                  <c:v>222.22063265306122</c:v>
                </c:pt>
                <c:pt idx="10" formatCode="_(* #,##0_);_(* \(#,##0\);_(* &quot;-&quot;??_);_(@_)">
                  <c:v>106.69044653061223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0D-4AD3-ADD9-29E819F9E467}"/>
            </c:ext>
          </c:extLst>
        </c:ser>
        <c:ser>
          <c:idx val="4"/>
          <c:order val="5"/>
          <c:tx>
            <c:strRef>
              <c:f>'Gráfico 31 e 32'!$S$10</c:f>
              <c:strCache>
                <c:ptCount val="1"/>
                <c:pt idx="0">
                  <c:v>Outros1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32'!$T$10:$AD$10</c:f>
              <c:numCache>
                <c:formatCode>#,##0_);\(#,##0\)</c:formatCode>
                <c:ptCount val="11"/>
                <c:pt idx="0">
                  <c:v>114.03191999999999</c:v>
                </c:pt>
                <c:pt idx="1">
                  <c:v>101.82846000000001</c:v>
                </c:pt>
                <c:pt idx="2">
                  <c:v>601.21456207065</c:v>
                </c:pt>
                <c:pt idx="3">
                  <c:v>551.51429341055939</c:v>
                </c:pt>
                <c:pt idx="4">
                  <c:v>672.58161569312006</c:v>
                </c:pt>
                <c:pt idx="5">
                  <c:v>1740.68153358515</c:v>
                </c:pt>
                <c:pt idx="6">
                  <c:v>2276.2552541071996</c:v>
                </c:pt>
                <c:pt idx="7">
                  <c:v>2164.4935566738295</c:v>
                </c:pt>
                <c:pt idx="8">
                  <c:v>2013.1447390509209</c:v>
                </c:pt>
                <c:pt idx="9">
                  <c:v>903.76173367427862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0D-4AD3-ADD9-29E819F9E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265647"/>
        <c:axId val="1"/>
      </c:barChart>
      <c:catAx>
        <c:axId val="72656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Ano</a:t>
                </a:r>
              </a:p>
            </c:rich>
          </c:tx>
          <c:layout>
            <c:manualLayout>
              <c:xMode val="edge"/>
              <c:yMode val="edge"/>
              <c:x val="0.40000032945672587"/>
              <c:y val="0.879748431869745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10</a:t>
                </a:r>
                <a:r>
                  <a:rPr lang="en-US" sz="102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m</a:t>
                </a:r>
                <a:r>
                  <a:rPr lang="en-US" sz="102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7.8124073402958526E-3"/>
              <c:y val="0.3481018951020952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265647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3595148325114569"/>
          <c:y val="0.9430669976745405"/>
          <c:w val="0.13125421001109763"/>
          <c:h val="3.16465435461255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12509775169201"/>
          <c:y val="6.0126675185848473E-2"/>
          <c:w val="0.58281294465098932"/>
          <c:h val="0.7246846640820684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'Gráfico 31 e 32'!$S$5</c:f>
              <c:strCache>
                <c:ptCount val="1"/>
                <c:pt idx="0">
                  <c:v>Óleo Diesel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32'!$T$5:$AD$5</c:f>
              <c:numCache>
                <c:formatCode>#,##0_);\(#,##0\)</c:formatCode>
                <c:ptCount val="11"/>
                <c:pt idx="0">
                  <c:v>682.27750000000003</c:v>
                </c:pt>
                <c:pt idx="1">
                  <c:v>1820.6481000000001</c:v>
                </c:pt>
                <c:pt idx="2">
                  <c:v>2256.6271999999999</c:v>
                </c:pt>
                <c:pt idx="3">
                  <c:v>4387.041470000001</c:v>
                </c:pt>
                <c:pt idx="4">
                  <c:v>3257.3398999999999</c:v>
                </c:pt>
                <c:pt idx="5">
                  <c:v>4249.7233499999993</c:v>
                </c:pt>
                <c:pt idx="6">
                  <c:v>4905.9976500000002</c:v>
                </c:pt>
                <c:pt idx="7">
                  <c:v>5903.7186000000002</c:v>
                </c:pt>
                <c:pt idx="8">
                  <c:v>6207.1229999999996</c:v>
                </c:pt>
                <c:pt idx="9">
                  <c:v>5679.5038269999995</c:v>
                </c:pt>
                <c:pt idx="10" formatCode="_(* #,##0_);_(* \(#,##0\);_(* &quot;-&quot;??_);_(@_)">
                  <c:v>5793.9327589879513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4-4916-B511-94D62D31528E}"/>
            </c:ext>
          </c:extLst>
        </c:ser>
        <c:ser>
          <c:idx val="1"/>
          <c:order val="1"/>
          <c:tx>
            <c:v>GLP</c:v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32'!$T$6:$AD$6</c:f>
              <c:numCache>
                <c:formatCode>#,##0_);\(#,##0\)</c:formatCode>
                <c:ptCount val="11"/>
                <c:pt idx="0">
                  <c:v>2337.6932999999999</c:v>
                </c:pt>
                <c:pt idx="1">
                  <c:v>2755.3874200000005</c:v>
                </c:pt>
                <c:pt idx="2">
                  <c:v>2763.7717600000001</c:v>
                </c:pt>
                <c:pt idx="3">
                  <c:v>3055.95181</c:v>
                </c:pt>
                <c:pt idx="4">
                  <c:v>3120.1498999999999</c:v>
                </c:pt>
                <c:pt idx="5">
                  <c:v>4236.0995400000002</c:v>
                </c:pt>
                <c:pt idx="6">
                  <c:v>4451.8685599999999</c:v>
                </c:pt>
                <c:pt idx="7">
                  <c:v>4742.1805300000005</c:v>
                </c:pt>
                <c:pt idx="8">
                  <c:v>5024.9903599999998</c:v>
                </c:pt>
                <c:pt idx="9">
                  <c:v>5099.6580540000004</c:v>
                </c:pt>
                <c:pt idx="10" formatCode="_(* #,##0_);_(* \(#,##0\);_(* &quot;-&quot;??_);_(@_)">
                  <c:v>4660.8886343636368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4-4916-B511-94D62D31528E}"/>
            </c:ext>
          </c:extLst>
        </c:ser>
        <c:ser>
          <c:idx val="2"/>
          <c:order val="2"/>
          <c:tx>
            <c:strRef>
              <c:f>'Gráfico 31 e 32'!$S$7</c:f>
              <c:strCache>
                <c:ptCount val="1"/>
                <c:pt idx="0">
                  <c:v>Nafta</c:v>
                </c:pt>
              </c:strCache>
            </c:strRef>
          </c:tx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32'!$T$7:$AD$7</c:f>
              <c:numCache>
                <c:formatCode>#,##0_);\(#,##0\)</c:formatCode>
                <c:ptCount val="11"/>
                <c:pt idx="0">
                  <c:v>245.1234</c:v>
                </c:pt>
                <c:pt idx="1">
                  <c:v>704.07547</c:v>
                </c:pt>
                <c:pt idx="2">
                  <c:v>1483.4835</c:v>
                </c:pt>
                <c:pt idx="3">
                  <c:v>2800.4332599999998</c:v>
                </c:pt>
                <c:pt idx="4">
                  <c:v>3375.12336</c:v>
                </c:pt>
                <c:pt idx="5">
                  <c:v>3558.8493800000001</c:v>
                </c:pt>
                <c:pt idx="6">
                  <c:v>3405.1</c:v>
                </c:pt>
                <c:pt idx="7">
                  <c:v>4856.0226099999991</c:v>
                </c:pt>
                <c:pt idx="8">
                  <c:v>4982.0061500000002</c:v>
                </c:pt>
                <c:pt idx="9">
                  <c:v>3658.1548899999998</c:v>
                </c:pt>
                <c:pt idx="10" formatCode="_(* #,##0_);_(* \(#,##0\);_(* &quot;-&quot;??_);_(@_)">
                  <c:v>3804.8646194444441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24-4916-B511-94D62D31528E}"/>
            </c:ext>
          </c:extLst>
        </c:ser>
        <c:ser>
          <c:idx val="3"/>
          <c:order val="3"/>
          <c:tx>
            <c:strRef>
              <c:f>'Gráfico 31 e 32'!$S$8</c:f>
              <c:strCache>
                <c:ptCount val="1"/>
                <c:pt idx="0">
                  <c:v>Querosene de Aviação</c:v>
                </c:pt>
              </c:strCache>
            </c:strRef>
          </c:tx>
          <c:spPr>
            <a:solidFill>
              <a:srgbClr val="A0E0E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32'!$T$8:$AD$8</c:f>
              <c:numCache>
                <c:formatCode>#,##0_);\(#,##0\)</c:formatCode>
                <c:ptCount val="11"/>
                <c:pt idx="0">
                  <c:v>27.90457</c:v>
                </c:pt>
                <c:pt idx="1">
                  <c:v>142.56592000000001</c:v>
                </c:pt>
                <c:pt idx="2">
                  <c:v>136.12179999999998</c:v>
                </c:pt>
                <c:pt idx="3">
                  <c:v>459.22343999999998</c:v>
                </c:pt>
                <c:pt idx="4">
                  <c:v>419.66735</c:v>
                </c:pt>
                <c:pt idx="5">
                  <c:v>640.01285999999993</c:v>
                </c:pt>
                <c:pt idx="6">
                  <c:v>687.34517000000005</c:v>
                </c:pt>
                <c:pt idx="7">
                  <c:v>861.59934999999996</c:v>
                </c:pt>
                <c:pt idx="8">
                  <c:v>996.79819999999995</c:v>
                </c:pt>
                <c:pt idx="9">
                  <c:v>1126.7510649999999</c:v>
                </c:pt>
                <c:pt idx="10" formatCode="_(* #,##0_);_(* \(#,##0\);_(* &quot;-&quot;??_);_(@_)">
                  <c:v>902.79350873417741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24-4916-B511-94D62D31528E}"/>
            </c:ext>
          </c:extLst>
        </c:ser>
        <c:ser>
          <c:idx val="6"/>
          <c:order val="4"/>
          <c:tx>
            <c:strRef>
              <c:f>'Gráfico 31 e 32'!$S$15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rgbClr val="008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32'!$T$15:$AD$15</c:f>
              <c:numCache>
                <c:formatCode>#,##0_);\(#,##0\)</c:formatCode>
                <c:ptCount val="11"/>
                <c:pt idx="0">
                  <c:v>656.08576000000005</c:v>
                </c:pt>
                <c:pt idx="1">
                  <c:v>239.25019</c:v>
                </c:pt>
                <c:pt idx="2">
                  <c:v>537.48183999999992</c:v>
                </c:pt>
                <c:pt idx="3">
                  <c:v>5112.6769699999995</c:v>
                </c:pt>
                <c:pt idx="4">
                  <c:v>2489.38</c:v>
                </c:pt>
                <c:pt idx="5">
                  <c:v>434.72057000000001</c:v>
                </c:pt>
                <c:pt idx="6">
                  <c:v>1244.4738200000002</c:v>
                </c:pt>
                <c:pt idx="7">
                  <c:v>470.91717999999997</c:v>
                </c:pt>
                <c:pt idx="8">
                  <c:v>57.910960000000003</c:v>
                </c:pt>
                <c:pt idx="9">
                  <c:v>222.22063265306122</c:v>
                </c:pt>
                <c:pt idx="10" formatCode="_(* #,##0_);_(* \(#,##0\);_(* &quot;-&quot;??_);_(@_)">
                  <c:v>106.69044653061223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24-4916-B511-94D62D31528E}"/>
            </c:ext>
          </c:extLst>
        </c:ser>
        <c:ser>
          <c:idx val="4"/>
          <c:order val="5"/>
          <c:tx>
            <c:strRef>
              <c:f>'Gráfico 31 e 32'!$S$10</c:f>
              <c:strCache>
                <c:ptCount val="1"/>
                <c:pt idx="0">
                  <c:v>Outros1</c:v>
                </c:pt>
              </c:strCache>
            </c:strRef>
          </c:tx>
          <c:spPr>
            <a:solidFill>
              <a:srgbClr val="6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31 e 32'!$T$4:$AD$4</c:f>
              <c:numCache>
                <c:formatCode>General</c:formatCode>
                <c:ptCount val="1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</c:numCache>
            </c:numRef>
          </c:cat>
          <c:val>
            <c:numRef>
              <c:f>'Gráfico 31 e 32'!$T$10:$AD$10</c:f>
              <c:numCache>
                <c:formatCode>#,##0_);\(#,##0\)</c:formatCode>
                <c:ptCount val="11"/>
                <c:pt idx="0">
                  <c:v>114.03191999999999</c:v>
                </c:pt>
                <c:pt idx="1">
                  <c:v>101.82846000000001</c:v>
                </c:pt>
                <c:pt idx="2">
                  <c:v>601.21456207065</c:v>
                </c:pt>
                <c:pt idx="3">
                  <c:v>551.51429341055939</c:v>
                </c:pt>
                <c:pt idx="4">
                  <c:v>672.58161569312006</c:v>
                </c:pt>
                <c:pt idx="5">
                  <c:v>1740.68153358515</c:v>
                </c:pt>
                <c:pt idx="6">
                  <c:v>2276.2552541071996</c:v>
                </c:pt>
                <c:pt idx="7">
                  <c:v>2164.4935566738295</c:v>
                </c:pt>
                <c:pt idx="8">
                  <c:v>2013.1447390509209</c:v>
                </c:pt>
                <c:pt idx="9">
                  <c:v>903.76173367427862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24-4916-B511-94D62D315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266607"/>
        <c:axId val="1"/>
      </c:barChart>
      <c:catAx>
        <c:axId val="72666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Ano</a:t>
                </a:r>
              </a:p>
            </c:rich>
          </c:tx>
          <c:layout>
            <c:manualLayout>
              <c:xMode val="edge"/>
              <c:yMode val="edge"/>
              <c:x val="0.3953128191612032"/>
              <c:y val="0.882913052182036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10</a:t>
                </a:r>
                <a:r>
                  <a:rPr lang="en-US" sz="107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0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m</a:t>
                </a:r>
                <a:r>
                  <a:rPr lang="en-US" sz="107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7.8124073402958526E-3"/>
              <c:y val="0.34810189510209527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266607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3282638301278625"/>
          <c:y val="0.9430669976745405"/>
          <c:w val="0.13125421001109763"/>
          <c:h val="3.164654354612551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Importações totais:</a:t>
            </a:r>
          </a:p>
          <a:p>
            <a:pPr algn="l"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15.599 x 10</a:t>
            </a:r>
            <a:r>
              <a:rPr lang="en-US" sz="11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  <a:r>
              <a:rPr lang="en-US" sz="1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m</a:t>
            </a:r>
            <a:r>
              <a:rPr lang="en-US" sz="11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3</a:t>
            </a:r>
          </a:p>
        </c:rich>
      </c:tx>
      <c:layout>
        <c:manualLayout>
          <c:xMode val="edge"/>
          <c:yMode val="edge"/>
          <c:x val="0.72353999171156247"/>
          <c:y val="0.75919715917863206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641418964471893"/>
          <c:y val="0.2976588628762542"/>
          <c:w val="0.5592425689341568"/>
          <c:h val="0.4682274247491639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7E2-40F2-BEFA-D9CFF48BBA22}"/>
              </c:ext>
            </c:extLst>
          </c:dPt>
          <c:dPt>
            <c:idx val="1"/>
            <c:bubble3D val="0"/>
            <c:spPr>
              <a:solidFill>
                <a:srgbClr val="80206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7E2-40F2-BEFA-D9CFF48BBA22}"/>
              </c:ext>
            </c:extLst>
          </c:dPt>
          <c:dPt>
            <c:idx val="2"/>
            <c:bubble3D val="0"/>
            <c:spPr>
              <a:solidFill>
                <a:srgbClr val="FFFF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7E2-40F2-BEFA-D9CFF48BBA22}"/>
              </c:ext>
            </c:extLst>
          </c:dPt>
          <c:dPt>
            <c:idx val="3"/>
            <c:bubble3D val="0"/>
            <c:spPr>
              <a:solidFill>
                <a:srgbClr val="A0E0E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7E2-40F2-BEFA-D9CFF48BBA22}"/>
              </c:ext>
            </c:extLst>
          </c:dPt>
          <c:dPt>
            <c:idx val="4"/>
            <c:bubble3D val="0"/>
            <c:spPr>
              <a:solidFill>
                <a:srgbClr val="6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7E2-40F2-BEFA-D9CFF48BBA22}"/>
              </c:ext>
            </c:extLst>
          </c:dPt>
          <c:dLbls>
            <c:dLbl>
              <c:idx val="0"/>
              <c:layout>
                <c:manualLayout>
                  <c:x val="-0.11994516333313017"/>
                  <c:y val="-0.20536310887560461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7E2-40F2-BEFA-D9CFF48BBA22}"/>
                </c:ext>
              </c:extLst>
            </c:dLbl>
            <c:dLbl>
              <c:idx val="1"/>
              <c:layout>
                <c:manualLayout>
                  <c:x val="-7.0176368751918849E-2"/>
                  <c:y val="3.7782635030153035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GLP
30%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7E2-40F2-BEFA-D9CFF48BBA22}"/>
                </c:ext>
              </c:extLst>
            </c:dLbl>
            <c:dLbl>
              <c:idx val="2"/>
              <c:layout>
                <c:manualLayout>
                  <c:x val="-8.9895368246565577E-3"/>
                  <c:y val="-2.6791667763937557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E2-40F2-BEFA-D9CFF48BBA22}"/>
                </c:ext>
              </c:extLst>
            </c:dLbl>
            <c:dLbl>
              <c:idx val="3"/>
              <c:layout>
                <c:manualLayout>
                  <c:x val="2.9178136643286327E-2"/>
                  <c:y val="-5.9998771056627979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E2-40F2-BEFA-D9CFF48BBA22}"/>
                </c:ext>
              </c:extLst>
            </c:dLbl>
            <c:dLbl>
              <c:idx val="4"/>
              <c:layout>
                <c:manualLayout>
                  <c:x val="6.2902724198901763E-2"/>
                  <c:y val="-5.9123763375731886E-2"/>
                </c:manualLayout>
              </c:layout>
              <c:tx>
                <c:rich>
                  <a:bodyPr/>
                  <a:lstStyle/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Outros</a:t>
                    </a:r>
                    <a:r>
                      <a:rPr lang="en-US" sz="900" b="0" i="0" u="none" strike="noStrike" baseline="3000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</a:t>
                    </a: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 </a:t>
                    </a:r>
                  </a:p>
                  <a:p>
                    <a:pPr>
                      <a:defRPr sz="115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9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7E2-40F2-BEFA-D9CFF48BBA22}"/>
                </c:ext>
              </c:extLst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E2-40F2-BEFA-D9CFF48BBA22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3759941128463681"/>
                  <c:y val="0.23076923076923078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E2-40F2-BEFA-D9CFF48BBA22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31595625363511681"/>
                  <c:y val="3.3444816053511705E-3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7E2-40F2-BEFA-D9CFF48BBA22}"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35229122280315522"/>
                  <c:y val="9.0301003344481601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7E2-40F2-BEFA-D9CFF48BBA2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'Figura 08'!$IR$6:$IR$10</c:f>
              <c:strCache>
                <c:ptCount val="5"/>
                <c:pt idx="0">
                  <c:v>Óleo Diesel</c:v>
                </c:pt>
                <c:pt idx="1">
                  <c:v>Gás Liquefeito de Petróleo (GLP)</c:v>
                </c:pt>
                <c:pt idx="2">
                  <c:v>Nafta</c:v>
                </c:pt>
                <c:pt idx="3">
                  <c:v>Querosene de Aviação</c:v>
                </c:pt>
                <c:pt idx="4">
                  <c:v>Outros </c:v>
                </c:pt>
              </c:strCache>
            </c:strRef>
          </c:cat>
          <c:val>
            <c:numRef>
              <c:f>'Figura 08'!$IS$6:$IS$10</c:f>
              <c:numCache>
                <c:formatCode>_(* #,##0_);_(* \(#,##0\);_(* "-"??_);_(@_)</c:formatCode>
                <c:ptCount val="5"/>
                <c:pt idx="0">
                  <c:v>5793.9327589879513</c:v>
                </c:pt>
                <c:pt idx="1">
                  <c:v>4660.8886343636368</c:v>
                </c:pt>
                <c:pt idx="2">
                  <c:v>3804.8646194444441</c:v>
                </c:pt>
                <c:pt idx="3">
                  <c:v>902.79350873417741</c:v>
                </c:pt>
                <c:pt idx="4">
                  <c:v>436.03267862608755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7E2-40F2-BEFA-D9CFF48BB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0</xdr:rowOff>
    </xdr:from>
    <xdr:to>
      <xdr:col>9</xdr:col>
      <xdr:colOff>9525</xdr:colOff>
      <xdr:row>24</xdr:row>
      <xdr:rowOff>9525</xdr:rowOff>
    </xdr:to>
    <xdr:graphicFrame macro="">
      <xdr:nvGraphicFramePr>
        <xdr:cNvPr id="1758222" name="Chart 1">
          <a:extLst>
            <a:ext uri="{FF2B5EF4-FFF2-40B4-BE49-F238E27FC236}">
              <a16:creationId xmlns:a16="http://schemas.microsoft.com/office/drawing/2014/main" id="{052B1023-E1FF-98BD-CD7B-C07A8539DE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39</xdr:row>
      <xdr:rowOff>0</xdr:rowOff>
    </xdr:from>
    <xdr:to>
      <xdr:col>9</xdr:col>
      <xdr:colOff>9525</xdr:colOff>
      <xdr:row>54</xdr:row>
      <xdr:rowOff>9525</xdr:rowOff>
    </xdr:to>
    <xdr:graphicFrame macro="">
      <xdr:nvGraphicFramePr>
        <xdr:cNvPr id="1758223" name="Chart 4">
          <a:extLst>
            <a:ext uri="{FF2B5EF4-FFF2-40B4-BE49-F238E27FC236}">
              <a16:creationId xmlns:a16="http://schemas.microsoft.com/office/drawing/2014/main" id="{39401C79-7CF3-FD0E-2606-090FC696F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7</xdr:row>
      <xdr:rowOff>0</xdr:rowOff>
    </xdr:from>
    <xdr:to>
      <xdr:col>8</xdr:col>
      <xdr:colOff>752475</xdr:colOff>
      <xdr:row>21</xdr:row>
      <xdr:rowOff>180975</xdr:rowOff>
    </xdr:to>
    <xdr:graphicFrame macro="">
      <xdr:nvGraphicFramePr>
        <xdr:cNvPr id="2626" name="Chart 1">
          <a:extLst>
            <a:ext uri="{FF2B5EF4-FFF2-40B4-BE49-F238E27FC236}">
              <a16:creationId xmlns:a16="http://schemas.microsoft.com/office/drawing/2014/main" id="{35AC1CAE-BA1E-C57B-8085-3487F0DE5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6"/>
  <sheetViews>
    <sheetView showGridLines="0" tabSelected="1" zoomScaleNormal="100" workbookViewId="0">
      <selection activeCell="A2" sqref="A2"/>
    </sheetView>
  </sheetViews>
  <sheetFormatPr defaultColWidth="11.53515625" defaultRowHeight="9"/>
  <cols>
    <col min="1" max="1" width="24.07421875" style="26" customWidth="1"/>
    <col min="2" max="4" width="7.765625" style="26" customWidth="1"/>
    <col min="5" max="5" width="6.765625" style="26" customWidth="1"/>
    <col min="6" max="6" width="4.69140625" style="26" bestFit="1" customWidth="1"/>
    <col min="7" max="7" width="9" style="26" bestFit="1" customWidth="1"/>
    <col min="8" max="10" width="7" style="26" customWidth="1"/>
    <col min="11" max="16384" width="11.53515625" style="26"/>
  </cols>
  <sheetData>
    <row r="1" spans="1:12" ht="19" customHeight="1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</row>
    <row r="2" spans="1:12" ht="9.65" customHeight="1">
      <c r="A2" s="70"/>
      <c r="B2" s="71"/>
      <c r="C2" s="71"/>
      <c r="D2" s="71"/>
      <c r="E2" s="71"/>
      <c r="F2" s="71"/>
      <c r="G2" s="71"/>
      <c r="H2" s="71"/>
      <c r="I2" s="71"/>
      <c r="J2" s="71"/>
    </row>
    <row r="3" spans="1:12" ht="18" customHeight="1">
      <c r="A3" s="76" t="s">
        <v>1</v>
      </c>
      <c r="B3" s="78" t="s">
        <v>2</v>
      </c>
      <c r="C3" s="79"/>
      <c r="D3" s="79"/>
      <c r="E3" s="79"/>
      <c r="F3" s="79"/>
      <c r="G3" s="79"/>
      <c r="H3" s="79"/>
      <c r="I3" s="79"/>
      <c r="J3" s="79"/>
    </row>
    <row r="4" spans="1:12" ht="9" customHeight="1">
      <c r="A4" s="77"/>
      <c r="B4" s="72" t="s">
        <v>3</v>
      </c>
      <c r="C4" s="72" t="s">
        <v>4</v>
      </c>
      <c r="D4" s="72" t="s">
        <v>5</v>
      </c>
      <c r="E4" s="72" t="s">
        <v>6</v>
      </c>
      <c r="F4" s="72" t="s">
        <v>7</v>
      </c>
      <c r="G4" s="72" t="s">
        <v>8</v>
      </c>
      <c r="H4" s="72" t="s">
        <v>9</v>
      </c>
      <c r="I4" s="72" t="s">
        <v>10</v>
      </c>
      <c r="J4" s="72" t="s">
        <v>11</v>
      </c>
    </row>
    <row r="5" spans="1:12" ht="16" customHeight="1">
      <c r="A5" s="75"/>
      <c r="B5" s="75"/>
      <c r="C5" s="75"/>
      <c r="D5" s="75"/>
      <c r="E5" s="75"/>
      <c r="F5" s="75"/>
      <c r="G5" s="75"/>
      <c r="H5" s="75"/>
      <c r="I5" s="75"/>
      <c r="J5" s="75"/>
    </row>
    <row r="6" spans="1:12" s="28" customFormat="1">
      <c r="A6" s="33" t="s">
        <v>3</v>
      </c>
      <c r="B6" s="45">
        <f t="shared" ref="B6:J6" si="0">B8+B13+B29+B56+B62+B70+B51</f>
        <v>19019.59611833583</v>
      </c>
      <c r="C6" s="45">
        <f t="shared" si="0"/>
        <v>14854.650711340208</v>
      </c>
      <c r="D6" s="45">
        <f t="shared" si="0"/>
        <v>546.00526216216224</v>
      </c>
      <c r="E6" s="45">
        <f t="shared" si="0"/>
        <v>207.64960593792171</v>
      </c>
      <c r="F6" s="45">
        <f t="shared" si="0"/>
        <v>943.03249711538467</v>
      </c>
      <c r="G6" s="45">
        <f t="shared" si="0"/>
        <v>115.23565348837212</v>
      </c>
      <c r="H6" s="45">
        <f t="shared" si="0"/>
        <v>92.308998809523828</v>
      </c>
      <c r="I6" s="45">
        <f t="shared" si="0"/>
        <v>1.8349637681159419E-2</v>
      </c>
      <c r="J6" s="45">
        <f t="shared" si="0"/>
        <v>2260.6950398445779</v>
      </c>
      <c r="L6" s="50"/>
    </row>
    <row r="7" spans="1:12">
      <c r="A7" s="34"/>
      <c r="B7" s="46"/>
      <c r="C7" s="43"/>
      <c r="D7" s="44"/>
      <c r="E7" s="42"/>
      <c r="F7" s="38"/>
      <c r="G7" s="42"/>
      <c r="H7" s="38"/>
      <c r="I7" s="38"/>
      <c r="J7" s="40"/>
    </row>
    <row r="8" spans="1:12">
      <c r="A8" s="33" t="s">
        <v>12</v>
      </c>
      <c r="B8" s="37">
        <f>SUM(C8:J8)</f>
        <v>1253.2684580274631</v>
      </c>
      <c r="C8" s="37">
        <f t="shared" ref="C8:J8" si="1">SUM(C9:C11)</f>
        <v>12.052509278350517</v>
      </c>
      <c r="D8" s="37">
        <f t="shared" si="1"/>
        <v>172.05110945945947</v>
      </c>
      <c r="E8" s="37">
        <f t="shared" si="1"/>
        <v>124.82541295546559</v>
      </c>
      <c r="F8" s="37">
        <f t="shared" si="1"/>
        <v>485.22340384615387</v>
      </c>
      <c r="G8" s="37">
        <f t="shared" si="1"/>
        <v>1.7210813953488389</v>
      </c>
      <c r="H8" s="37">
        <f t="shared" si="1"/>
        <v>4.1806178571428569</v>
      </c>
      <c r="I8" s="37">
        <f t="shared" si="1"/>
        <v>0</v>
      </c>
      <c r="J8" s="37">
        <f t="shared" si="1"/>
        <v>453.21432323554205</v>
      </c>
    </row>
    <row r="9" spans="1:12">
      <c r="A9" s="35" t="s">
        <v>13</v>
      </c>
      <c r="B9" s="37">
        <f>SUM(C9:J9)</f>
        <v>145.09213572891343</v>
      </c>
      <c r="C9" s="39">
        <v>0.17257835051546391</v>
      </c>
      <c r="D9" s="39">
        <v>0</v>
      </c>
      <c r="E9" s="39">
        <v>0</v>
      </c>
      <c r="F9" s="39">
        <v>100.59706730769231</v>
      </c>
      <c r="G9" s="39">
        <v>1.7204651162790695E-2</v>
      </c>
      <c r="H9" s="39">
        <v>0</v>
      </c>
      <c r="I9" s="39">
        <v>0</v>
      </c>
      <c r="J9" s="39">
        <v>44.305285419542862</v>
      </c>
    </row>
    <row r="10" spans="1:12">
      <c r="A10" s="35" t="s">
        <v>14</v>
      </c>
      <c r="B10" s="37">
        <f>SUM(C10:J10)</f>
        <v>35.3313346427326</v>
      </c>
      <c r="C10" s="39">
        <v>0</v>
      </c>
      <c r="D10" s="39">
        <v>0</v>
      </c>
      <c r="E10" s="39">
        <v>0.13317408906882591</v>
      </c>
      <c r="F10" s="39">
        <v>5.0711538461538461E-2</v>
      </c>
      <c r="G10" s="39">
        <v>0.64846162790697748</v>
      </c>
      <c r="H10" s="39">
        <v>0</v>
      </c>
      <c r="I10" s="39">
        <v>0</v>
      </c>
      <c r="J10" s="39">
        <v>34.498987387295259</v>
      </c>
    </row>
    <row r="11" spans="1:12">
      <c r="A11" s="35" t="s">
        <v>15</v>
      </c>
      <c r="B11" s="37">
        <f>SUM(C11:J11)</f>
        <v>1072.844987655817</v>
      </c>
      <c r="C11" s="39">
        <v>11.879930927835053</v>
      </c>
      <c r="D11" s="39">
        <v>172.05110945945947</v>
      </c>
      <c r="E11" s="39">
        <v>124.69223886639676</v>
      </c>
      <c r="F11" s="39">
        <v>384.575625</v>
      </c>
      <c r="G11" s="39">
        <v>1.0554151162790706</v>
      </c>
      <c r="H11" s="39">
        <v>4.1806178571428569</v>
      </c>
      <c r="I11" s="39">
        <v>0</v>
      </c>
      <c r="J11" s="39">
        <v>374.41005042870393</v>
      </c>
    </row>
    <row r="12" spans="1:12">
      <c r="A12" s="34"/>
      <c r="B12" s="47"/>
      <c r="C12" s="39"/>
      <c r="D12" s="39"/>
      <c r="E12" s="48"/>
      <c r="F12" s="48"/>
      <c r="G12" s="40"/>
      <c r="H12" s="40"/>
      <c r="I12" s="39"/>
      <c r="J12" s="48"/>
    </row>
    <row r="13" spans="1:12">
      <c r="A13" s="29" t="s">
        <v>16</v>
      </c>
      <c r="B13" s="37">
        <f t="shared" ref="B13:B27" si="2">SUM(C13:J13)</f>
        <v>2684.4617030280583</v>
      </c>
      <c r="C13" s="37">
        <f t="shared" ref="C13:J13" si="3">SUM(C14:C27)</f>
        <v>1956.450456701031</v>
      </c>
      <c r="D13" s="37">
        <f t="shared" si="3"/>
        <v>38.152840540540538</v>
      </c>
      <c r="E13" s="37">
        <f t="shared" si="3"/>
        <v>75.264087719298232</v>
      </c>
      <c r="F13" s="37">
        <f t="shared" si="3"/>
        <v>3.5006298076923077</v>
      </c>
      <c r="G13" s="37">
        <f t="shared" si="3"/>
        <v>102.35331046511632</v>
      </c>
      <c r="H13" s="37">
        <f t="shared" si="3"/>
        <v>49.100201190476191</v>
      </c>
      <c r="I13" s="37">
        <f t="shared" si="3"/>
        <v>1.7574275362318838E-2</v>
      </c>
      <c r="J13" s="49">
        <f t="shared" si="3"/>
        <v>459.6226023285414</v>
      </c>
    </row>
    <row r="14" spans="1:12">
      <c r="A14" s="34" t="s">
        <v>17</v>
      </c>
      <c r="B14" s="37">
        <f t="shared" si="2"/>
        <v>53.644192700209203</v>
      </c>
      <c r="C14" s="39">
        <v>52.669625773195875</v>
      </c>
      <c r="D14" s="39">
        <v>8.108108108108109E-6</v>
      </c>
      <c r="E14" s="39">
        <v>7.4898785425101205E-4</v>
      </c>
      <c r="F14" s="39">
        <v>0</v>
      </c>
      <c r="G14" s="39">
        <v>1.1395348837209302E-3</v>
      </c>
      <c r="H14" s="39">
        <v>0.97262619047619048</v>
      </c>
      <c r="I14" s="39">
        <v>4.1666666666666665E-5</v>
      </c>
      <c r="J14" s="39">
        <v>2.4390243902439023E-6</v>
      </c>
    </row>
    <row r="15" spans="1:12">
      <c r="A15" s="35" t="s">
        <v>18</v>
      </c>
      <c r="B15" s="37">
        <f t="shared" si="2"/>
        <v>407.27169168185628</v>
      </c>
      <c r="C15" s="39">
        <v>249.21200412371132</v>
      </c>
      <c r="D15" s="39">
        <v>33.664775675675678</v>
      </c>
      <c r="E15" s="39">
        <v>6.7059689608636983</v>
      </c>
      <c r="F15" s="39">
        <v>6.7091346153846154E-2</v>
      </c>
      <c r="G15" s="39">
        <v>28.789315116279084</v>
      </c>
      <c r="H15" s="39">
        <v>38.207969047619045</v>
      </c>
      <c r="I15" s="39">
        <v>3.442028985507246E-4</v>
      </c>
      <c r="J15" s="39">
        <v>50.624223208655039</v>
      </c>
    </row>
    <row r="16" spans="1:12">
      <c r="A16" s="36" t="s">
        <v>19</v>
      </c>
      <c r="B16" s="37">
        <f t="shared" si="2"/>
        <v>414.08994229703933</v>
      </c>
      <c r="C16" s="39">
        <v>412.53645773195876</v>
      </c>
      <c r="D16" s="39">
        <v>1.3513513513513514E-3</v>
      </c>
      <c r="E16" s="39">
        <v>1.0931174089068824E-2</v>
      </c>
      <c r="F16" s="39">
        <v>0</v>
      </c>
      <c r="G16" s="39">
        <v>0.67389651162790687</v>
      </c>
      <c r="H16" s="39">
        <v>0.79109880952380951</v>
      </c>
      <c r="I16" s="39">
        <v>1.8115942028985507E-5</v>
      </c>
      <c r="J16" s="39">
        <v>7.618860254640282E-2</v>
      </c>
    </row>
    <row r="17" spans="1:11">
      <c r="A17" s="35" t="s">
        <v>20</v>
      </c>
      <c r="B17" s="37">
        <f t="shared" si="2"/>
        <v>16.679458330277726</v>
      </c>
      <c r="C17" s="39">
        <v>16.138532989690724</v>
      </c>
      <c r="D17" s="39">
        <v>7.2972972972972975E-5</v>
      </c>
      <c r="E17" s="39">
        <v>1.5951417004048583E-3</v>
      </c>
      <c r="F17" s="39">
        <v>0</v>
      </c>
      <c r="G17" s="39">
        <v>1.5446511627906978E-2</v>
      </c>
      <c r="H17" s="39">
        <v>0.52381071428571424</v>
      </c>
      <c r="I17" s="39">
        <v>0</v>
      </c>
      <c r="J17" s="39">
        <v>0</v>
      </c>
    </row>
    <row r="18" spans="1:11">
      <c r="A18" s="35" t="s">
        <v>21</v>
      </c>
      <c r="B18" s="37">
        <f t="shared" si="2"/>
        <v>18.000747970531499</v>
      </c>
      <c r="C18" s="39">
        <v>0</v>
      </c>
      <c r="D18" s="39">
        <v>0</v>
      </c>
      <c r="E18" s="39">
        <v>1.0481079622132254</v>
      </c>
      <c r="F18" s="39">
        <v>0.14752884615384615</v>
      </c>
      <c r="G18" s="39">
        <v>14.284941860465121</v>
      </c>
      <c r="H18" s="39">
        <v>0</v>
      </c>
      <c r="I18" s="39">
        <v>0</v>
      </c>
      <c r="J18" s="39">
        <v>2.5201693016993061</v>
      </c>
    </row>
    <row r="19" spans="1:11">
      <c r="A19" s="34" t="s">
        <v>22</v>
      </c>
      <c r="B19" s="37">
        <f t="shared" si="2"/>
        <v>135.96061258360842</v>
      </c>
      <c r="C19" s="39">
        <v>1.6486701030927837</v>
      </c>
      <c r="D19" s="39">
        <v>0</v>
      </c>
      <c r="E19" s="39">
        <v>0</v>
      </c>
      <c r="F19" s="39">
        <v>0</v>
      </c>
      <c r="G19" s="39">
        <v>1.4498837209302326E-2</v>
      </c>
      <c r="H19" s="39">
        <v>0.86925119047619048</v>
      </c>
      <c r="I19" s="39">
        <v>0</v>
      </c>
      <c r="J19" s="39">
        <v>133.42819245283016</v>
      </c>
    </row>
    <row r="20" spans="1:11">
      <c r="A20" s="34" t="s">
        <v>23</v>
      </c>
      <c r="B20" s="37">
        <f t="shared" si="2"/>
        <v>82.85412616432879</v>
      </c>
      <c r="C20" s="39">
        <v>25.307274226804125</v>
      </c>
      <c r="D20" s="39">
        <v>0</v>
      </c>
      <c r="E20" s="39">
        <v>6.5897840755735508</v>
      </c>
      <c r="F20" s="39">
        <v>0.55189423076923083</v>
      </c>
      <c r="G20" s="39">
        <v>6.2812569767441877</v>
      </c>
      <c r="H20" s="39">
        <v>0.31559285714285717</v>
      </c>
      <c r="I20" s="39">
        <v>4.5289855072463769E-5</v>
      </c>
      <c r="J20" s="39">
        <v>43.808278507439759</v>
      </c>
    </row>
    <row r="21" spans="1:11">
      <c r="A21" s="34" t="s">
        <v>24</v>
      </c>
      <c r="B21" s="37">
        <f t="shared" si="2"/>
        <v>162.27543098266202</v>
      </c>
      <c r="C21" s="39">
        <v>0</v>
      </c>
      <c r="D21" s="39">
        <v>4.4862986486486491</v>
      </c>
      <c r="E21" s="39">
        <v>15.270650472334683</v>
      </c>
      <c r="F21" s="39">
        <v>0</v>
      </c>
      <c r="G21" s="39">
        <v>4.7952430232558143</v>
      </c>
      <c r="H21" s="39">
        <v>1.0243</v>
      </c>
      <c r="I21" s="39">
        <v>0</v>
      </c>
      <c r="J21" s="39">
        <v>136.69893883842286</v>
      </c>
    </row>
    <row r="22" spans="1:11">
      <c r="A22" s="34" t="s">
        <v>25</v>
      </c>
      <c r="B22" s="37">
        <f t="shared" si="2"/>
        <v>562.64680111101518</v>
      </c>
      <c r="C22" s="39">
        <v>491.22795051546399</v>
      </c>
      <c r="D22" s="39">
        <v>3.3378378378378379E-4</v>
      </c>
      <c r="E22" s="39">
        <v>6.8331983805668059E-2</v>
      </c>
      <c r="F22" s="39">
        <v>0</v>
      </c>
      <c r="G22" s="39">
        <v>1.6268558139534888</v>
      </c>
      <c r="H22" s="39">
        <v>4.8010714285714284</v>
      </c>
      <c r="I22" s="39">
        <v>4.9637681159420274E-4</v>
      </c>
      <c r="J22" s="39">
        <v>64.921761208625213</v>
      </c>
    </row>
    <row r="23" spans="1:11">
      <c r="A23" s="34" t="s">
        <v>26</v>
      </c>
      <c r="B23" s="37">
        <f t="shared" si="2"/>
        <v>70.838070357616317</v>
      </c>
      <c r="C23" s="39">
        <v>0.34940206185567008</v>
      </c>
      <c r="D23" s="39">
        <v>0</v>
      </c>
      <c r="E23" s="39">
        <v>30.36054790823211</v>
      </c>
      <c r="F23" s="39">
        <v>0</v>
      </c>
      <c r="G23" s="39">
        <v>24.339202325581411</v>
      </c>
      <c r="H23" s="39">
        <v>0</v>
      </c>
      <c r="I23" s="39">
        <v>0</v>
      </c>
      <c r="J23" s="39">
        <v>15.788918061947129</v>
      </c>
    </row>
    <row r="24" spans="1:11">
      <c r="A24" s="36" t="s">
        <v>27</v>
      </c>
      <c r="B24" s="37">
        <f t="shared" si="2"/>
        <v>19.704220906705981</v>
      </c>
      <c r="C24" s="39">
        <v>0</v>
      </c>
      <c r="D24" s="39">
        <v>0</v>
      </c>
      <c r="E24" s="39">
        <v>13.491103913630232</v>
      </c>
      <c r="F24" s="39">
        <v>0</v>
      </c>
      <c r="G24" s="39">
        <v>5.1965825581395348</v>
      </c>
      <c r="H24" s="39">
        <v>0.18157261904761907</v>
      </c>
      <c r="I24" s="39">
        <v>0</v>
      </c>
      <c r="J24" s="39">
        <v>0.83496181588859886</v>
      </c>
    </row>
    <row r="25" spans="1:11">
      <c r="A25" s="34" t="s">
        <v>28</v>
      </c>
      <c r="B25" s="37">
        <f t="shared" si="2"/>
        <v>18.199931735522654</v>
      </c>
      <c r="C25" s="39">
        <v>0.4672886597938144</v>
      </c>
      <c r="D25" s="39">
        <v>0</v>
      </c>
      <c r="E25" s="39">
        <v>0.93358164642375163</v>
      </c>
      <c r="F25" s="39">
        <v>1.1846153846153844</v>
      </c>
      <c r="G25" s="39">
        <v>7.9480302325581365</v>
      </c>
      <c r="H25" s="39">
        <v>8.7198809523809512E-2</v>
      </c>
      <c r="I25" s="39">
        <v>0</v>
      </c>
      <c r="J25" s="39">
        <v>7.579217002607761</v>
      </c>
    </row>
    <row r="26" spans="1:11">
      <c r="A26" s="34" t="s">
        <v>29</v>
      </c>
      <c r="B26" s="37">
        <f t="shared" si="2"/>
        <v>685.56234639175261</v>
      </c>
      <c r="C26" s="39">
        <v>685.56234639175261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</row>
    <row r="27" spans="1:11" s="55" customFormat="1" ht="10.5" customHeight="1">
      <c r="A27" s="52" t="s">
        <v>30</v>
      </c>
      <c r="B27" s="53">
        <f t="shared" si="2"/>
        <v>36.734129814932352</v>
      </c>
      <c r="C27" s="54">
        <v>21.330904123711335</v>
      </c>
      <c r="D27" s="54">
        <v>0</v>
      </c>
      <c r="E27" s="54">
        <v>0.78273549257759811</v>
      </c>
      <c r="F27" s="54">
        <v>1.5495000000000001</v>
      </c>
      <c r="G27" s="54">
        <v>8.3869011627906929</v>
      </c>
      <c r="H27" s="54">
        <v>1.325709523809524</v>
      </c>
      <c r="I27" s="54">
        <v>1.6628623188405797E-2</v>
      </c>
      <c r="J27" s="54">
        <v>3.3417508888548011</v>
      </c>
      <c r="K27" s="26"/>
    </row>
    <row r="28" spans="1:11" s="55" customFormat="1">
      <c r="A28" s="52"/>
      <c r="B28" s="56"/>
      <c r="C28" s="57"/>
      <c r="D28" s="57"/>
      <c r="E28" s="57"/>
      <c r="F28" s="57"/>
      <c r="G28" s="57"/>
      <c r="H28" s="57"/>
      <c r="I28" s="57"/>
      <c r="J28" s="57"/>
      <c r="K28" s="26"/>
    </row>
    <row r="29" spans="1:11" s="55" customFormat="1">
      <c r="A29" s="58" t="s">
        <v>31</v>
      </c>
      <c r="B29" s="53">
        <f t="shared" ref="B29:B49" si="4">SUM(C29:J29)</f>
        <v>3573.9634353898045</v>
      </c>
      <c r="C29" s="53">
        <f t="shared" ref="C29:J29" si="5">SUM(C30:C49)</f>
        <v>2119.9776309278354</v>
      </c>
      <c r="D29" s="53">
        <f t="shared" si="5"/>
        <v>210.90627972972973</v>
      </c>
      <c r="E29" s="53">
        <f t="shared" si="5"/>
        <v>7.1548191632928475</v>
      </c>
      <c r="F29" s="53">
        <f t="shared" si="5"/>
        <v>155.33572211538461</v>
      </c>
      <c r="G29" s="53">
        <f t="shared" si="5"/>
        <v>3.8640220930232565</v>
      </c>
      <c r="H29" s="53">
        <f t="shared" si="5"/>
        <v>24.354459523809524</v>
      </c>
      <c r="I29" s="53">
        <f t="shared" si="5"/>
        <v>2.6268115942028986E-4</v>
      </c>
      <c r="J29" s="53">
        <f t="shared" si="5"/>
        <v>1052.3702391555696</v>
      </c>
      <c r="K29" s="26"/>
    </row>
    <row r="30" spans="1:11" s="55" customFormat="1">
      <c r="A30" s="59" t="s">
        <v>32</v>
      </c>
      <c r="B30" s="53">
        <f t="shared" si="4"/>
        <v>114.07281196269273</v>
      </c>
      <c r="C30" s="54">
        <v>113.77578247422679</v>
      </c>
      <c r="D30" s="54">
        <v>0</v>
      </c>
      <c r="E30" s="54">
        <v>1.264507422402159E-2</v>
      </c>
      <c r="F30" s="54">
        <v>0</v>
      </c>
      <c r="G30" s="54">
        <v>0.223753488372093</v>
      </c>
      <c r="H30" s="54">
        <v>6.0514285714285715E-2</v>
      </c>
      <c r="I30" s="54">
        <v>1.0688405797101449E-4</v>
      </c>
      <c r="J30" s="54">
        <v>9.756097560975611E-6</v>
      </c>
      <c r="K30" s="26"/>
    </row>
    <row r="31" spans="1:11" s="55" customFormat="1">
      <c r="A31" s="59" t="s">
        <v>33</v>
      </c>
      <c r="B31" s="53">
        <f t="shared" si="4"/>
        <v>13.64229357867471</v>
      </c>
      <c r="C31" s="54">
        <v>12.97234226804124</v>
      </c>
      <c r="D31" s="54">
        <v>0</v>
      </c>
      <c r="E31" s="54">
        <v>7.7597840755735492E-4</v>
      </c>
      <c r="F31" s="54">
        <v>0</v>
      </c>
      <c r="G31" s="54">
        <v>0.2048860465116279</v>
      </c>
      <c r="H31" s="54">
        <v>0.46428928571428574</v>
      </c>
      <c r="I31" s="54">
        <v>0</v>
      </c>
      <c r="J31" s="54">
        <v>0</v>
      </c>
      <c r="K31" s="26"/>
    </row>
    <row r="32" spans="1:11" s="55" customFormat="1">
      <c r="A32" s="59" t="s">
        <v>34</v>
      </c>
      <c r="B32" s="53">
        <f t="shared" si="4"/>
        <v>93.208845873422234</v>
      </c>
      <c r="C32" s="54">
        <v>1.3375350515463917</v>
      </c>
      <c r="D32" s="54">
        <v>2.702702702702703E-5</v>
      </c>
      <c r="E32" s="54">
        <v>0.52521322537112014</v>
      </c>
      <c r="F32" s="54">
        <v>0</v>
      </c>
      <c r="G32" s="54">
        <v>5.9790697674418608E-2</v>
      </c>
      <c r="H32" s="54">
        <v>1.3688071428571429</v>
      </c>
      <c r="I32" s="54">
        <v>0</v>
      </c>
      <c r="J32" s="54">
        <v>89.917472728946137</v>
      </c>
      <c r="K32" s="26"/>
    </row>
    <row r="33" spans="1:11" s="55" customFormat="1">
      <c r="A33" s="59" t="s">
        <v>35</v>
      </c>
      <c r="B33" s="53">
        <f t="shared" si="4"/>
        <v>107.3391408831225</v>
      </c>
      <c r="C33" s="54">
        <v>7.524507216494845</v>
      </c>
      <c r="D33" s="54">
        <v>0</v>
      </c>
      <c r="E33" s="54">
        <v>4.9757287449392713</v>
      </c>
      <c r="F33" s="54">
        <v>0.18786634615384618</v>
      </c>
      <c r="G33" s="54">
        <v>6.1358139534883734E-2</v>
      </c>
      <c r="H33" s="54">
        <v>0.57869523809523815</v>
      </c>
      <c r="I33" s="54">
        <v>0</v>
      </c>
      <c r="J33" s="54">
        <v>94.010985197904418</v>
      </c>
      <c r="K33" s="26"/>
    </row>
    <row r="34" spans="1:11" s="55" customFormat="1">
      <c r="A34" s="60" t="s">
        <v>36</v>
      </c>
      <c r="B34" s="53">
        <f t="shared" si="4"/>
        <v>193.98290300574357</v>
      </c>
      <c r="C34" s="54">
        <v>193.96674329896905</v>
      </c>
      <c r="D34" s="54">
        <v>0</v>
      </c>
      <c r="E34" s="54">
        <v>0</v>
      </c>
      <c r="F34" s="54">
        <v>0</v>
      </c>
      <c r="G34" s="54">
        <v>1.6148837209302325E-2</v>
      </c>
      <c r="H34" s="54">
        <v>0</v>
      </c>
      <c r="I34" s="54">
        <v>1.0869565217391303E-5</v>
      </c>
      <c r="J34" s="54">
        <v>0</v>
      </c>
      <c r="K34" s="26"/>
    </row>
    <row r="35" spans="1:11" s="55" customFormat="1">
      <c r="A35" s="59" t="s">
        <v>37</v>
      </c>
      <c r="B35" s="53">
        <f t="shared" si="4"/>
        <v>54.358980501253043</v>
      </c>
      <c r="C35" s="54">
        <v>53.679786597938147</v>
      </c>
      <c r="D35" s="54">
        <v>8.108108108108109E-5</v>
      </c>
      <c r="E35" s="54">
        <v>4.0647773279352218E-3</v>
      </c>
      <c r="F35" s="54">
        <v>0</v>
      </c>
      <c r="G35" s="54">
        <v>0.32583255813953499</v>
      </c>
      <c r="H35" s="54">
        <v>0.34911190476190479</v>
      </c>
      <c r="I35" s="54">
        <v>7.4275362318840582E-5</v>
      </c>
      <c r="J35" s="54">
        <v>2.9306642123025E-5</v>
      </c>
      <c r="K35" s="26"/>
    </row>
    <row r="36" spans="1:11" s="55" customFormat="1">
      <c r="A36" s="60" t="s">
        <v>38</v>
      </c>
      <c r="B36" s="53">
        <f t="shared" si="4"/>
        <v>13.929596153846154</v>
      </c>
      <c r="C36" s="54">
        <v>0</v>
      </c>
      <c r="D36" s="54">
        <v>0</v>
      </c>
      <c r="E36" s="54">
        <v>0</v>
      </c>
      <c r="F36" s="54">
        <v>13.929596153846154</v>
      </c>
      <c r="G36" s="54">
        <v>0</v>
      </c>
      <c r="H36" s="54">
        <v>0</v>
      </c>
      <c r="I36" s="54">
        <v>0</v>
      </c>
      <c r="J36" s="61">
        <v>0</v>
      </c>
      <c r="K36" s="26"/>
    </row>
    <row r="37" spans="1:11" s="55" customFormat="1">
      <c r="A37" s="59" t="s">
        <v>39</v>
      </c>
      <c r="B37" s="53">
        <f t="shared" si="4"/>
        <v>39.93590395199309</v>
      </c>
      <c r="C37" s="54">
        <v>11.641050515463917</v>
      </c>
      <c r="D37" s="54">
        <v>4.0540540540540544E-4</v>
      </c>
      <c r="E37" s="54">
        <v>6.0053981106612689E-4</v>
      </c>
      <c r="F37" s="54">
        <v>0.57716346153846154</v>
      </c>
      <c r="G37" s="54">
        <v>0.11118372093023254</v>
      </c>
      <c r="H37" s="54">
        <v>0.26073928571428567</v>
      </c>
      <c r="I37" s="54">
        <v>1.8115942028985508E-6</v>
      </c>
      <c r="J37" s="54">
        <v>27.344759211535518</v>
      </c>
      <c r="K37" s="26"/>
    </row>
    <row r="38" spans="1:11" s="55" customFormat="1">
      <c r="A38" s="59" t="s">
        <v>40</v>
      </c>
      <c r="B38" s="53">
        <f t="shared" si="4"/>
        <v>21.316745127638683</v>
      </c>
      <c r="C38" s="54">
        <v>21.257039175257731</v>
      </c>
      <c r="D38" s="54">
        <v>0</v>
      </c>
      <c r="E38" s="54">
        <v>0</v>
      </c>
      <c r="F38" s="54">
        <v>0</v>
      </c>
      <c r="G38" s="54">
        <v>0</v>
      </c>
      <c r="H38" s="54">
        <v>5.970595238095238E-2</v>
      </c>
      <c r="I38" s="54">
        <v>0</v>
      </c>
      <c r="J38" s="54">
        <v>0</v>
      </c>
      <c r="K38" s="26"/>
    </row>
    <row r="39" spans="1:11" s="55" customFormat="1">
      <c r="A39" s="59" t="s">
        <v>41</v>
      </c>
      <c r="B39" s="53">
        <f t="shared" si="4"/>
        <v>42.839097364399358</v>
      </c>
      <c r="C39" s="54">
        <v>4.5927319587628865</v>
      </c>
      <c r="D39" s="54">
        <v>0</v>
      </c>
      <c r="E39" s="54">
        <v>1.3495276653171389E-4</v>
      </c>
      <c r="F39" s="54">
        <v>0</v>
      </c>
      <c r="G39" s="54">
        <v>3.2225581395348833E-2</v>
      </c>
      <c r="H39" s="54">
        <v>2.3163785714285714</v>
      </c>
      <c r="I39" s="54">
        <v>0</v>
      </c>
      <c r="J39" s="54">
        <v>35.897626300046021</v>
      </c>
      <c r="K39" s="26"/>
    </row>
    <row r="40" spans="1:11" s="55" customFormat="1">
      <c r="A40" s="59" t="s">
        <v>42</v>
      </c>
      <c r="B40" s="53">
        <f t="shared" si="4"/>
        <v>305.58830879558246</v>
      </c>
      <c r="C40" s="54">
        <v>293.29527938144332</v>
      </c>
      <c r="D40" s="54">
        <v>0</v>
      </c>
      <c r="E40" s="54">
        <v>7.0931174089068801E-3</v>
      </c>
      <c r="F40" s="54">
        <v>0</v>
      </c>
      <c r="G40" s="54">
        <v>0.86525232558139564</v>
      </c>
      <c r="H40" s="54">
        <v>9.2127059523809525</v>
      </c>
      <c r="I40" s="54">
        <v>4.7101449275362324E-5</v>
      </c>
      <c r="J40" s="54">
        <v>2.207930917318607</v>
      </c>
      <c r="K40" s="26"/>
    </row>
    <row r="41" spans="1:11" s="55" customFormat="1">
      <c r="A41" s="60" t="s">
        <v>43</v>
      </c>
      <c r="B41" s="53">
        <f t="shared" si="4"/>
        <v>20.891012371134018</v>
      </c>
      <c r="C41" s="54">
        <v>20.891012371134018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26"/>
    </row>
    <row r="42" spans="1:11" s="55" customFormat="1">
      <c r="A42" s="59" t="s">
        <v>44</v>
      </c>
      <c r="B42" s="53">
        <f t="shared" si="4"/>
        <v>1457.3085791414626</v>
      </c>
      <c r="C42" s="54">
        <v>752.94512989690713</v>
      </c>
      <c r="D42" s="54">
        <v>210.90576351351351</v>
      </c>
      <c r="E42" s="54">
        <v>1.5174507422402161</v>
      </c>
      <c r="F42" s="54">
        <v>60.680153846153843</v>
      </c>
      <c r="G42" s="54">
        <v>1.9926744186046515E-2</v>
      </c>
      <c r="H42" s="54">
        <v>5.7911964285714292</v>
      </c>
      <c r="I42" s="54">
        <v>0</v>
      </c>
      <c r="J42" s="54">
        <v>425.44895796989027</v>
      </c>
      <c r="K42" s="26"/>
    </row>
    <row r="43" spans="1:11" s="55" customFormat="1">
      <c r="A43" s="59" t="s">
        <v>45</v>
      </c>
      <c r="B43" s="53">
        <f t="shared" si="4"/>
        <v>127.79660766260967</v>
      </c>
      <c r="C43" s="54">
        <v>118.09020515463921</v>
      </c>
      <c r="D43" s="54">
        <v>0</v>
      </c>
      <c r="E43" s="54">
        <v>4.0242914979757077E-3</v>
      </c>
      <c r="F43" s="54">
        <v>7.7884615384615383</v>
      </c>
      <c r="G43" s="54">
        <v>0.18111976744186042</v>
      </c>
      <c r="H43" s="54">
        <v>1.7327666666666668</v>
      </c>
      <c r="I43" s="54">
        <v>0</v>
      </c>
      <c r="J43" s="54">
        <v>3.0243902439024389E-5</v>
      </c>
      <c r="K43" s="26"/>
    </row>
    <row r="44" spans="1:11" s="55" customFormat="1">
      <c r="A44" s="60" t="s">
        <v>46</v>
      </c>
      <c r="B44" s="53">
        <f t="shared" si="4"/>
        <v>242.59182133040628</v>
      </c>
      <c r="C44" s="54">
        <v>63.724118556701022</v>
      </c>
      <c r="D44" s="54">
        <v>0</v>
      </c>
      <c r="E44" s="54">
        <v>1.9149797570850199E-3</v>
      </c>
      <c r="F44" s="54">
        <v>0</v>
      </c>
      <c r="G44" s="54">
        <v>0.19158139534883722</v>
      </c>
      <c r="H44" s="54">
        <v>0.90690357142857136</v>
      </c>
      <c r="I44" s="54">
        <v>1.8115942028985507E-5</v>
      </c>
      <c r="J44" s="54">
        <v>177.76728471122874</v>
      </c>
      <c r="K44" s="26"/>
    </row>
    <row r="45" spans="1:11" s="55" customFormat="1">
      <c r="A45" s="60" t="s">
        <v>47</v>
      </c>
      <c r="B45" s="53">
        <f t="shared" si="4"/>
        <v>470.29284871460425</v>
      </c>
      <c r="C45" s="54">
        <v>409.44225051546391</v>
      </c>
      <c r="D45" s="54">
        <v>0</v>
      </c>
      <c r="E45" s="54">
        <v>9.5816464237516869E-5</v>
      </c>
      <c r="F45" s="54">
        <v>0</v>
      </c>
      <c r="G45" s="54">
        <v>0.11205697674418603</v>
      </c>
      <c r="H45" s="54">
        <v>0.11938452380952382</v>
      </c>
      <c r="I45" s="54">
        <v>0</v>
      </c>
      <c r="J45" s="54">
        <v>60.619060882122341</v>
      </c>
      <c r="K45" s="26"/>
    </row>
    <row r="46" spans="1:11" s="55" customFormat="1">
      <c r="A46" s="60" t="s">
        <v>48</v>
      </c>
      <c r="B46" s="53">
        <f t="shared" si="4"/>
        <v>73.429726566000511</v>
      </c>
      <c r="C46" s="54">
        <v>5.2129773195876297</v>
      </c>
      <c r="D46" s="54">
        <v>2.702702702702703E-6</v>
      </c>
      <c r="E46" s="54">
        <v>8.1889338731443995E-2</v>
      </c>
      <c r="F46" s="54">
        <v>31.030278846153848</v>
      </c>
      <c r="G46" s="54">
        <v>2.3255813953488372E-6</v>
      </c>
      <c r="H46" s="54">
        <v>1.1904761904761906E-6</v>
      </c>
      <c r="I46" s="54">
        <v>0</v>
      </c>
      <c r="J46" s="54">
        <v>37.104574842767299</v>
      </c>
      <c r="K46" s="26"/>
    </row>
    <row r="47" spans="1:11" s="55" customFormat="1">
      <c r="A47" s="59" t="s">
        <v>49</v>
      </c>
      <c r="B47" s="53">
        <f t="shared" si="4"/>
        <v>79.196952517846825</v>
      </c>
      <c r="C47" s="54">
        <v>3.9520422680412368</v>
      </c>
      <c r="D47" s="54">
        <v>0</v>
      </c>
      <c r="E47" s="54">
        <v>7.3724696356275293E-3</v>
      </c>
      <c r="F47" s="54">
        <v>41.119307692307693</v>
      </c>
      <c r="G47" s="54">
        <v>3.2267441860465117E-2</v>
      </c>
      <c r="H47" s="54">
        <v>6.2815476190476185E-2</v>
      </c>
      <c r="I47" s="54">
        <v>0</v>
      </c>
      <c r="J47" s="54">
        <v>34.023147169811317</v>
      </c>
      <c r="K47" s="26"/>
    </row>
    <row r="48" spans="1:11" s="55" customFormat="1">
      <c r="A48" s="52" t="s">
        <v>50</v>
      </c>
      <c r="B48" s="53">
        <f t="shared" si="4"/>
        <v>85.342646657677051</v>
      </c>
      <c r="C48" s="54">
        <v>16.260389690721645</v>
      </c>
      <c r="D48" s="54">
        <v>0</v>
      </c>
      <c r="E48" s="54">
        <v>1.4129554655870446E-2</v>
      </c>
      <c r="F48" s="54">
        <v>0</v>
      </c>
      <c r="G48" s="54">
        <v>1.3738860465116278</v>
      </c>
      <c r="H48" s="54">
        <v>0.52737261904761901</v>
      </c>
      <c r="I48" s="54">
        <v>0</v>
      </c>
      <c r="J48" s="61">
        <v>67.166868746740292</v>
      </c>
      <c r="K48" s="26"/>
    </row>
    <row r="49" spans="1:11" s="62" customFormat="1" ht="10.5" customHeight="1">
      <c r="A49" s="52" t="s">
        <v>51</v>
      </c>
      <c r="B49" s="53">
        <f t="shared" si="4"/>
        <v>16.898613229694551</v>
      </c>
      <c r="C49" s="54">
        <v>15.416707216494848</v>
      </c>
      <c r="D49" s="54">
        <v>0</v>
      </c>
      <c r="E49" s="54">
        <v>1.6855600539811065E-3</v>
      </c>
      <c r="F49" s="54">
        <v>2.2894230769230771E-2</v>
      </c>
      <c r="G49" s="54">
        <v>5.2750000000000005E-2</v>
      </c>
      <c r="H49" s="54">
        <v>0.54307142857142854</v>
      </c>
      <c r="I49" s="54">
        <v>3.6231884057971017E-6</v>
      </c>
      <c r="J49" s="61">
        <v>0.86150117061665921</v>
      </c>
      <c r="K49" s="26"/>
    </row>
    <row r="50" spans="1:11" s="62" customFormat="1" ht="10.5" customHeight="1">
      <c r="A50" s="52"/>
      <c r="B50" s="53"/>
      <c r="C50" s="54"/>
      <c r="D50" s="54"/>
      <c r="E50" s="54"/>
      <c r="F50" s="54"/>
      <c r="G50" s="54"/>
      <c r="H50" s="54"/>
      <c r="I50" s="54"/>
      <c r="J50" s="61"/>
      <c r="K50" s="26"/>
    </row>
    <row r="51" spans="1:11" s="62" customFormat="1" ht="10.5" customHeight="1">
      <c r="A51" s="63" t="s">
        <v>52</v>
      </c>
      <c r="B51" s="53">
        <f>SUM(C51:J51)</f>
        <v>0.23920902569482741</v>
      </c>
      <c r="C51" s="53">
        <f>SUM(C52:C54)</f>
        <v>0</v>
      </c>
      <c r="D51" s="53">
        <f t="shared" ref="D51:J51" si="6">SUM(D52:D54)</f>
        <v>0</v>
      </c>
      <c r="E51" s="53">
        <f t="shared" si="6"/>
        <v>9.3117408906882599E-4</v>
      </c>
      <c r="F51" s="53">
        <f t="shared" si="6"/>
        <v>0</v>
      </c>
      <c r="G51" s="53">
        <f t="shared" si="6"/>
        <v>1.8023255813953487E-4</v>
      </c>
      <c r="H51" s="53">
        <f t="shared" si="6"/>
        <v>0.23809761904761906</v>
      </c>
      <c r="I51" s="53">
        <f t="shared" si="6"/>
        <v>0</v>
      </c>
      <c r="J51" s="53">
        <f t="shared" si="6"/>
        <v>0</v>
      </c>
      <c r="K51" s="26"/>
    </row>
    <row r="52" spans="1:11" s="62" customFormat="1" ht="10.5" customHeight="1">
      <c r="A52" s="52" t="s">
        <v>53</v>
      </c>
      <c r="B52" s="53">
        <f>SUM(C52:J52)</f>
        <v>2.3255813953488371E-5</v>
      </c>
      <c r="C52" s="53">
        <v>0</v>
      </c>
      <c r="D52" s="54">
        <v>0</v>
      </c>
      <c r="E52" s="54">
        <v>0</v>
      </c>
      <c r="F52" s="54">
        <v>0</v>
      </c>
      <c r="G52" s="54">
        <v>2.3255813953488371E-5</v>
      </c>
      <c r="H52" s="54">
        <v>0</v>
      </c>
      <c r="I52" s="54">
        <v>0</v>
      </c>
      <c r="J52" s="54">
        <v>0</v>
      </c>
      <c r="K52" s="26"/>
    </row>
    <row r="53" spans="1:11" s="62" customFormat="1" ht="10.5" customHeight="1">
      <c r="A53" s="52" t="s">
        <v>54</v>
      </c>
      <c r="B53" s="53">
        <f>SUM(C53:J53)</f>
        <v>0.23893837478311164</v>
      </c>
      <c r="C53" s="53">
        <v>0</v>
      </c>
      <c r="D53" s="54">
        <v>0</v>
      </c>
      <c r="E53" s="54">
        <v>8.4075573549257765E-4</v>
      </c>
      <c r="F53" s="54">
        <v>0</v>
      </c>
      <c r="G53" s="54">
        <v>0</v>
      </c>
      <c r="H53" s="54">
        <v>0.23809761904761906</v>
      </c>
      <c r="I53" s="54">
        <v>0</v>
      </c>
      <c r="J53" s="54">
        <v>0</v>
      </c>
      <c r="K53" s="26"/>
    </row>
    <row r="54" spans="1:11" s="62" customFormat="1" ht="10.5" customHeight="1">
      <c r="A54" s="52" t="s">
        <v>55</v>
      </c>
      <c r="B54" s="53">
        <f>SUM(C54:J54)</f>
        <v>2.4739509776229481E-4</v>
      </c>
      <c r="C54" s="53">
        <v>0</v>
      </c>
      <c r="D54" s="54">
        <v>0</v>
      </c>
      <c r="E54" s="54">
        <v>9.0418353576248318E-5</v>
      </c>
      <c r="F54" s="54">
        <v>0</v>
      </c>
      <c r="G54" s="54">
        <v>1.569767441860465E-4</v>
      </c>
      <c r="H54" s="54">
        <v>0</v>
      </c>
      <c r="I54" s="54">
        <v>0</v>
      </c>
      <c r="J54" s="54">
        <v>0</v>
      </c>
      <c r="K54" s="26"/>
    </row>
    <row r="55" spans="1:11" s="55" customFormat="1">
      <c r="A55" s="52"/>
      <c r="B55" s="56"/>
      <c r="C55" s="54"/>
      <c r="D55" s="54"/>
      <c r="E55" s="54"/>
      <c r="F55" s="54"/>
      <c r="G55" s="64"/>
      <c r="H55" s="54"/>
      <c r="I55" s="54"/>
      <c r="J55" s="64"/>
      <c r="K55" s="26"/>
    </row>
    <row r="56" spans="1:11" s="55" customFormat="1" ht="9.75" customHeight="1">
      <c r="A56" s="58" t="s">
        <v>56</v>
      </c>
      <c r="B56" s="53">
        <f>SUM(C56:J56)</f>
        <v>312.45466005677611</v>
      </c>
      <c r="C56" s="53">
        <f>SUM(C57:C60)</f>
        <v>89.089974226804131</v>
      </c>
      <c r="D56" s="53">
        <f t="shared" ref="D56:J56" si="7">SUM(D57:D60)</f>
        <v>5.1351351351351357E-5</v>
      </c>
      <c r="E56" s="53">
        <f t="shared" si="7"/>
        <v>6.9500674763832665E-4</v>
      </c>
      <c r="F56" s="53">
        <f t="shared" si="7"/>
        <v>78.482923076923072</v>
      </c>
      <c r="G56" s="53">
        <f t="shared" si="7"/>
        <v>5.7248837209302322E-2</v>
      </c>
      <c r="H56" s="53">
        <f t="shared" si="7"/>
        <v>0.82754047619047622</v>
      </c>
      <c r="I56" s="53">
        <f t="shared" si="7"/>
        <v>4.7101449275362317E-5</v>
      </c>
      <c r="J56" s="53">
        <f t="shared" si="7"/>
        <v>143.99617998010089</v>
      </c>
      <c r="K56" s="26"/>
    </row>
    <row r="57" spans="1:11" s="55" customFormat="1" ht="9.75" customHeight="1">
      <c r="A57" s="52" t="s">
        <v>57</v>
      </c>
      <c r="B57" s="53">
        <f>SUM(C57:J57)</f>
        <v>30.384515752066914</v>
      </c>
      <c r="C57" s="54">
        <v>0</v>
      </c>
      <c r="D57" s="54">
        <v>5.1351351351351357E-5</v>
      </c>
      <c r="E57" s="54">
        <v>0</v>
      </c>
      <c r="F57" s="54">
        <v>30.384442307692307</v>
      </c>
      <c r="G57" s="54">
        <v>2.2093023255813951E-5</v>
      </c>
      <c r="H57" s="54">
        <v>0</v>
      </c>
      <c r="I57" s="54">
        <v>0</v>
      </c>
      <c r="J57" s="54">
        <v>0</v>
      </c>
      <c r="K57" s="26"/>
    </row>
    <row r="58" spans="1:11" s="55" customFormat="1" ht="9.75" customHeight="1">
      <c r="A58" s="52" t="s">
        <v>58</v>
      </c>
      <c r="B58" s="53">
        <f>SUM(C58:J58)</f>
        <v>58.289484778202102</v>
      </c>
      <c r="C58" s="54">
        <v>3.1593134020618558</v>
      </c>
      <c r="D58" s="54">
        <v>0</v>
      </c>
      <c r="E58" s="54">
        <v>4.048582995951417E-6</v>
      </c>
      <c r="F58" s="54">
        <v>1.5024615384615383</v>
      </c>
      <c r="G58" s="54">
        <v>2.3441860465116282E-3</v>
      </c>
      <c r="H58" s="54">
        <v>0</v>
      </c>
      <c r="I58" s="54">
        <v>0</v>
      </c>
      <c r="J58" s="54">
        <v>53.6253616030492</v>
      </c>
      <c r="K58" s="26"/>
    </row>
    <row r="59" spans="1:11" s="55" customFormat="1" ht="9.75" customHeight="1">
      <c r="A59" s="52" t="s">
        <v>59</v>
      </c>
      <c r="B59" s="53">
        <f>SUM(C59:J59)</f>
        <v>216.62052407654994</v>
      </c>
      <c r="C59" s="54">
        <v>84.636871134020623</v>
      </c>
      <c r="D59" s="54">
        <v>0</v>
      </c>
      <c r="E59" s="54">
        <v>6.9095816464237523E-4</v>
      </c>
      <c r="F59" s="54">
        <v>46.496201923076924</v>
      </c>
      <c r="G59" s="54">
        <v>5.4747674418604647E-2</v>
      </c>
      <c r="H59" s="54">
        <v>0</v>
      </c>
      <c r="I59" s="54">
        <v>0</v>
      </c>
      <c r="J59" s="54">
        <v>85.432012386869147</v>
      </c>
      <c r="K59" s="26"/>
    </row>
    <row r="60" spans="1:11" s="55" customFormat="1" ht="10.5">
      <c r="A60" s="52" t="s">
        <v>60</v>
      </c>
      <c r="B60" s="53">
        <f>SUM(C60:J60)</f>
        <v>7.160135449957183</v>
      </c>
      <c r="C60" s="54">
        <v>1.2937896907216495</v>
      </c>
      <c r="D60" s="54">
        <v>0</v>
      </c>
      <c r="E60" s="54">
        <v>0</v>
      </c>
      <c r="F60" s="54">
        <v>9.9817307692307691E-2</v>
      </c>
      <c r="G60" s="54">
        <v>1.3488372093023256E-4</v>
      </c>
      <c r="H60" s="54">
        <v>0.82754047619047622</v>
      </c>
      <c r="I60" s="54">
        <v>4.7101449275362317E-5</v>
      </c>
      <c r="J60" s="61">
        <v>4.9388059901825434</v>
      </c>
      <c r="K60" s="26"/>
    </row>
    <row r="61" spans="1:11" s="55" customFormat="1">
      <c r="A61" s="52"/>
      <c r="B61" s="56"/>
      <c r="C61" s="54"/>
      <c r="D61" s="54"/>
      <c r="E61" s="54"/>
      <c r="F61" s="54"/>
      <c r="G61" s="54"/>
      <c r="H61" s="54"/>
      <c r="I61" s="54"/>
      <c r="J61" s="54"/>
      <c r="K61" s="26"/>
    </row>
    <row r="62" spans="1:11" s="65" customFormat="1">
      <c r="A62" s="58" t="s">
        <v>61</v>
      </c>
      <c r="B62" s="53">
        <f t="shared" ref="B62:B68" si="8">SUM(C62:J62)</f>
        <v>1448.8772807171465</v>
      </c>
      <c r="C62" s="53">
        <f t="shared" ref="C62:J62" si="9">SUM(C63:C68)</f>
        <v>1276.0681525773196</v>
      </c>
      <c r="D62" s="53">
        <f t="shared" si="9"/>
        <v>50.374098648648648</v>
      </c>
      <c r="E62" s="53">
        <f t="shared" si="9"/>
        <v>0.19435897435897437</v>
      </c>
      <c r="F62" s="53">
        <f t="shared" si="9"/>
        <v>81.079076923076926</v>
      </c>
      <c r="G62" s="53">
        <f t="shared" si="9"/>
        <v>1.7921000000000002</v>
      </c>
      <c r="H62" s="53">
        <f t="shared" si="9"/>
        <v>3.6810749999999999</v>
      </c>
      <c r="I62" s="53">
        <f t="shared" si="9"/>
        <v>1.4492753623188408E-4</v>
      </c>
      <c r="J62" s="53">
        <f t="shared" si="9"/>
        <v>35.688273666206477</v>
      </c>
      <c r="K62" s="26"/>
    </row>
    <row r="63" spans="1:11" s="55" customFormat="1">
      <c r="A63" s="52" t="s">
        <v>62</v>
      </c>
      <c r="B63" s="53">
        <f>SUM(C63:J63)</f>
        <v>50.373728378378381</v>
      </c>
      <c r="C63" s="54">
        <v>0</v>
      </c>
      <c r="D63" s="54">
        <v>50.373728378378381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26"/>
    </row>
    <row r="64" spans="1:11" s="55" customFormat="1">
      <c r="A64" s="52" t="s">
        <v>63</v>
      </c>
      <c r="B64" s="53">
        <f>SUM(C64:J64)</f>
        <v>557.28559546976157</v>
      </c>
      <c r="C64" s="54">
        <v>552.70916804123715</v>
      </c>
      <c r="D64" s="54">
        <v>3.7027027027027027E-4</v>
      </c>
      <c r="E64" s="54">
        <v>1.524021592442644E-2</v>
      </c>
      <c r="F64" s="54">
        <v>0</v>
      </c>
      <c r="G64" s="54">
        <v>1.5943593023255815</v>
      </c>
      <c r="H64" s="54">
        <v>2.9662202380952376</v>
      </c>
      <c r="I64" s="54">
        <v>1.4130434782608697E-4</v>
      </c>
      <c r="J64" s="54">
        <v>9.6097560975609781E-5</v>
      </c>
      <c r="K64" s="26"/>
    </row>
    <row r="65" spans="1:11" s="55" customFormat="1">
      <c r="A65" s="52" t="s">
        <v>64</v>
      </c>
      <c r="B65" s="53">
        <f>SUM(C65:J65)</f>
        <v>108.46511381702653</v>
      </c>
      <c r="C65" s="54">
        <v>103.05848865979382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61">
        <v>5.4066251572327042</v>
      </c>
      <c r="K65" s="26"/>
    </row>
    <row r="66" spans="1:11" s="55" customFormat="1">
      <c r="A66" s="52" t="s">
        <v>65</v>
      </c>
      <c r="B66" s="53">
        <f>SUM(C66:J66)</f>
        <v>482.32799054153918</v>
      </c>
      <c r="C66" s="54">
        <v>407.33255360824739</v>
      </c>
      <c r="D66" s="54">
        <v>0</v>
      </c>
      <c r="E66" s="54">
        <v>0.10651551956815115</v>
      </c>
      <c r="F66" s="54">
        <v>73.307134615384612</v>
      </c>
      <c r="G66" s="54">
        <v>0.12254186046511628</v>
      </c>
      <c r="H66" s="54">
        <v>0</v>
      </c>
      <c r="I66" s="54">
        <v>0</v>
      </c>
      <c r="J66" s="61">
        <v>1.459244937873907</v>
      </c>
      <c r="K66" s="26"/>
    </row>
    <row r="67" spans="1:11" s="55" customFormat="1">
      <c r="A67" s="52" t="s">
        <v>66</v>
      </c>
      <c r="B67" s="53">
        <f>SUM(C67:J67)</f>
        <v>206.83047933128381</v>
      </c>
      <c r="C67" s="54">
        <v>206.65346391752578</v>
      </c>
      <c r="D67" s="54">
        <v>0</v>
      </c>
      <c r="E67" s="54">
        <v>1.3495276653171389E-6</v>
      </c>
      <c r="F67" s="54">
        <v>0</v>
      </c>
      <c r="G67" s="54">
        <v>3.2093023255813954E-3</v>
      </c>
      <c r="H67" s="54">
        <v>0.17380476190476191</v>
      </c>
      <c r="I67" s="54">
        <v>0</v>
      </c>
      <c r="J67" s="54">
        <v>0</v>
      </c>
      <c r="K67" s="26"/>
    </row>
    <row r="68" spans="1:11" s="55" customFormat="1" ht="10.5">
      <c r="A68" s="52" t="s">
        <v>67</v>
      </c>
      <c r="B68" s="53">
        <f t="shared" si="8"/>
        <v>43.594373179157522</v>
      </c>
      <c r="C68" s="54">
        <v>6.314478350515464</v>
      </c>
      <c r="D68" s="54">
        <v>0</v>
      </c>
      <c r="E68" s="54">
        <v>7.2601889338731462E-2</v>
      </c>
      <c r="F68" s="54">
        <v>7.7719423076923073</v>
      </c>
      <c r="G68" s="54">
        <v>7.1989534883720924E-2</v>
      </c>
      <c r="H68" s="54">
        <v>0.54105000000000003</v>
      </c>
      <c r="I68" s="54">
        <v>3.6231884057971017E-6</v>
      </c>
      <c r="J68" s="54">
        <v>28.822307473538892</v>
      </c>
      <c r="K68" s="26"/>
    </row>
    <row r="69" spans="1:11" s="55" customFormat="1">
      <c r="A69" s="52"/>
      <c r="B69" s="56"/>
      <c r="C69" s="57"/>
      <c r="D69" s="57"/>
      <c r="E69" s="57"/>
      <c r="F69" s="57"/>
      <c r="G69" s="64"/>
      <c r="H69" s="57"/>
      <c r="I69" s="57"/>
      <c r="J69" s="64"/>
      <c r="K69" s="26"/>
    </row>
    <row r="70" spans="1:11" s="62" customFormat="1" ht="10.5" customHeight="1">
      <c r="A70" s="66" t="s">
        <v>68</v>
      </c>
      <c r="B70" s="53">
        <f t="shared" ref="B70:B75" si="10">SUM(C70:J70)</f>
        <v>9746.3313720908864</v>
      </c>
      <c r="C70" s="53">
        <f t="shared" ref="C70:J70" si="11">SUM(C71:C76)</f>
        <v>9401.0119876288682</v>
      </c>
      <c r="D70" s="53">
        <f t="shared" si="11"/>
        <v>74.520882432432444</v>
      </c>
      <c r="E70" s="53">
        <f t="shared" si="11"/>
        <v>0.20930094466936577</v>
      </c>
      <c r="F70" s="53">
        <f t="shared" si="11"/>
        <v>139.41074134615383</v>
      </c>
      <c r="G70" s="53">
        <f t="shared" si="11"/>
        <v>5.4477104651162804</v>
      </c>
      <c r="H70" s="53">
        <f t="shared" si="11"/>
        <v>9.9270071428571427</v>
      </c>
      <c r="I70" s="53">
        <f t="shared" si="11"/>
        <v>3.2065217391304352E-4</v>
      </c>
      <c r="J70" s="53">
        <f t="shared" si="11"/>
        <v>115.80342147861745</v>
      </c>
      <c r="K70" s="26"/>
    </row>
    <row r="71" spans="1:11" s="55" customFormat="1">
      <c r="A71" s="60" t="s">
        <v>69</v>
      </c>
      <c r="B71" s="53">
        <f>SUM(C71:J71)</f>
        <v>199.9066802221312</v>
      </c>
      <c r="C71" s="54">
        <v>59.818214432989699</v>
      </c>
      <c r="D71" s="54">
        <v>0</v>
      </c>
      <c r="E71" s="54">
        <v>6.4703103913630239E-2</v>
      </c>
      <c r="F71" s="54">
        <v>135.8094798076923</v>
      </c>
      <c r="G71" s="54">
        <v>1.7165325581395348</v>
      </c>
      <c r="H71" s="54">
        <v>2.2590035714285714</v>
      </c>
      <c r="I71" s="54">
        <v>0</v>
      </c>
      <c r="J71" s="61">
        <v>0.23874674796747966</v>
      </c>
      <c r="K71" s="26"/>
    </row>
    <row r="72" spans="1:11" s="55" customFormat="1">
      <c r="A72" s="60" t="s">
        <v>70</v>
      </c>
      <c r="B72" s="53">
        <f>SUM(C72:J72)</f>
        <v>290.38268981412597</v>
      </c>
      <c r="C72" s="54">
        <v>288.26508659793808</v>
      </c>
      <c r="D72" s="54">
        <v>3.8783783783783788E-4</v>
      </c>
      <c r="E72" s="54">
        <v>9.5627530364372441E-3</v>
      </c>
      <c r="F72" s="54">
        <v>0</v>
      </c>
      <c r="G72" s="54">
        <v>0.69701976744186067</v>
      </c>
      <c r="H72" s="54">
        <v>0.7207380952380954</v>
      </c>
      <c r="I72" s="54">
        <v>1.9927536231884058E-5</v>
      </c>
      <c r="J72" s="54">
        <v>0.68987483509740732</v>
      </c>
      <c r="K72" s="26"/>
    </row>
    <row r="73" spans="1:11" s="55" customFormat="1">
      <c r="A73" s="60" t="s">
        <v>71</v>
      </c>
      <c r="B73" s="53">
        <f>SUM(C73:J73)</f>
        <v>502.86092998822784</v>
      </c>
      <c r="C73" s="54">
        <v>498.57577010309279</v>
      </c>
      <c r="D73" s="54">
        <v>1.1500000000000002E-3</v>
      </c>
      <c r="E73" s="54">
        <v>1.9565452091767879E-2</v>
      </c>
      <c r="F73" s="54">
        <v>0</v>
      </c>
      <c r="G73" s="54">
        <v>1.3317883720930241</v>
      </c>
      <c r="H73" s="54">
        <v>2.9324130952380947</v>
      </c>
      <c r="I73" s="54">
        <v>1.7934782608695655E-4</v>
      </c>
      <c r="J73" s="54">
        <v>6.3617886178861803E-5</v>
      </c>
      <c r="K73" s="26"/>
    </row>
    <row r="74" spans="1:11" s="55" customFormat="1">
      <c r="A74" s="60" t="s">
        <v>72</v>
      </c>
      <c r="B74" s="53">
        <f>SUM(C74:J74)</f>
        <v>8631.2037559960354</v>
      </c>
      <c r="C74" s="54">
        <v>8502.5265134020628</v>
      </c>
      <c r="D74" s="54">
        <v>74.518998648648648</v>
      </c>
      <c r="E74" s="54">
        <v>7.5506072874493889E-3</v>
      </c>
      <c r="F74" s="54">
        <v>0</v>
      </c>
      <c r="G74" s="54">
        <v>1.1428720930232559</v>
      </c>
      <c r="H74" s="54">
        <v>3.1721857142857139</v>
      </c>
      <c r="I74" s="54">
        <v>6.7028985507246375E-5</v>
      </c>
      <c r="J74" s="61">
        <v>49.835568501742159</v>
      </c>
      <c r="K74" s="26"/>
    </row>
    <row r="75" spans="1:11" s="55" customFormat="1" ht="10.5">
      <c r="A75" s="52" t="s">
        <v>73</v>
      </c>
      <c r="B75" s="53">
        <f t="shared" si="10"/>
        <v>121.97731607036664</v>
      </c>
      <c r="C75" s="54">
        <v>51.826403092783501</v>
      </c>
      <c r="D75" s="54">
        <v>3.4594594594594593E-4</v>
      </c>
      <c r="E75" s="54">
        <v>0.10791902834008101</v>
      </c>
      <c r="F75" s="54">
        <v>3.6012615384615385</v>
      </c>
      <c r="G75" s="54">
        <v>0.55949767441860476</v>
      </c>
      <c r="H75" s="54">
        <v>0.84266666666666667</v>
      </c>
      <c r="I75" s="54">
        <v>5.4347826086956517E-5</v>
      </c>
      <c r="J75" s="61">
        <v>65.039167775924227</v>
      </c>
      <c r="K75" s="26"/>
    </row>
    <row r="76" spans="1:11" s="55" customFormat="1">
      <c r="B76" s="53"/>
      <c r="C76" s="54"/>
      <c r="D76" s="54"/>
      <c r="E76" s="54"/>
      <c r="F76" s="54"/>
      <c r="G76" s="54"/>
      <c r="H76" s="54"/>
      <c r="I76" s="54"/>
      <c r="J76" s="54"/>
      <c r="K76" s="26"/>
    </row>
    <row r="77" spans="1:11" s="55" customFormat="1">
      <c r="A77" s="67"/>
      <c r="B77" s="68"/>
      <c r="C77" s="69"/>
      <c r="D77" s="69"/>
      <c r="E77" s="69"/>
      <c r="F77" s="69"/>
      <c r="G77" s="68"/>
      <c r="H77" s="69"/>
      <c r="I77" s="69"/>
      <c r="J77" s="68"/>
    </row>
    <row r="78" spans="1:11" ht="10.5" customHeight="1">
      <c r="A78" s="30" t="s">
        <v>74</v>
      </c>
      <c r="B78" s="27"/>
      <c r="C78" s="27"/>
      <c r="D78" s="41"/>
      <c r="E78" s="27"/>
      <c r="F78" s="27"/>
      <c r="G78" s="41"/>
      <c r="H78" s="27"/>
      <c r="I78" s="27"/>
      <c r="J78" s="27"/>
    </row>
    <row r="79" spans="1:11" s="27" customFormat="1">
      <c r="A79" s="26" t="s">
        <v>75</v>
      </c>
    </row>
    <row r="80" spans="1:11" ht="10.5" customHeight="1">
      <c r="A80" s="26" t="s">
        <v>76</v>
      </c>
      <c r="B80" s="27"/>
      <c r="C80" s="27"/>
      <c r="D80" s="27"/>
      <c r="E80" s="27"/>
      <c r="F80" s="27"/>
      <c r="G80" s="27"/>
      <c r="H80" s="27"/>
      <c r="I80" s="27"/>
      <c r="J80" s="27"/>
    </row>
    <row r="81" spans="1:10" ht="10.5" customHeight="1">
      <c r="A81" s="26" t="s">
        <v>77</v>
      </c>
      <c r="B81" s="27"/>
      <c r="C81" s="27"/>
      <c r="D81" s="27"/>
      <c r="E81" s="27"/>
      <c r="F81" s="27"/>
      <c r="G81" s="27"/>
      <c r="H81" s="27"/>
      <c r="I81" s="27"/>
      <c r="J81" s="27"/>
    </row>
    <row r="82" spans="1:10" ht="10.15" customHeight="1">
      <c r="A82" s="26" t="s">
        <v>78</v>
      </c>
      <c r="B82" s="27"/>
      <c r="C82" s="27"/>
      <c r="D82" s="27"/>
      <c r="E82" s="27"/>
      <c r="F82" s="27"/>
      <c r="G82" s="27"/>
      <c r="H82" s="27"/>
      <c r="I82" s="27"/>
      <c r="J82" s="27"/>
    </row>
    <row r="83" spans="1:10" ht="10.15" customHeight="1">
      <c r="A83" s="51" t="s">
        <v>79</v>
      </c>
      <c r="B83" s="27"/>
      <c r="C83" s="27"/>
      <c r="D83" s="27"/>
      <c r="E83" s="27"/>
      <c r="F83" s="27"/>
      <c r="G83" s="27"/>
      <c r="H83" s="27"/>
      <c r="I83" s="27"/>
      <c r="J83" s="27"/>
    </row>
    <row r="84" spans="1:10" ht="10.15" customHeight="1">
      <c r="A84" s="51" t="s">
        <v>80</v>
      </c>
      <c r="B84" s="25"/>
      <c r="C84" s="25"/>
      <c r="D84" s="31"/>
      <c r="E84" s="27"/>
      <c r="F84" s="27"/>
      <c r="G84" s="27"/>
      <c r="H84" s="27"/>
      <c r="I84" s="27"/>
      <c r="J84" s="27"/>
    </row>
    <row r="85" spans="1:10">
      <c r="A85" s="26" t="s">
        <v>81</v>
      </c>
      <c r="B85" s="32"/>
      <c r="C85" s="32"/>
      <c r="D85" s="31"/>
    </row>
    <row r="86" spans="1:10">
      <c r="B86" s="32"/>
      <c r="C86" s="32"/>
      <c r="D86" s="31"/>
    </row>
  </sheetData>
  <mergeCells count="4">
    <mergeCell ref="A5:J5"/>
    <mergeCell ref="A3:A4"/>
    <mergeCell ref="A1:J1"/>
    <mergeCell ref="B3:J3"/>
  </mergeCells>
  <phoneticPr fontId="0" type="noConversion"/>
  <printOptions horizontalCentered="1" gridLinesSet="0"/>
  <pageMargins left="0.59055118110236227" right="0.59055118110236227" top="0.78740157480314965" bottom="0.78740157480314965" header="0" footer="0"/>
  <pageSetup paperSize="9" scale="8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CM59"/>
  <sheetViews>
    <sheetView topLeftCell="T1" zoomScale="72" workbookViewId="0">
      <selection activeCell="C3" sqref="C3"/>
    </sheetView>
  </sheetViews>
  <sheetFormatPr defaultRowHeight="15.5"/>
  <cols>
    <col min="11" max="11" width="14.3046875" customWidth="1"/>
    <col min="18" max="18" width="8.84375" style="1" customWidth="1"/>
    <col min="19" max="19" width="13.69140625" style="2" customWidth="1"/>
    <col min="20" max="30" width="8.84375" style="2" customWidth="1"/>
    <col min="31" max="31" width="24" style="2" bestFit="1" customWidth="1"/>
    <col min="32" max="32" width="9.69140625" style="2" bestFit="1" customWidth="1"/>
    <col min="33" max="91" width="8.84375" style="2" customWidth="1"/>
  </cols>
  <sheetData>
    <row r="3" spans="2:32" ht="17.5">
      <c r="B3" s="81" t="s">
        <v>82</v>
      </c>
      <c r="C3" s="81"/>
      <c r="D3" s="81"/>
      <c r="E3" s="81"/>
      <c r="F3" s="81"/>
      <c r="G3" s="81"/>
      <c r="H3" s="81"/>
      <c r="I3" s="81"/>
    </row>
    <row r="4" spans="2:32" ht="16.5">
      <c r="I4" s="3"/>
      <c r="S4" s="15" t="s">
        <v>83</v>
      </c>
      <c r="T4" s="15">
        <v>1990</v>
      </c>
      <c r="U4" s="15">
        <v>1991</v>
      </c>
      <c r="V4" s="15">
        <v>1992</v>
      </c>
      <c r="W4" s="15">
        <v>1993</v>
      </c>
      <c r="X4" s="15">
        <v>1994</v>
      </c>
      <c r="Y4" s="15">
        <v>1995</v>
      </c>
      <c r="Z4" s="15">
        <v>1996</v>
      </c>
      <c r="AA4" s="15">
        <v>1997</v>
      </c>
      <c r="AB4" s="15">
        <v>1998</v>
      </c>
      <c r="AC4" s="15">
        <v>1999</v>
      </c>
      <c r="AD4" s="15">
        <v>2000</v>
      </c>
      <c r="AE4" s="17"/>
    </row>
    <row r="5" spans="2:32" ht="20">
      <c r="B5" s="80" t="s">
        <v>84</v>
      </c>
      <c r="C5" s="80"/>
      <c r="D5" s="80"/>
      <c r="E5" s="80"/>
      <c r="F5" s="80"/>
      <c r="G5" s="80"/>
      <c r="H5" s="80"/>
      <c r="I5" s="80"/>
      <c r="S5" s="10" t="s">
        <v>85</v>
      </c>
      <c r="T5" s="13">
        <v>682.27750000000003</v>
      </c>
      <c r="U5" s="13">
        <v>1820.6481000000001</v>
      </c>
      <c r="V5" s="13">
        <v>2256.6271999999999</v>
      </c>
      <c r="W5" s="13">
        <v>4387.041470000001</v>
      </c>
      <c r="X5" s="13">
        <v>3257.3398999999999</v>
      </c>
      <c r="Y5" s="13">
        <v>4249.7233499999993</v>
      </c>
      <c r="Z5" s="13">
        <v>4905.9976500000002</v>
      </c>
      <c r="AA5" s="13">
        <v>5903.7186000000002</v>
      </c>
      <c r="AB5" s="13">
        <v>6207.1229999999996</v>
      </c>
      <c r="AC5" s="13">
        <v>5679.5038269999995</v>
      </c>
      <c r="AD5" s="17">
        <v>5793.9327589879513</v>
      </c>
      <c r="AE5" s="17"/>
    </row>
    <row r="6" spans="2:32" ht="20">
      <c r="B6" s="80" t="s">
        <v>86</v>
      </c>
      <c r="C6" s="80"/>
      <c r="D6" s="80"/>
      <c r="E6" s="80"/>
      <c r="F6" s="80"/>
      <c r="G6" s="80"/>
      <c r="H6" s="80"/>
      <c r="I6" s="80"/>
      <c r="S6" s="10" t="s">
        <v>87</v>
      </c>
      <c r="T6" s="13">
        <v>2337.6932999999999</v>
      </c>
      <c r="U6" s="13">
        <v>2755.3874200000005</v>
      </c>
      <c r="V6" s="13">
        <v>2763.7717600000001</v>
      </c>
      <c r="W6" s="13">
        <v>3055.95181</v>
      </c>
      <c r="X6" s="13">
        <v>3120.1498999999999</v>
      </c>
      <c r="Y6" s="13">
        <v>4236.0995400000002</v>
      </c>
      <c r="Z6" s="13">
        <v>4451.8685599999999</v>
      </c>
      <c r="AA6" s="13">
        <v>4742.1805300000005</v>
      </c>
      <c r="AB6" s="13">
        <v>5024.9903599999998</v>
      </c>
      <c r="AC6" s="13">
        <v>5099.6580540000004</v>
      </c>
      <c r="AD6" s="17">
        <v>4660.8886343636368</v>
      </c>
      <c r="AE6" s="17"/>
      <c r="AF6" s="17"/>
    </row>
    <row r="7" spans="2:32">
      <c r="E7" s="4"/>
      <c r="S7" s="10" t="s">
        <v>88</v>
      </c>
      <c r="T7" s="13">
        <v>245.1234</v>
      </c>
      <c r="U7" s="13">
        <v>704.07547</v>
      </c>
      <c r="V7" s="13">
        <v>1483.4835</v>
      </c>
      <c r="W7" s="13">
        <v>2800.4332599999998</v>
      </c>
      <c r="X7" s="13">
        <v>3375.12336</v>
      </c>
      <c r="Y7" s="13">
        <v>3558.8493800000001</v>
      </c>
      <c r="Z7" s="13">
        <v>3405.1</v>
      </c>
      <c r="AA7" s="13">
        <v>4856.0226099999991</v>
      </c>
      <c r="AB7" s="13">
        <v>4982.0061500000002</v>
      </c>
      <c r="AC7" s="13">
        <v>3658.1548899999998</v>
      </c>
      <c r="AD7" s="17">
        <v>3804.8646194444441</v>
      </c>
      <c r="AE7" s="17"/>
    </row>
    <row r="8" spans="2:32" ht="17.5">
      <c r="B8" s="81" t="s">
        <v>89</v>
      </c>
      <c r="C8" s="81"/>
      <c r="D8" s="81"/>
      <c r="E8" s="81"/>
      <c r="F8" s="81"/>
      <c r="G8" s="81"/>
      <c r="H8" s="81"/>
      <c r="I8" s="81"/>
      <c r="S8" s="10" t="s">
        <v>90</v>
      </c>
      <c r="T8" s="13">
        <v>27.90457</v>
      </c>
      <c r="U8" s="13">
        <v>142.56592000000001</v>
      </c>
      <c r="V8" s="13">
        <v>136.12179999999998</v>
      </c>
      <c r="W8" s="13">
        <v>459.22343999999998</v>
      </c>
      <c r="X8" s="13">
        <v>419.66735</v>
      </c>
      <c r="Y8" s="13">
        <v>640.01285999999993</v>
      </c>
      <c r="Z8" s="13">
        <v>687.34517000000005</v>
      </c>
      <c r="AA8" s="13">
        <v>861.59934999999996</v>
      </c>
      <c r="AB8" s="13">
        <v>996.79819999999995</v>
      </c>
      <c r="AC8" s="13">
        <v>1126.7510649999999</v>
      </c>
      <c r="AD8" s="17">
        <v>902.79350873417741</v>
      </c>
      <c r="AE8" s="17"/>
      <c r="AF8" s="17"/>
    </row>
    <row r="9" spans="2:32" ht="17.5">
      <c r="B9" s="9"/>
      <c r="C9" s="9"/>
      <c r="D9" s="9"/>
      <c r="E9" s="9"/>
      <c r="F9" s="9"/>
      <c r="G9" s="9"/>
      <c r="H9" s="9"/>
      <c r="I9" s="9"/>
      <c r="S9" s="10"/>
      <c r="T9" s="13"/>
      <c r="U9" s="13"/>
      <c r="V9" s="13"/>
      <c r="W9" s="13"/>
      <c r="X9" s="13"/>
      <c r="Y9" s="13"/>
      <c r="Z9" s="13"/>
      <c r="AA9" s="13"/>
      <c r="AB9" s="13"/>
      <c r="AC9" s="13"/>
      <c r="AE9" s="17"/>
    </row>
    <row r="10" spans="2:32" ht="17.5">
      <c r="B10" s="9"/>
      <c r="C10" s="9"/>
      <c r="D10" s="9"/>
      <c r="E10" s="9"/>
      <c r="F10" s="9"/>
      <c r="G10" s="9"/>
      <c r="H10" s="9"/>
      <c r="I10" s="9"/>
      <c r="S10" s="10" t="s">
        <v>91</v>
      </c>
      <c r="T10" s="13">
        <f>SUM(T13,T14,T16,T17,T18,T19,T20,T21)</f>
        <v>114.03191999999999</v>
      </c>
      <c r="U10" s="13">
        <f t="shared" ref="U10:AC10" si="0">SUM(U13,U14,U16,U17,U18,U19,U20,U21)</f>
        <v>101.82846000000001</v>
      </c>
      <c r="V10" s="13">
        <f t="shared" si="0"/>
        <v>601.21456207065</v>
      </c>
      <c r="W10" s="13">
        <f t="shared" si="0"/>
        <v>551.51429341055939</v>
      </c>
      <c r="X10" s="13">
        <f t="shared" si="0"/>
        <v>672.58161569312006</v>
      </c>
      <c r="Y10" s="13">
        <f t="shared" si="0"/>
        <v>1740.68153358515</v>
      </c>
      <c r="Z10" s="13">
        <f t="shared" si="0"/>
        <v>2276.2552541071996</v>
      </c>
      <c r="AA10" s="13">
        <f t="shared" si="0"/>
        <v>2164.4935566738295</v>
      </c>
      <c r="AB10" s="13">
        <f t="shared" si="0"/>
        <v>2013.1447390509209</v>
      </c>
      <c r="AC10" s="13">
        <f t="shared" si="0"/>
        <v>903.76173367427862</v>
      </c>
      <c r="AE10" s="17"/>
    </row>
    <row r="11" spans="2:32" ht="17.5">
      <c r="B11" s="9"/>
      <c r="C11" s="9"/>
      <c r="D11" s="9"/>
      <c r="E11" s="9"/>
      <c r="F11" s="9"/>
      <c r="G11" s="9"/>
      <c r="H11" s="9"/>
      <c r="I11" s="9"/>
      <c r="S11" s="10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E11" s="17"/>
    </row>
    <row r="12" spans="2:32" ht="17.5">
      <c r="B12" s="9"/>
      <c r="C12" s="9"/>
      <c r="D12" s="9"/>
      <c r="E12" s="9"/>
      <c r="F12" s="9"/>
      <c r="G12" s="9"/>
      <c r="H12" s="9"/>
      <c r="I12" s="9"/>
      <c r="S12" s="10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E12" s="17"/>
      <c r="AF12" s="17"/>
    </row>
    <row r="13" spans="2:32">
      <c r="S13" s="10" t="s">
        <v>92</v>
      </c>
      <c r="T13" s="13" t="s">
        <v>93</v>
      </c>
      <c r="U13" s="13" t="s">
        <v>93</v>
      </c>
      <c r="V13" s="13">
        <v>548.80124207065001</v>
      </c>
      <c r="W13" s="13">
        <v>465.48417341055938</v>
      </c>
      <c r="X13" s="13">
        <v>124.71633569312</v>
      </c>
      <c r="Y13" s="13">
        <v>175.55200358515003</v>
      </c>
      <c r="Z13" s="13">
        <v>501.86511410720004</v>
      </c>
      <c r="AA13" s="13">
        <v>859.56817667382984</v>
      </c>
      <c r="AB13" s="13">
        <v>854.38441905092077</v>
      </c>
      <c r="AC13" s="13">
        <v>414.34277064220186</v>
      </c>
      <c r="AE13" s="17"/>
      <c r="AF13" s="17"/>
    </row>
    <row r="14" spans="2:32">
      <c r="S14" s="10" t="s">
        <v>94</v>
      </c>
      <c r="T14" s="13" t="s">
        <v>93</v>
      </c>
      <c r="U14" s="13" t="s">
        <v>93</v>
      </c>
      <c r="V14" s="13" t="s">
        <v>93</v>
      </c>
      <c r="W14" s="13" t="s">
        <v>93</v>
      </c>
      <c r="X14" s="13">
        <v>30.04269</v>
      </c>
      <c r="Y14" s="13">
        <v>914.33915999999999</v>
      </c>
      <c r="Z14" s="13">
        <v>945.96700999999996</v>
      </c>
      <c r="AA14" s="13">
        <v>391.62092999999999</v>
      </c>
      <c r="AB14" s="13">
        <v>64.887190000000004</v>
      </c>
      <c r="AC14" s="13">
        <v>224.5</v>
      </c>
      <c r="AD14" s="17">
        <v>60.73309583333333</v>
      </c>
      <c r="AE14" s="17"/>
      <c r="AF14" s="17"/>
    </row>
    <row r="15" spans="2:32">
      <c r="S15" s="10" t="s">
        <v>95</v>
      </c>
      <c r="T15" s="13">
        <v>656.08576000000005</v>
      </c>
      <c r="U15" s="13">
        <v>239.25019</v>
      </c>
      <c r="V15" s="13">
        <v>537.48183999999992</v>
      </c>
      <c r="W15" s="13">
        <v>5112.6769699999995</v>
      </c>
      <c r="X15" s="13">
        <v>2489.38</v>
      </c>
      <c r="Y15" s="13">
        <v>434.72057000000001</v>
      </c>
      <c r="Z15" s="13">
        <v>1244.4738200000002</v>
      </c>
      <c r="AA15" s="13">
        <v>470.91717999999997</v>
      </c>
      <c r="AB15" s="13">
        <v>57.910960000000003</v>
      </c>
      <c r="AC15" s="13">
        <v>222.22063265306122</v>
      </c>
      <c r="AD15" s="17">
        <v>106.69044653061223</v>
      </c>
      <c r="AE15" s="17"/>
      <c r="AF15" s="17"/>
    </row>
    <row r="16" spans="2:32">
      <c r="S16" s="10" t="s">
        <v>96</v>
      </c>
      <c r="T16" s="13">
        <v>12.52083</v>
      </c>
      <c r="U16" s="13">
        <v>3.9623499999999998</v>
      </c>
      <c r="V16" s="13">
        <v>7.6317400000000006</v>
      </c>
      <c r="W16" s="13">
        <v>30.637990000000002</v>
      </c>
      <c r="X16" s="13">
        <v>452.81878</v>
      </c>
      <c r="Y16" s="13">
        <v>402.25569999999999</v>
      </c>
      <c r="Z16" s="13">
        <v>535.38589000000002</v>
      </c>
      <c r="AA16" s="13">
        <v>743.71882000000005</v>
      </c>
      <c r="AB16" s="13">
        <v>967.4069300000001</v>
      </c>
      <c r="AC16" s="16">
        <f>92.867902/0.7475</f>
        <v>124.23799598662207</v>
      </c>
      <c r="AE16" s="17"/>
    </row>
    <row r="17" spans="2:32">
      <c r="S17" s="10" t="s">
        <v>97</v>
      </c>
      <c r="T17" s="13">
        <v>96.204329999999985</v>
      </c>
      <c r="U17" s="13">
        <v>74.649979999999999</v>
      </c>
      <c r="V17" s="13">
        <v>33.371839999999999</v>
      </c>
      <c r="W17" s="13">
        <v>49.941309999999994</v>
      </c>
      <c r="X17" s="13">
        <v>57.943669999999997</v>
      </c>
      <c r="Y17" s="13">
        <v>204.42831000000001</v>
      </c>
      <c r="Z17" s="13">
        <v>225.78438999999997</v>
      </c>
      <c r="AA17" s="13">
        <v>136.48004</v>
      </c>
      <c r="AB17" s="13">
        <v>97.332940000000008</v>
      </c>
      <c r="AC17" s="13">
        <v>95.523967045454569</v>
      </c>
      <c r="AD17" s="17">
        <v>145.64837735803241</v>
      </c>
      <c r="AE17" s="17"/>
      <c r="AF17" s="17"/>
    </row>
    <row r="18" spans="2:32">
      <c r="S18" s="10" t="s">
        <v>98</v>
      </c>
      <c r="T18" s="13" t="s">
        <v>93</v>
      </c>
      <c r="U18" s="13">
        <v>8.5428099999999993</v>
      </c>
      <c r="V18" s="13">
        <v>3.83975</v>
      </c>
      <c r="W18" s="13">
        <v>5.4508199999999993</v>
      </c>
      <c r="X18" s="13">
        <v>7.0601400000000005</v>
      </c>
      <c r="Y18" s="13">
        <v>29.09422</v>
      </c>
      <c r="Z18" s="13">
        <v>55.320769999999996</v>
      </c>
      <c r="AA18" s="13">
        <v>13.81706</v>
      </c>
      <c r="AB18" s="13">
        <v>16.123849999999997</v>
      </c>
      <c r="AC18" s="13">
        <v>45.076999999999998</v>
      </c>
      <c r="AD18" s="17">
        <v>122.9607589041096</v>
      </c>
      <c r="AE18" s="17"/>
    </row>
    <row r="19" spans="2:32">
      <c r="S19" s="10" t="s">
        <v>99</v>
      </c>
      <c r="T19" s="13" t="s">
        <v>93</v>
      </c>
      <c r="U19" s="13" t="s">
        <v>93</v>
      </c>
      <c r="V19" s="13" t="s">
        <v>93</v>
      </c>
      <c r="W19" s="13" t="s">
        <v>93</v>
      </c>
      <c r="X19" s="13" t="s">
        <v>93</v>
      </c>
      <c r="Y19" s="13">
        <v>12.17891</v>
      </c>
      <c r="Z19" s="13" t="s">
        <v>93</v>
      </c>
      <c r="AA19" s="13">
        <v>13.587760000000001</v>
      </c>
      <c r="AB19" s="13">
        <v>7.2714100000000004</v>
      </c>
      <c r="AC19" s="13" t="s">
        <v>93</v>
      </c>
      <c r="AD19" s="13">
        <v>0</v>
      </c>
      <c r="AE19" s="17"/>
      <c r="AF19" s="17"/>
    </row>
    <row r="20" spans="2:32">
      <c r="S20" s="10" t="s">
        <v>100</v>
      </c>
      <c r="T20" s="13">
        <v>5.3067600000000006</v>
      </c>
      <c r="U20" s="13">
        <v>10.26332</v>
      </c>
      <c r="V20" s="13" t="s">
        <v>93</v>
      </c>
      <c r="W20" s="13" t="s">
        <v>93</v>
      </c>
      <c r="X20" s="13" t="s">
        <v>93</v>
      </c>
      <c r="Y20" s="13" t="s">
        <v>93</v>
      </c>
      <c r="Z20" s="13">
        <v>5.1729899999999995</v>
      </c>
      <c r="AA20" s="13" t="s">
        <v>93</v>
      </c>
      <c r="AB20" s="13">
        <v>5.7380000000000004</v>
      </c>
      <c r="AC20" s="13">
        <v>0.08</v>
      </c>
      <c r="AD20" s="13">
        <v>0</v>
      </c>
    </row>
    <row r="21" spans="2:32">
      <c r="S21" s="10" t="s">
        <v>101</v>
      </c>
      <c r="T21" s="13" t="s">
        <v>93</v>
      </c>
      <c r="U21" s="13">
        <v>4.41</v>
      </c>
      <c r="V21" s="13">
        <v>7.5699899999999998</v>
      </c>
      <c r="W21" s="13" t="s">
        <v>93</v>
      </c>
      <c r="X21" s="13" t="s">
        <v>93</v>
      </c>
      <c r="Y21" s="13">
        <v>2.8332299999999999</v>
      </c>
      <c r="Z21" s="13">
        <v>6.7590900000000005</v>
      </c>
      <c r="AA21" s="13">
        <v>5.7007699999999994</v>
      </c>
      <c r="AB21" s="13" t="s">
        <v>93</v>
      </c>
      <c r="AC21" s="13" t="s">
        <v>93</v>
      </c>
      <c r="AD21" s="13">
        <v>0</v>
      </c>
    </row>
    <row r="22" spans="2:32">
      <c r="K22" s="10"/>
    </row>
    <row r="23" spans="2:32">
      <c r="K23" s="10"/>
    </row>
    <row r="24" spans="2:32">
      <c r="K24" s="10"/>
    </row>
    <row r="25" spans="2:32">
      <c r="B25" s="5" t="s">
        <v>102</v>
      </c>
      <c r="K25" s="10"/>
    </row>
    <row r="26" spans="2:32">
      <c r="B26" s="12" t="s">
        <v>103</v>
      </c>
      <c r="K26" s="10"/>
    </row>
    <row r="27" spans="2:32">
      <c r="B27" s="11" t="s">
        <v>104</v>
      </c>
      <c r="K27" s="10"/>
    </row>
    <row r="28" spans="2:32">
      <c r="K28" s="10"/>
    </row>
    <row r="29" spans="2:32">
      <c r="K29" s="10"/>
    </row>
    <row r="33" spans="2:9" ht="17.5">
      <c r="B33" s="81" t="s">
        <v>105</v>
      </c>
      <c r="C33" s="81"/>
      <c r="D33" s="81"/>
      <c r="E33" s="81"/>
      <c r="F33" s="81"/>
      <c r="G33" s="81"/>
      <c r="H33" s="81"/>
      <c r="I33" s="81"/>
    </row>
    <row r="34" spans="2:9" ht="16.5">
      <c r="I34" s="3"/>
    </row>
    <row r="35" spans="2:9" ht="20">
      <c r="B35" s="80" t="s">
        <v>84</v>
      </c>
      <c r="C35" s="80"/>
      <c r="D35" s="80"/>
      <c r="E35" s="80"/>
      <c r="F35" s="80"/>
      <c r="G35" s="80"/>
      <c r="H35" s="80"/>
      <c r="I35" s="80"/>
    </row>
    <row r="36" spans="2:9" ht="20">
      <c r="B36" s="80" t="s">
        <v>106</v>
      </c>
      <c r="C36" s="80"/>
      <c r="D36" s="80"/>
      <c r="E36" s="80"/>
      <c r="F36" s="80"/>
      <c r="G36" s="80"/>
      <c r="H36" s="80"/>
      <c r="I36" s="80"/>
    </row>
    <row r="37" spans="2:9">
      <c r="E37" s="4"/>
    </row>
    <row r="38" spans="2:9" ht="17.5">
      <c r="B38" s="81" t="s">
        <v>107</v>
      </c>
      <c r="C38" s="81"/>
      <c r="D38" s="81"/>
      <c r="E38" s="81"/>
      <c r="F38" s="81"/>
      <c r="G38" s="81"/>
      <c r="H38" s="81"/>
      <c r="I38" s="81"/>
    </row>
    <row r="39" spans="2:9" ht="17.5">
      <c r="B39" s="9"/>
      <c r="C39" s="9"/>
      <c r="D39" s="9"/>
      <c r="E39" s="9"/>
      <c r="F39" s="9"/>
      <c r="G39" s="9"/>
      <c r="H39" s="9"/>
      <c r="I39" s="9"/>
    </row>
    <row r="40" spans="2:9" ht="17.5">
      <c r="B40" s="9"/>
      <c r="C40" s="9"/>
      <c r="D40" s="9"/>
      <c r="E40" s="9"/>
      <c r="F40" s="9"/>
      <c r="G40" s="9"/>
      <c r="H40" s="9"/>
      <c r="I40" s="9"/>
    </row>
    <row r="41" spans="2:9" ht="17.5">
      <c r="B41" s="9"/>
      <c r="C41" s="9"/>
      <c r="D41" s="9"/>
      <c r="E41" s="9"/>
      <c r="F41" s="9"/>
      <c r="G41" s="9"/>
      <c r="H41" s="9"/>
      <c r="I41" s="9"/>
    </row>
    <row r="42" spans="2:9" ht="17.5">
      <c r="B42" s="9"/>
      <c r="C42" s="9"/>
      <c r="D42" s="9"/>
      <c r="E42" s="9"/>
      <c r="F42" s="9"/>
      <c r="G42" s="9"/>
      <c r="H42" s="9"/>
      <c r="I42" s="9"/>
    </row>
    <row r="55" spans="2:2">
      <c r="B55" s="5" t="s">
        <v>102</v>
      </c>
    </row>
    <row r="56" spans="2:2">
      <c r="B56" s="12" t="s">
        <v>103</v>
      </c>
    </row>
    <row r="57" spans="2:2">
      <c r="B57" s="11" t="s">
        <v>104</v>
      </c>
    </row>
    <row r="59" spans="2:2">
      <c r="B59" s="6"/>
    </row>
  </sheetData>
  <mergeCells count="8">
    <mergeCell ref="B36:I36"/>
    <mergeCell ref="B38:I38"/>
    <mergeCell ref="B3:I3"/>
    <mergeCell ref="B5:I5"/>
    <mergeCell ref="B6:I6"/>
    <mergeCell ref="B8:I8"/>
    <mergeCell ref="B33:I33"/>
    <mergeCell ref="B35:I35"/>
  </mergeCells>
  <phoneticPr fontId="0" type="noConversion"/>
  <printOptions horizontalCentered="1" verticalCentered="1"/>
  <pageMargins left="0" right="0" top="0.59055118110236227" bottom="0.59055118110236227" header="0" footer="0"/>
  <pageSetup paperSize="9" scale="3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T25"/>
  <sheetViews>
    <sheetView zoomScale="75" workbookViewId="0">
      <selection activeCell="C3" sqref="C3"/>
    </sheetView>
  </sheetViews>
  <sheetFormatPr defaultColWidth="8.84375" defaultRowHeight="15.5"/>
  <cols>
    <col min="1" max="9" width="9.23046875" customWidth="1"/>
    <col min="10" max="10" width="3.4609375" customWidth="1"/>
    <col min="11" max="11" width="10.3046875" bestFit="1" customWidth="1"/>
    <col min="12" max="247" width="9.23046875" customWidth="1"/>
    <col min="248" max="248" width="9.3046875" bestFit="1" customWidth="1"/>
    <col min="249" max="249" width="9.3046875" style="2" bestFit="1" customWidth="1"/>
    <col min="250" max="251" width="8.84375" style="2"/>
    <col min="252" max="252" width="22" style="2" bestFit="1" customWidth="1"/>
    <col min="253" max="253" width="5.53515625" style="2" bestFit="1" customWidth="1"/>
    <col min="254" max="16384" width="8.84375" style="2"/>
  </cols>
  <sheetData>
    <row r="2" spans="2:254" ht="17.5">
      <c r="B2" s="81" t="s">
        <v>108</v>
      </c>
      <c r="C2" s="81"/>
      <c r="D2" s="81"/>
      <c r="E2" s="81"/>
      <c r="F2" s="81"/>
      <c r="G2" s="81"/>
      <c r="H2" s="81"/>
      <c r="I2" s="81"/>
    </row>
    <row r="4" spans="2:254" ht="20">
      <c r="B4" s="80" t="s">
        <v>109</v>
      </c>
      <c r="C4" s="80"/>
      <c r="D4" s="80"/>
      <c r="E4" s="80"/>
      <c r="F4" s="80"/>
      <c r="G4" s="80"/>
      <c r="H4" s="80"/>
      <c r="I4" s="80"/>
    </row>
    <row r="6" spans="2:254" ht="17.5">
      <c r="B6" s="81">
        <v>2000</v>
      </c>
      <c r="C6" s="81"/>
      <c r="D6" s="81"/>
      <c r="E6" s="81"/>
      <c r="F6" s="81"/>
      <c r="G6" s="81"/>
      <c r="H6" s="81"/>
      <c r="I6" s="81"/>
      <c r="IM6" s="19"/>
      <c r="IN6" s="19"/>
      <c r="IR6" s="10" t="s">
        <v>85</v>
      </c>
      <c r="IS6" s="17">
        <v>5793.9327589879513</v>
      </c>
      <c r="IT6" s="20">
        <f>(IS6*100)/IS11</f>
        <v>37.144137111550272</v>
      </c>
    </row>
    <row r="7" spans="2:254" ht="15" customHeight="1">
      <c r="IM7" s="18"/>
      <c r="IN7" s="18"/>
      <c r="IR7" s="10" t="s">
        <v>87</v>
      </c>
      <c r="IS7" s="17">
        <v>4660.8886343636368</v>
      </c>
      <c r="IT7" s="20">
        <f>(IS7*100)/IS11</f>
        <v>29.880340987372726</v>
      </c>
    </row>
    <row r="8" spans="2:254" ht="15" customHeight="1">
      <c r="IM8" s="18"/>
      <c r="IN8" s="18"/>
      <c r="IR8" s="10" t="s">
        <v>88</v>
      </c>
      <c r="IS8" s="17">
        <v>3804.8646194444441</v>
      </c>
      <c r="IT8" s="20">
        <f>(IS8*100)/IS11</f>
        <v>24.392484171704012</v>
      </c>
    </row>
    <row r="9" spans="2:254" ht="15" customHeight="1">
      <c r="IM9" s="18"/>
      <c r="IN9" s="18"/>
      <c r="IR9" s="10" t="s">
        <v>90</v>
      </c>
      <c r="IS9" s="17">
        <v>902.79350873417741</v>
      </c>
      <c r="IT9" s="20">
        <f>(IS9*100)/IS11</f>
        <v>5.7876898588131471</v>
      </c>
    </row>
    <row r="10" spans="2:254" ht="15" customHeight="1">
      <c r="K10" s="10"/>
      <c r="L10" s="22"/>
      <c r="IM10" s="18"/>
      <c r="IN10" s="18"/>
      <c r="IR10" s="10" t="s">
        <v>110</v>
      </c>
      <c r="IS10" s="17">
        <f>SUM(IS16:IS21)</f>
        <v>436.03267862608755</v>
      </c>
      <c r="IT10" s="20">
        <f>(IS10*100)/IS11</f>
        <v>2.7953478705598509</v>
      </c>
    </row>
    <row r="11" spans="2:254" ht="15" customHeight="1">
      <c r="K11" s="10"/>
      <c r="L11" s="22"/>
      <c r="IM11" s="18"/>
      <c r="IN11" s="18"/>
      <c r="IO11" s="17"/>
      <c r="IS11" s="13">
        <f>SUM(IS6:IS10)</f>
        <v>15598.512200156296</v>
      </c>
      <c r="IT11" s="21">
        <f>SUM(IT6:IT10)</f>
        <v>100.00000000000001</v>
      </c>
    </row>
    <row r="12" spans="2:254" ht="15" customHeight="1">
      <c r="K12" s="10"/>
      <c r="L12" s="22"/>
      <c r="IM12" s="18"/>
      <c r="IN12" s="18"/>
      <c r="IO12" s="17"/>
      <c r="IR12" s="10"/>
      <c r="IS12" s="13"/>
    </row>
    <row r="13" spans="2:254" ht="15" customHeight="1">
      <c r="K13" s="10"/>
      <c r="L13" s="22"/>
      <c r="IM13" s="18"/>
      <c r="IN13" s="18"/>
      <c r="IO13" s="17"/>
      <c r="IR13" s="10"/>
      <c r="IS13" s="14"/>
    </row>
    <row r="14" spans="2:254" ht="15" customHeight="1">
      <c r="K14" s="24"/>
      <c r="L14" s="22"/>
      <c r="IM14" s="18"/>
      <c r="IN14" s="18"/>
      <c r="IO14" s="17"/>
      <c r="IR14" s="10"/>
      <c r="IS14" s="13"/>
    </row>
    <row r="15" spans="2:254" ht="15" customHeight="1">
      <c r="L15" s="23"/>
      <c r="IM15" s="18"/>
      <c r="IN15" s="18"/>
      <c r="IO15" s="17"/>
      <c r="IR15" s="10"/>
      <c r="IS15" s="13"/>
    </row>
    <row r="16" spans="2:254" ht="15" customHeight="1">
      <c r="I16" s="73"/>
      <c r="J16" s="74"/>
      <c r="IM16" s="18"/>
      <c r="IN16" s="18"/>
      <c r="IR16" s="10" t="s">
        <v>92</v>
      </c>
    </row>
    <row r="17" spans="2:254" ht="15" customHeight="1">
      <c r="I17" s="73"/>
      <c r="J17" s="74"/>
      <c r="IM17" s="18"/>
      <c r="IN17" s="18"/>
      <c r="IR17" s="10" t="s">
        <v>94</v>
      </c>
      <c r="IS17" s="17">
        <v>60.73309583333333</v>
      </c>
      <c r="IT17" s="17"/>
    </row>
    <row r="18" spans="2:254" ht="15" customHeight="1">
      <c r="I18" s="73"/>
      <c r="J18" s="74"/>
      <c r="IM18" s="18"/>
      <c r="IN18" s="18"/>
      <c r="IO18" s="17"/>
      <c r="IR18" s="10" t="s">
        <v>95</v>
      </c>
      <c r="IS18" s="17">
        <v>106.69044653061223</v>
      </c>
      <c r="IT18" s="17"/>
    </row>
    <row r="19" spans="2:254" ht="15" customHeight="1">
      <c r="IM19" s="18"/>
      <c r="IN19" s="18"/>
      <c r="IR19" s="10" t="s">
        <v>96</v>
      </c>
    </row>
    <row r="20" spans="2:254" ht="15" customHeight="1">
      <c r="IM20" s="18"/>
      <c r="IN20" s="18"/>
      <c r="IR20" s="10" t="s">
        <v>97</v>
      </c>
      <c r="IS20" s="17">
        <v>145.64837735803241</v>
      </c>
      <c r="IT20" s="17"/>
    </row>
    <row r="21" spans="2:254" ht="15" customHeight="1">
      <c r="IM21" s="18"/>
      <c r="IN21" s="18"/>
      <c r="IO21" s="17"/>
      <c r="IR21" s="10" t="s">
        <v>98</v>
      </c>
      <c r="IS21" s="17">
        <v>122.9607589041096</v>
      </c>
      <c r="IT21" s="17"/>
    </row>
    <row r="22" spans="2:254">
      <c r="IM22" s="18"/>
      <c r="IN22" s="18"/>
      <c r="IO22" s="17"/>
    </row>
    <row r="23" spans="2:254">
      <c r="B23" s="5" t="s">
        <v>102</v>
      </c>
      <c r="IM23" s="18"/>
      <c r="IN23" s="18"/>
      <c r="IO23" s="17"/>
    </row>
    <row r="24" spans="2:254" ht="16.5">
      <c r="B24" s="8" t="s">
        <v>111</v>
      </c>
    </row>
    <row r="25" spans="2:254">
      <c r="B25" s="7" t="s">
        <v>112</v>
      </c>
    </row>
  </sheetData>
  <mergeCells count="3">
    <mergeCell ref="B2:I2"/>
    <mergeCell ref="B4:I4"/>
    <mergeCell ref="B6:I6"/>
  </mergeCells>
  <phoneticPr fontId="0" type="noConversion"/>
  <printOptions horizontalCentered="1" verticalCentered="1"/>
  <pageMargins left="0" right="0" top="0.98425196850393704" bottom="4" header="0.51181102362204722" footer="0.51181102362204722"/>
  <pageSetup paperSize="9" scale="1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F24998E76C6E43866831673E160905" ma:contentTypeVersion="0" ma:contentTypeDescription="Crie um novo documento." ma:contentTypeScope="" ma:versionID="25afdb6511b593e66855aebeeb89efc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78f746c3a1c47dbaea02d3be93aa98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0C827F-1C83-4A3C-86CB-403001DFEF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1F0A494-9435-451C-9E96-AA0FA28358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T1.20</vt:lpstr>
      <vt:lpstr>Gráfico 31 e 32</vt:lpstr>
      <vt:lpstr>Figura 08</vt:lpstr>
      <vt:lpstr>T1.20!Area_de_impressao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Lopes de Souza</dc:creator>
  <cp:keywords/>
  <dc:description/>
  <cp:lastModifiedBy>Jose Lopes de Souza</cp:lastModifiedBy>
  <cp:revision/>
  <dcterms:created xsi:type="dcterms:W3CDTF">1998-02-13T16:54:25Z</dcterms:created>
  <dcterms:modified xsi:type="dcterms:W3CDTF">2023-09-08T16:09:29Z</dcterms:modified>
  <cp:category/>
  <cp:contentStatus/>
</cp:coreProperties>
</file>