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G:\CDE - Coordenação de Banco de Dados e Estatísticas\05 - PUBLICAÇÕES SPD\Anuário 2026\Tabelas e Quadros\2 (Indústria Nacional do Petróleo)\2.10\"/>
    </mc:Choice>
  </mc:AlternateContent>
  <xr:revisionPtr revIDLastSave="0" documentId="13_ncr:1_{A72C9DBC-CCBC-49C8-AA56-6A4435EDF92A}" xr6:coauthVersionLast="47" xr6:coauthVersionMax="47" xr10:uidLastSave="{00000000-0000-0000-0000-000000000000}"/>
  <bookViews>
    <workbookView xWindow="-110" yWindow="-110" windowWidth="19420" windowHeight="10300" xr2:uid="{71F68FD9-685B-4392-A405-AF0EFB26D35F}"/>
  </bookViews>
  <sheets>
    <sheet name="T2.4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1" l="1"/>
  <c r="I15" i="1"/>
  <c r="J13" i="1"/>
  <c r="I13" i="1"/>
  <c r="J14" i="1"/>
  <c r="J10" i="1"/>
  <c r="I11" i="1"/>
  <c r="J11" i="1"/>
  <c r="I12" i="1"/>
  <c r="J12" i="1"/>
  <c r="I14" i="1"/>
  <c r="J15" i="1"/>
  <c r="I16" i="1"/>
  <c r="J16" i="1"/>
  <c r="I17" i="1"/>
  <c r="J17" i="1"/>
  <c r="J21" i="1"/>
  <c r="J20" i="1"/>
  <c r="J19" i="1"/>
  <c r="C8" i="1"/>
  <c r="B8" i="1"/>
  <c r="H34" i="1"/>
  <c r="H35" i="1"/>
  <c r="G8" i="1"/>
  <c r="C36" i="1"/>
  <c r="D36" i="1"/>
  <c r="E36" i="1"/>
  <c r="F36" i="1"/>
  <c r="G36" i="1"/>
  <c r="B36" i="1"/>
  <c r="H36" i="1" s="1"/>
  <c r="I19" i="1"/>
  <c r="I18" i="1"/>
  <c r="H8" i="1"/>
  <c r="J8" i="1" s="1"/>
  <c r="D8" i="1"/>
  <c r="E8" i="1"/>
  <c r="F8" i="1"/>
  <c r="I21" i="1"/>
  <c r="I20" i="1"/>
  <c r="I10" i="1"/>
  <c r="I8" i="1" l="1"/>
</calcChain>
</file>

<file path=xl/sharedStrings.xml><?xml version="1.0" encoding="utf-8"?>
<sst xmlns="http://schemas.openxmlformats.org/spreadsheetml/2006/main" count="33" uniqueCount="32">
  <si>
    <t>Total</t>
  </si>
  <si>
    <t>Gás seco  (mil m³)¹</t>
  </si>
  <si>
    <t>GLP  (m³)²</t>
  </si>
  <si>
    <t>Produtos obtidos</t>
  </si>
  <si>
    <t>Polos produtores (Unidade da Federação)</t>
  </si>
  <si>
    <t>Gás natural processado</t>
  </si>
  <si>
    <t>Alvopetro (BA)</t>
  </si>
  <si>
    <t>Fontes: Petrobras; ANP/SPC, conforme a Resolução ANP nº 729/2018.</t>
  </si>
  <si>
    <t>Origem Energia (AL)</t>
  </si>
  <si>
    <t>3R Potiguar (RN)</t>
  </si>
  <si>
    <t>Guamaré (RN)</t>
  </si>
  <si>
    <t>Petrorecôncavo</t>
  </si>
  <si>
    <t>Complexo Boaventura (RJ)</t>
  </si>
  <si>
    <t>Tabela 2.41 – Volumes de gás natural processado e produção de gás natural seco, GLP, C₅+, etano, propano e LGN, segundo polos produtores – 2025</t>
  </si>
  <si>
    <t>Volume de gás natural processado e produção de gás natural seco, GLP, C₅+, etano, propano e LGN</t>
  </si>
  <si>
    <t>(mil m³)¹</t>
  </si>
  <si>
    <t>C₅+  (m³) ²</t>
  </si>
  <si>
    <t>Etano  (mil m³)¹</t>
  </si>
  <si>
    <t>Propano (m³)²</t>
  </si>
  <si>
    <t>LGN (m³)²</t>
  </si>
  <si>
    <t>Urucu (AM)³</t>
  </si>
  <si>
    <t>3R Potiguar (RN)⁴</t>
  </si>
  <si>
    <t>Catu (BA)</t>
  </si>
  <si>
    <t>Estação Vandemir Ferreira (BA)</t>
  </si>
  <si>
    <r>
      <t>Cacimbas (ES)</t>
    </r>
    <r>
      <rPr>
        <vertAlign val="superscript"/>
        <sz val="7"/>
        <rFont val="Helvetica Neue"/>
      </rPr>
      <t>5</t>
    </r>
  </si>
  <si>
    <r>
      <t>Cabiúnas (RJ)</t>
    </r>
    <r>
      <rPr>
        <vertAlign val="superscript"/>
        <sz val="7"/>
        <rFont val="Helvetica Neue"/>
      </rPr>
      <t>6</t>
    </r>
  </si>
  <si>
    <r>
      <t>Reduc (RJ)</t>
    </r>
    <r>
      <rPr>
        <vertAlign val="superscript"/>
        <sz val="7"/>
        <rFont val="Helvetica Neue"/>
      </rPr>
      <t>7</t>
    </r>
  </si>
  <si>
    <r>
      <t>Caraguatatuba (SP)</t>
    </r>
    <r>
      <rPr>
        <vertAlign val="superscript"/>
        <sz val="7"/>
        <rFont val="Helvetica Neue"/>
      </rPr>
      <t>8</t>
    </r>
  </si>
  <si>
    <t xml:space="preserve">¹Volumes no estado gasoso. ²Volumes no estado líquido. ³Inclui os volumes produzidos nas UPGNs Urucu I, II, III e IV. ⁴Inclui os volumes processados nas UPGNs 3R Potiguar I, II e III. ⁵Inclui Inclui os volumes processados </t>
  </si>
  <si>
    <r>
      <t xml:space="preserve">nas UPGNs, UPCGNs e UAPO Cacimbas. </t>
    </r>
    <r>
      <rPr>
        <vertAlign val="superscript"/>
        <sz val="7"/>
        <rFont val="Helvetica Neue"/>
      </rPr>
      <t>6</t>
    </r>
    <r>
      <rPr>
        <sz val="7"/>
        <rFont val="Helvetica Neue"/>
      </rPr>
      <t>Inclui Inclui os volumes processados nas UPCGNs, URLs, URGN e UPGN Cabiúnas. O LGN produzido na URGN é fracionado nas UPCGNs. O LGN produzido nas URLs é</t>
    </r>
  </si>
  <si>
    <r>
      <t xml:space="preserve">fracionado nas UFLs Reduc I e II. As parcelas de GLP e  C₅+  etano e propano estão contabilizados na produção da Reduc. </t>
    </r>
    <r>
      <rPr>
        <vertAlign val="superscript"/>
        <sz val="7"/>
        <rFont val="Helvetica Neue"/>
      </rPr>
      <t>7</t>
    </r>
    <r>
      <rPr>
        <sz val="7"/>
        <rFont val="Helvetica Neue"/>
      </rPr>
      <t xml:space="preserve">Inclui os volumes processados nas UPGNs Reduc I e II e, as parcelas produzidas de GLP, C₅+, </t>
    </r>
  </si>
  <si>
    <r>
      <t xml:space="preserve">etano e propano já estão contabilizados na produção da Reduc. </t>
    </r>
    <r>
      <rPr>
        <vertAlign val="superscript"/>
        <sz val="7"/>
        <rFont val="Helvetica Neue"/>
      </rPr>
      <t>8</t>
    </r>
    <r>
      <rPr>
        <sz val="7"/>
        <rFont val="Helvetica Neue"/>
      </rPr>
      <t>Inclui os volumes processados nas unidades Uapo I - UTGCA, Uapo II - UTGCA, Uapo/DPP - UTGCA e UPCGN - UTGCA.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</si>
</sst>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_(* #,##0.000_);_(* \(#,##0.000\);_(* &quot;-&quot;??_);_(@_)"/>
    <numFmt numFmtId="168" formatCode="_(* #,##0.000000_);_(* \(#,##0.000000\);_(* &quot;-&quot;??_);_(@_)"/>
    <numFmt numFmtId="169" formatCode="#,##0.000000000"/>
    <numFmt numFmtId="170" formatCode="0.0%"/>
    <numFmt numFmtId="171" formatCode="_-* #,##0.000_-;\-* #,##0.000_-;_-* &quot;-&quot;???_-;_-@_-"/>
  </numFmts>
  <fonts count="13">
    <font>
      <sz val="10"/>
      <name val="Arial"/>
    </font>
    <font>
      <sz val="10"/>
      <name val="Arial"/>
    </font>
    <font>
      <sz val="7"/>
      <name val="Helvetica Neue"/>
      <family val="2"/>
    </font>
    <font>
      <b/>
      <sz val="7"/>
      <name val="Helvetica Neue"/>
      <family val="2"/>
    </font>
    <font>
      <sz val="7"/>
      <color indexed="10"/>
      <name val="Helvetica Neue"/>
    </font>
    <font>
      <b/>
      <sz val="7"/>
      <color indexed="10"/>
      <name val="Helvetica Neue"/>
    </font>
    <font>
      <sz val="7"/>
      <name val="Helvetica Neue"/>
    </font>
    <font>
      <b/>
      <sz val="7"/>
      <name val="Helvetica Neue"/>
    </font>
    <font>
      <sz val="11"/>
      <color theme="1"/>
      <name val="Calibri"/>
      <family val="2"/>
      <scheme val="minor"/>
    </font>
    <font>
      <sz val="7"/>
      <color rgb="FFFF0000"/>
      <name val="Helvetica Neue"/>
      <family val="2"/>
    </font>
    <font>
      <sz val="7"/>
      <color theme="0"/>
      <name val="Helvetica Neue"/>
    </font>
    <font>
      <b/>
      <sz val="9"/>
      <name val="Helvetica Neue"/>
    </font>
    <font>
      <vertAlign val="superscript"/>
      <sz val="7"/>
      <name val="Helvetica Neue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darkGray">
        <fgColor indexed="9"/>
        <bgColor indexed="9"/>
      </patternFill>
    </fill>
    <fill>
      <patternFill patternType="mediumGray">
        <fgColor indexed="9"/>
        <bgColor indexed="9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</cellStyleXfs>
  <cellXfs count="66">
    <xf numFmtId="0" fontId="0" fillId="0" borderId="0" xfId="0"/>
    <xf numFmtId="0" fontId="2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 wrapText="1" shrinkToFi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3" fontId="3" fillId="2" borderId="0" xfId="3" applyNumberFormat="1" applyFont="1" applyFill="1" applyBorder="1" applyAlignment="1">
      <alignment horizontal="right" vertical="center" wrapText="1"/>
    </xf>
    <xf numFmtId="3" fontId="2" fillId="2" borderId="0" xfId="3" applyNumberFormat="1" applyFont="1" applyFill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3" xfId="0" applyFont="1" applyFill="1" applyBorder="1" applyAlignment="1">
      <alignment vertical="center"/>
    </xf>
    <xf numFmtId="166" fontId="3" fillId="2" borderId="3" xfId="3" applyNumberFormat="1" applyFont="1" applyFill="1" applyBorder="1" applyAlignment="1">
      <alignment horizontal="center" vertical="center"/>
    </xf>
    <xf numFmtId="166" fontId="5" fillId="2" borderId="0" xfId="3" applyNumberFormat="1" applyFont="1" applyFill="1" applyBorder="1" applyAlignment="1">
      <alignment horizontal="center" vertical="center"/>
    </xf>
    <xf numFmtId="166" fontId="4" fillId="2" borderId="0" xfId="3" applyNumberFormat="1" applyFont="1" applyFill="1" applyBorder="1" applyAlignment="1">
      <alignment vertical="center"/>
    </xf>
    <xf numFmtId="166" fontId="2" fillId="2" borderId="0" xfId="3" applyNumberFormat="1" applyFont="1" applyFill="1" applyBorder="1" applyAlignment="1">
      <alignment vertical="center"/>
    </xf>
    <xf numFmtId="168" fontId="4" fillId="2" borderId="0" xfId="3" applyNumberFormat="1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3" fontId="6" fillId="2" borderId="0" xfId="3" applyNumberFormat="1" applyFont="1" applyFill="1" applyBorder="1" applyAlignment="1">
      <alignment horizontal="right" vertical="center" wrapText="1"/>
    </xf>
    <xf numFmtId="166" fontId="6" fillId="2" borderId="0" xfId="3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>
      <alignment vertical="center"/>
    </xf>
    <xf numFmtId="4" fontId="2" fillId="2" borderId="0" xfId="3" applyNumberFormat="1" applyFont="1" applyFill="1" applyBorder="1" applyAlignment="1">
      <alignment vertical="center"/>
    </xf>
    <xf numFmtId="166" fontId="6" fillId="2" borderId="0" xfId="3" applyNumberFormat="1" applyFont="1" applyFill="1" applyBorder="1" applyAlignment="1">
      <alignment vertical="center"/>
    </xf>
    <xf numFmtId="0" fontId="6" fillId="2" borderId="0" xfId="0" applyFont="1" applyFill="1" applyAlignment="1">
      <alignment horizontal="left" vertical="center"/>
    </xf>
    <xf numFmtId="166" fontId="2" fillId="2" borderId="0" xfId="0" applyNumberFormat="1" applyFont="1" applyFill="1" applyAlignment="1">
      <alignment vertical="center"/>
    </xf>
    <xf numFmtId="164" fontId="9" fillId="2" borderId="0" xfId="3" applyFont="1" applyFill="1" applyBorder="1" applyAlignment="1">
      <alignment vertical="center"/>
    </xf>
    <xf numFmtId="170" fontId="9" fillId="2" borderId="0" xfId="2" applyNumberFormat="1" applyFont="1" applyFill="1" applyBorder="1" applyAlignment="1">
      <alignment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3" fontId="7" fillId="2" borderId="0" xfId="0" applyNumberFormat="1" applyFont="1" applyFill="1" applyAlignment="1">
      <alignment vertical="center"/>
    </xf>
    <xf numFmtId="166" fontId="10" fillId="2" borderId="0" xfId="3" applyNumberFormat="1" applyFont="1" applyFill="1" applyBorder="1" applyAlignment="1">
      <alignment vertical="center"/>
    </xf>
    <xf numFmtId="167" fontId="6" fillId="2" borderId="0" xfId="3" applyNumberFormat="1" applyFont="1" applyFill="1" applyBorder="1" applyAlignment="1">
      <alignment vertical="center"/>
    </xf>
    <xf numFmtId="166" fontId="6" fillId="2" borderId="0" xfId="0" applyNumberFormat="1" applyFont="1" applyFill="1" applyAlignment="1">
      <alignment vertical="center"/>
    </xf>
    <xf numFmtId="169" fontId="6" fillId="2" borderId="0" xfId="0" applyNumberFormat="1" applyFont="1" applyFill="1" applyAlignment="1">
      <alignment vertical="center"/>
    </xf>
    <xf numFmtId="167" fontId="6" fillId="2" borderId="0" xfId="3" applyNumberFormat="1" applyFont="1" applyFill="1" applyBorder="1" applyAlignment="1">
      <alignment vertical="center" wrapText="1"/>
    </xf>
    <xf numFmtId="170" fontId="6" fillId="2" borderId="0" xfId="2" applyNumberFormat="1" applyFont="1" applyFill="1" applyBorder="1" applyAlignment="1">
      <alignment vertical="center"/>
    </xf>
    <xf numFmtId="171" fontId="6" fillId="2" borderId="0" xfId="0" applyNumberFormat="1" applyFont="1" applyFill="1" applyAlignment="1">
      <alignment vertical="center"/>
    </xf>
    <xf numFmtId="170" fontId="6" fillId="2" borderId="0" xfId="0" applyNumberFormat="1" applyFont="1" applyFill="1" applyAlignment="1">
      <alignment vertical="center"/>
    </xf>
    <xf numFmtId="164" fontId="6" fillId="2" borderId="0" xfId="3" applyFont="1" applyFill="1" applyBorder="1" applyAlignment="1">
      <alignment vertical="center"/>
    </xf>
    <xf numFmtId="164" fontId="6" fillId="2" borderId="0" xfId="3" applyFont="1" applyFill="1" applyBorder="1" applyAlignment="1">
      <alignment horizontal="right" vertical="center" wrapText="1"/>
    </xf>
    <xf numFmtId="164" fontId="10" fillId="2" borderId="0" xfId="3" applyFont="1" applyFill="1" applyBorder="1" applyAlignment="1">
      <alignment vertical="center"/>
    </xf>
    <xf numFmtId="164" fontId="10" fillId="5" borderId="0" xfId="3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6" fontId="10" fillId="2" borderId="0" xfId="3" applyNumberFormat="1" applyFont="1" applyFill="1" applyBorder="1" applyAlignment="1">
      <alignment vertical="center" wrapText="1"/>
    </xf>
    <xf numFmtId="0" fontId="10" fillId="2" borderId="0" xfId="0" applyFont="1" applyFill="1" applyAlignment="1">
      <alignment horizontal="left" vertical="center"/>
    </xf>
    <xf numFmtId="166" fontId="10" fillId="2" borderId="0" xfId="3" applyNumberFormat="1" applyFont="1" applyFill="1" applyBorder="1" applyAlignment="1">
      <alignment horizontal="right" vertical="center" wrapText="1"/>
    </xf>
    <xf numFmtId="167" fontId="10" fillId="2" borderId="0" xfId="3" applyNumberFormat="1" applyFont="1" applyFill="1" applyBorder="1" applyAlignment="1">
      <alignment vertical="center" wrapText="1"/>
    </xf>
    <xf numFmtId="170" fontId="10" fillId="2" borderId="0" xfId="2" applyNumberFormat="1" applyFont="1" applyFill="1" applyBorder="1" applyAlignment="1">
      <alignment vertical="center"/>
    </xf>
    <xf numFmtId="167" fontId="2" fillId="2" borderId="0" xfId="3" applyNumberFormat="1" applyFont="1" applyFill="1" applyBorder="1" applyAlignment="1">
      <alignment vertical="center"/>
    </xf>
    <xf numFmtId="165" fontId="6" fillId="2" borderId="0" xfId="3" applyNumberFormat="1" applyFont="1" applyFill="1" applyBorder="1" applyAlignment="1">
      <alignment horizontal="right" vertical="center" wrapText="1"/>
    </xf>
    <xf numFmtId="164" fontId="10" fillId="2" borderId="0" xfId="3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 shrinkToFit="1"/>
    </xf>
    <xf numFmtId="0" fontId="3" fillId="2" borderId="10" xfId="0" applyFont="1" applyFill="1" applyBorder="1" applyAlignment="1">
      <alignment horizontal="center" vertical="center" wrapText="1" shrinkToFit="1"/>
    </xf>
    <xf numFmtId="0" fontId="6" fillId="0" borderId="10" xfId="0" applyFont="1" applyBorder="1" applyAlignment="1">
      <alignment horizontal="center" vertical="center" wrapText="1" shrinkToFit="1"/>
    </xf>
    <xf numFmtId="0" fontId="3" fillId="2" borderId="11" xfId="0" applyFont="1" applyFill="1" applyBorder="1" applyAlignment="1">
      <alignment horizontal="center" vertical="center" wrapText="1" shrinkToFit="1"/>
    </xf>
    <xf numFmtId="0" fontId="3" fillId="2" borderId="3" xfId="0" applyFont="1" applyFill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3" fillId="4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</cellXfs>
  <cellStyles count="5">
    <cellStyle name="Normal" xfId="0" builtinId="0"/>
    <cellStyle name="Normal 2" xfId="1" xr:uid="{C6ED2842-9791-4FAF-9752-94C20E340821}"/>
    <cellStyle name="Porcentagem" xfId="2" builtinId="5"/>
    <cellStyle name="Vírgula" xfId="3" builtinId="3"/>
    <cellStyle name="Vírgula 2" xfId="4" xr:uid="{F2D6C804-61BA-4FAC-A910-76C205C173B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3F614-526B-43EF-ABBC-72D81EFF2CA8}">
  <sheetPr codeName="Planilha1">
    <pageSetUpPr fitToPage="1"/>
  </sheetPr>
  <dimension ref="A1:M53"/>
  <sheetViews>
    <sheetView tabSelected="1" zoomScale="110" zoomScaleNormal="110" zoomScaleSheetLayoutView="100" workbookViewId="0">
      <selection activeCell="A2" sqref="A2"/>
    </sheetView>
  </sheetViews>
  <sheetFormatPr defaultColWidth="9.1796875" defaultRowHeight="9"/>
  <cols>
    <col min="1" max="1" width="19.453125" style="1" customWidth="1"/>
    <col min="2" max="2" width="19.7265625" style="1" customWidth="1"/>
    <col min="3" max="4" width="10.54296875" style="1" customWidth="1"/>
    <col min="5" max="5" width="12.54296875" style="1" customWidth="1"/>
    <col min="6" max="8" width="15.54296875" style="1" customWidth="1"/>
    <col min="9" max="9" width="9.26953125" style="24" customWidth="1"/>
    <col min="10" max="10" width="10.453125" style="25" customWidth="1"/>
    <col min="11" max="16" width="10" style="1" customWidth="1"/>
    <col min="17" max="17" width="10.7265625" style="1" customWidth="1"/>
    <col min="18" max="16384" width="9.1796875" style="1"/>
  </cols>
  <sheetData>
    <row r="1" spans="1:13" ht="12.75" customHeight="1">
      <c r="A1" s="51" t="s">
        <v>13</v>
      </c>
      <c r="B1" s="6"/>
      <c r="C1" s="6"/>
      <c r="D1" s="6"/>
      <c r="E1" s="6"/>
      <c r="F1" s="6"/>
      <c r="G1" s="6"/>
      <c r="H1" s="52"/>
      <c r="I1" s="38"/>
      <c r="J1" s="35"/>
      <c r="K1" s="16"/>
    </row>
    <row r="2" spans="1:13">
      <c r="A2" s="28"/>
      <c r="C2" s="19"/>
      <c r="I2" s="38"/>
      <c r="J2" s="35"/>
      <c r="K2" s="16"/>
    </row>
    <row r="3" spans="1:13">
      <c r="A3" s="53" t="s">
        <v>4</v>
      </c>
      <c r="B3" s="57" t="s">
        <v>14</v>
      </c>
      <c r="C3" s="58"/>
      <c r="D3" s="58"/>
      <c r="E3" s="58"/>
      <c r="F3" s="58"/>
      <c r="G3" s="58"/>
      <c r="H3" s="59"/>
      <c r="I3" s="38"/>
      <c r="J3" s="35"/>
      <c r="K3" s="16"/>
    </row>
    <row r="4" spans="1:13" ht="9" customHeight="1">
      <c r="A4" s="54"/>
      <c r="B4" s="60"/>
      <c r="C4" s="61"/>
      <c r="D4" s="61"/>
      <c r="E4" s="61"/>
      <c r="F4" s="61"/>
      <c r="G4" s="61"/>
      <c r="H4" s="62"/>
      <c r="I4" s="38"/>
      <c r="J4" s="35"/>
      <c r="K4" s="16"/>
    </row>
    <row r="5" spans="1:13" ht="11.25" customHeight="1">
      <c r="A5" s="55"/>
      <c r="B5" s="26" t="s">
        <v>5</v>
      </c>
      <c r="C5" s="63" t="s">
        <v>3</v>
      </c>
      <c r="D5" s="64"/>
      <c r="E5" s="64"/>
      <c r="F5" s="64"/>
      <c r="G5" s="64"/>
      <c r="H5" s="65"/>
      <c r="I5" s="38"/>
      <c r="J5" s="35"/>
      <c r="K5" s="16"/>
    </row>
    <row r="6" spans="1:13" ht="12" customHeight="1">
      <c r="A6" s="56"/>
      <c r="B6" s="27" t="s">
        <v>15</v>
      </c>
      <c r="C6" s="2" t="s">
        <v>2</v>
      </c>
      <c r="D6" s="3" t="s">
        <v>16</v>
      </c>
      <c r="E6" s="4" t="s">
        <v>17</v>
      </c>
      <c r="F6" s="4" t="s">
        <v>18</v>
      </c>
      <c r="G6" s="4" t="s">
        <v>1</v>
      </c>
      <c r="H6" s="4" t="s">
        <v>19</v>
      </c>
      <c r="I6" s="38"/>
      <c r="J6" s="35"/>
      <c r="K6" s="16"/>
    </row>
    <row r="7" spans="1:13" ht="9" customHeight="1">
      <c r="A7" s="5"/>
      <c r="C7" s="14"/>
      <c r="D7" s="14"/>
      <c r="E7" s="14"/>
      <c r="F7" s="14"/>
      <c r="I7" s="38"/>
      <c r="J7" s="38"/>
      <c r="K7" s="38"/>
      <c r="L7" s="38"/>
      <c r="M7" s="16"/>
    </row>
    <row r="8" spans="1:13" ht="9.75" customHeight="1">
      <c r="A8" s="6" t="s">
        <v>0</v>
      </c>
      <c r="B8" s="7">
        <f t="shared" ref="B8:H8" si="0">SUM(B10:B21)</f>
        <v>22371050.32</v>
      </c>
      <c r="C8" s="7">
        <f t="shared" si="0"/>
        <v>4131243.9460000014</v>
      </c>
      <c r="D8" s="7">
        <f t="shared" si="0"/>
        <v>1036583.9259999999</v>
      </c>
      <c r="E8" s="7">
        <f t="shared" si="0"/>
        <v>266756.01331999991</v>
      </c>
      <c r="F8" s="7">
        <f t="shared" si="0"/>
        <v>694455.46499999962</v>
      </c>
      <c r="G8" s="7">
        <f t="shared" si="0"/>
        <v>19982179.208629996</v>
      </c>
      <c r="H8" s="7">
        <f t="shared" si="0"/>
        <v>156663.5</v>
      </c>
      <c r="I8" s="40">
        <f>B8-G8</f>
        <v>2388871.1113700047</v>
      </c>
      <c r="J8" s="41">
        <f>((((C8+D8+F8+H8)*250))/1000)+E8</f>
        <v>1771492.7225700002</v>
      </c>
      <c r="K8" s="50"/>
      <c r="L8" s="38"/>
      <c r="M8" s="16"/>
    </row>
    <row r="9" spans="1:13" ht="9" customHeight="1">
      <c r="A9" s="5"/>
      <c r="B9" s="20"/>
      <c r="C9" s="8"/>
      <c r="D9" s="8"/>
      <c r="E9" s="14"/>
      <c r="F9" s="14"/>
      <c r="G9" s="8"/>
      <c r="H9" s="8"/>
      <c r="I9" s="40"/>
      <c r="J9" s="41"/>
      <c r="K9" s="50"/>
      <c r="L9" s="38"/>
      <c r="M9" s="16"/>
    </row>
    <row r="10" spans="1:13" ht="9.75" customHeight="1">
      <c r="A10" s="9" t="s">
        <v>20</v>
      </c>
      <c r="B10" s="17">
        <v>4604577.7719999999</v>
      </c>
      <c r="C10" s="21">
        <v>671273.08199999994</v>
      </c>
      <c r="D10" s="21">
        <v>158902</v>
      </c>
      <c r="E10" s="21">
        <v>0</v>
      </c>
      <c r="F10" s="21">
        <v>288</v>
      </c>
      <c r="G10" s="18">
        <v>4338082.5529999994</v>
      </c>
      <c r="H10" s="18">
        <v>0</v>
      </c>
      <c r="I10" s="40">
        <f>B10-G10</f>
        <v>266495.21900000051</v>
      </c>
      <c r="J10" s="41">
        <f>((((C10+D10+F10+H10)*250))/1000)+E10</f>
        <v>207615.77049999998</v>
      </c>
      <c r="K10" s="50"/>
      <c r="L10" s="38"/>
      <c r="M10" s="16"/>
    </row>
    <row r="11" spans="1:13" ht="9.75" customHeight="1">
      <c r="A11" s="9" t="s">
        <v>21</v>
      </c>
      <c r="B11" s="17">
        <v>320980.88900000002</v>
      </c>
      <c r="C11" s="21">
        <v>98978.395000000004</v>
      </c>
      <c r="D11" s="21">
        <v>30714.557000000001</v>
      </c>
      <c r="E11" s="21">
        <v>0</v>
      </c>
      <c r="F11" s="21">
        <v>0</v>
      </c>
      <c r="G11" s="18">
        <v>282511.33600000001</v>
      </c>
      <c r="H11" s="18">
        <v>0</v>
      </c>
      <c r="I11" s="40">
        <f t="shared" ref="I11:I17" si="1">B11-G11</f>
        <v>38469.553000000014</v>
      </c>
      <c r="J11" s="41">
        <f t="shared" ref="J11:J17" si="2">((((C11+D11+F11+H11)*250))/1000)+E11</f>
        <v>32423.238000000001</v>
      </c>
      <c r="K11" s="50"/>
      <c r="L11" s="38"/>
      <c r="M11" s="16"/>
    </row>
    <row r="12" spans="1:13" ht="9.75" customHeight="1">
      <c r="A12" s="9" t="s">
        <v>8</v>
      </c>
      <c r="B12" s="17">
        <v>529475.55099999998</v>
      </c>
      <c r="C12" s="21">
        <v>80986.489000000001</v>
      </c>
      <c r="D12" s="21">
        <v>29255.712</v>
      </c>
      <c r="E12" s="21">
        <v>0</v>
      </c>
      <c r="F12" s="21">
        <v>0</v>
      </c>
      <c r="G12" s="18">
        <v>511831.15500000003</v>
      </c>
      <c r="H12" s="18">
        <v>0</v>
      </c>
      <c r="I12" s="40">
        <f t="shared" si="1"/>
        <v>17644.39599999995</v>
      </c>
      <c r="J12" s="41">
        <f t="shared" si="2"/>
        <v>27560.55025</v>
      </c>
      <c r="K12" s="50"/>
      <c r="L12" s="38"/>
      <c r="M12" s="16"/>
    </row>
    <row r="13" spans="1:13" ht="9.75" customHeight="1">
      <c r="A13" s="9" t="s">
        <v>6</v>
      </c>
      <c r="B13" s="17">
        <v>144746.43599999999</v>
      </c>
      <c r="C13" s="21">
        <v>0</v>
      </c>
      <c r="D13" s="21">
        <v>0</v>
      </c>
      <c r="E13" s="21">
        <v>0</v>
      </c>
      <c r="F13" s="21">
        <v>0</v>
      </c>
      <c r="G13" s="18">
        <v>141208.97399999999</v>
      </c>
      <c r="H13" s="18">
        <v>5748.5</v>
      </c>
      <c r="I13" s="40">
        <f>B13-G13</f>
        <v>3537.4619999999995</v>
      </c>
      <c r="J13" s="41">
        <f>((((C13+D13+F13+H13)*250))/1000)+E13</f>
        <v>1437.125</v>
      </c>
      <c r="K13" s="50"/>
      <c r="L13" s="38"/>
      <c r="M13" s="32"/>
    </row>
    <row r="14" spans="1:13" ht="9.75" customHeight="1">
      <c r="A14" s="9" t="s">
        <v>11</v>
      </c>
      <c r="B14" s="17">
        <v>56672.447</v>
      </c>
      <c r="C14" s="21">
        <v>0</v>
      </c>
      <c r="D14" s="21">
        <v>0</v>
      </c>
      <c r="E14" s="21">
        <v>0</v>
      </c>
      <c r="F14" s="21">
        <v>0</v>
      </c>
      <c r="G14" s="18">
        <v>52080.245000000003</v>
      </c>
      <c r="H14" s="18">
        <v>0</v>
      </c>
      <c r="I14" s="40">
        <f t="shared" si="1"/>
        <v>4592.2019999999975</v>
      </c>
      <c r="J14" s="41">
        <f>((((C14+D14+F14+H14)*250))/1000)+E14</f>
        <v>0</v>
      </c>
      <c r="K14" s="50"/>
      <c r="L14" s="38"/>
      <c r="M14" s="32"/>
    </row>
    <row r="15" spans="1:13" ht="9.65" customHeight="1">
      <c r="A15" s="9" t="s">
        <v>22</v>
      </c>
      <c r="B15" s="17">
        <v>646363.53700000001</v>
      </c>
      <c r="C15" s="21">
        <v>0</v>
      </c>
      <c r="D15" s="21">
        <v>0</v>
      </c>
      <c r="E15" s="21">
        <v>0</v>
      </c>
      <c r="F15" s="21">
        <v>0</v>
      </c>
      <c r="G15" s="18">
        <v>549257.69400000002</v>
      </c>
      <c r="H15" s="18">
        <v>150915</v>
      </c>
      <c r="I15" s="40">
        <f>B15-G15</f>
        <v>97105.842999999993</v>
      </c>
      <c r="J15" s="41">
        <f t="shared" si="2"/>
        <v>37728.75</v>
      </c>
      <c r="K15" s="50"/>
      <c r="L15" s="38"/>
      <c r="M15" s="32"/>
    </row>
    <row r="16" spans="1:13" ht="9.65" customHeight="1">
      <c r="A16" s="9" t="s">
        <v>23</v>
      </c>
      <c r="B16" s="17">
        <v>329515.29599999997</v>
      </c>
      <c r="C16" s="21">
        <v>0</v>
      </c>
      <c r="D16" s="21">
        <v>4654.6719999999996</v>
      </c>
      <c r="E16" s="21">
        <v>0</v>
      </c>
      <c r="F16" s="21">
        <v>0</v>
      </c>
      <c r="G16" s="18">
        <v>320413.32299999997</v>
      </c>
      <c r="H16" s="18">
        <v>0</v>
      </c>
      <c r="I16" s="40">
        <f t="shared" si="1"/>
        <v>9101.9729999999981</v>
      </c>
      <c r="J16" s="41">
        <f t="shared" si="2"/>
        <v>1163.6679999999999</v>
      </c>
      <c r="K16" s="50"/>
      <c r="L16" s="38"/>
      <c r="M16" s="16"/>
    </row>
    <row r="17" spans="1:13" ht="9.65" customHeight="1">
      <c r="A17" s="9" t="s">
        <v>24</v>
      </c>
      <c r="B17" s="17">
        <v>1297648.7219999998</v>
      </c>
      <c r="C17" s="21">
        <v>333966.391</v>
      </c>
      <c r="D17" s="21">
        <v>90510.670999999988</v>
      </c>
      <c r="E17" s="21">
        <v>0</v>
      </c>
      <c r="F17" s="21">
        <v>0</v>
      </c>
      <c r="G17" s="18">
        <v>1164797.6969999999</v>
      </c>
      <c r="H17" s="18">
        <v>0</v>
      </c>
      <c r="I17" s="40">
        <f t="shared" si="1"/>
        <v>132851.02499999991</v>
      </c>
      <c r="J17" s="41">
        <f t="shared" si="2"/>
        <v>106119.26549999999</v>
      </c>
      <c r="K17" s="50"/>
      <c r="L17" s="38"/>
      <c r="M17" s="16"/>
    </row>
    <row r="18" spans="1:13" ht="9.75" customHeight="1">
      <c r="A18" s="9" t="s">
        <v>25</v>
      </c>
      <c r="B18" s="17">
        <v>7022294.442999999</v>
      </c>
      <c r="C18" s="21">
        <v>570229.89500000002</v>
      </c>
      <c r="D18" s="21">
        <v>170312.31299999997</v>
      </c>
      <c r="E18" s="21">
        <v>0</v>
      </c>
      <c r="F18" s="21">
        <v>0</v>
      </c>
      <c r="G18" s="18">
        <v>5872955.7866299991</v>
      </c>
      <c r="H18" s="18">
        <v>0</v>
      </c>
      <c r="I18" s="40">
        <f>B18-G18</f>
        <v>1149338.65637</v>
      </c>
      <c r="J18" s="41">
        <f>((((C18+D18+F18+H18)*250))/1000)+E18</f>
        <v>185135.552</v>
      </c>
      <c r="K18" s="50"/>
      <c r="L18" s="39"/>
      <c r="M18" s="16"/>
    </row>
    <row r="19" spans="1:13" ht="9.75" customHeight="1">
      <c r="A19" s="9" t="s">
        <v>12</v>
      </c>
      <c r="B19" s="17">
        <v>3671164.8370000008</v>
      </c>
      <c r="C19" s="21">
        <v>1013467.301</v>
      </c>
      <c r="D19" s="21">
        <v>99098.777000000002</v>
      </c>
      <c r="E19" s="21">
        <v>0</v>
      </c>
      <c r="F19" s="21">
        <v>0</v>
      </c>
      <c r="G19" s="18">
        <v>3222557.9919999996</v>
      </c>
      <c r="H19" s="18">
        <v>0</v>
      </c>
      <c r="I19" s="40">
        <f>B19-G19</f>
        <v>448606.84500000114</v>
      </c>
      <c r="J19" s="41">
        <f>((((C19+D19+F19+H19)*250))/1000)+E19</f>
        <v>278141.51949999999</v>
      </c>
      <c r="K19" s="50"/>
      <c r="L19" s="39"/>
      <c r="M19" s="16"/>
    </row>
    <row r="20" spans="1:13" ht="9.75" customHeight="1">
      <c r="A20" s="9" t="s">
        <v>26</v>
      </c>
      <c r="B20" s="49">
        <v>0</v>
      </c>
      <c r="C20" s="21">
        <v>687169.06300000125</v>
      </c>
      <c r="D20" s="21">
        <v>223264.08000000002</v>
      </c>
      <c r="E20" s="21">
        <v>266756.01331999991</v>
      </c>
      <c r="F20" s="21">
        <v>694167.46499999962</v>
      </c>
      <c r="G20" s="18">
        <v>0</v>
      </c>
      <c r="H20" s="18">
        <v>0</v>
      </c>
      <c r="I20" s="40">
        <f>B20-G20</f>
        <v>0</v>
      </c>
      <c r="J20" s="41">
        <f>((((C20+D20+F20+H20)*250))/1000)+E20</f>
        <v>667906.16532000015</v>
      </c>
      <c r="K20" s="50"/>
      <c r="L20" s="38"/>
      <c r="M20" s="16"/>
    </row>
    <row r="21" spans="1:13" ht="9.75" customHeight="1">
      <c r="A21" s="9" t="s">
        <v>27</v>
      </c>
      <c r="B21" s="17">
        <v>3747610.39</v>
      </c>
      <c r="C21" s="21">
        <v>675173.33000000007</v>
      </c>
      <c r="D21" s="21">
        <v>229871.144</v>
      </c>
      <c r="E21" s="21">
        <v>0</v>
      </c>
      <c r="F21" s="21">
        <v>0</v>
      </c>
      <c r="G21" s="18">
        <v>3526482.4529999997</v>
      </c>
      <c r="H21" s="18">
        <v>0</v>
      </c>
      <c r="I21" s="40">
        <f>B21-G21</f>
        <v>221127.93700000038</v>
      </c>
      <c r="J21" s="41">
        <f>((((C21+D21+F21+H21)*250))/1000)+E21</f>
        <v>226261.11850000001</v>
      </c>
      <c r="K21" s="50"/>
      <c r="L21" s="38"/>
      <c r="M21" s="29"/>
    </row>
    <row r="22" spans="1:13" ht="9.75" customHeight="1">
      <c r="A22" s="10"/>
      <c r="B22" s="11"/>
      <c r="C22" s="11"/>
      <c r="D22" s="11"/>
      <c r="E22" s="11"/>
      <c r="F22" s="11"/>
      <c r="G22" s="11"/>
      <c r="H22" s="11"/>
      <c r="I22" s="21"/>
      <c r="J22" s="21"/>
      <c r="K22" s="16"/>
      <c r="L22" s="16"/>
      <c r="M22" s="16"/>
    </row>
    <row r="23" spans="1:13" ht="10.5" customHeight="1">
      <c r="A23" s="22" t="s">
        <v>7</v>
      </c>
      <c r="B23" s="12"/>
      <c r="C23" s="15"/>
      <c r="D23" s="15"/>
      <c r="E23" s="15"/>
      <c r="F23" s="15"/>
      <c r="G23" s="13"/>
      <c r="H23" s="13"/>
      <c r="I23" s="38"/>
      <c r="J23" s="35"/>
      <c r="K23" s="16"/>
      <c r="L23" s="16"/>
    </row>
    <row r="24" spans="1:13" ht="10.5" customHeight="1">
      <c r="A24" s="16" t="s">
        <v>28</v>
      </c>
      <c r="B24" s="12"/>
      <c r="C24" s="15"/>
      <c r="D24" s="15"/>
      <c r="E24" s="15"/>
      <c r="F24" s="15"/>
      <c r="G24" s="13"/>
      <c r="H24" s="13"/>
      <c r="I24" s="38"/>
      <c r="J24" s="35"/>
      <c r="K24" s="16"/>
      <c r="L24" s="16"/>
    </row>
    <row r="25" spans="1:13" ht="10.5" customHeight="1">
      <c r="A25" s="22" t="s">
        <v>29</v>
      </c>
      <c r="B25" s="12"/>
      <c r="C25" s="15"/>
      <c r="D25" s="15"/>
      <c r="E25" s="15"/>
      <c r="F25" s="15"/>
      <c r="G25" s="13"/>
      <c r="H25" s="13"/>
      <c r="I25" s="38"/>
      <c r="J25" s="35"/>
      <c r="K25" s="16"/>
      <c r="L25" s="16"/>
    </row>
    <row r="26" spans="1:13" ht="10.5" customHeight="1">
      <c r="A26" s="22" t="s">
        <v>30</v>
      </c>
      <c r="B26" s="12"/>
      <c r="C26" s="15"/>
      <c r="D26" s="15"/>
      <c r="E26" s="15"/>
      <c r="F26" s="15"/>
      <c r="G26" s="13"/>
      <c r="H26" s="13"/>
      <c r="I26" s="38"/>
      <c r="J26" s="35"/>
      <c r="K26" s="16"/>
      <c r="L26" s="16"/>
    </row>
    <row r="27" spans="1:13" ht="10.5" customHeight="1">
      <c r="A27" s="22" t="s">
        <v>31</v>
      </c>
      <c r="B27" s="12"/>
      <c r="C27" s="15"/>
      <c r="D27" s="15"/>
      <c r="E27" s="15"/>
      <c r="F27" s="15"/>
      <c r="G27" s="13"/>
      <c r="H27" s="13"/>
      <c r="I27" s="38"/>
      <c r="J27" s="35"/>
      <c r="K27" s="16"/>
      <c r="L27" s="16"/>
    </row>
    <row r="28" spans="1:13" ht="10.5" customHeight="1">
      <c r="A28" s="16"/>
      <c r="B28" s="12"/>
      <c r="C28" s="15"/>
      <c r="D28" s="15"/>
      <c r="E28" s="15"/>
      <c r="F28" s="15"/>
      <c r="G28" s="13"/>
      <c r="H28" s="13"/>
      <c r="I28" s="38"/>
      <c r="J28" s="35"/>
      <c r="K28" s="16"/>
      <c r="L28" s="16"/>
    </row>
    <row r="29" spans="1:13">
      <c r="B29" s="17"/>
      <c r="C29" s="23"/>
      <c r="G29" s="48"/>
      <c r="I29" s="38"/>
      <c r="J29" s="35"/>
      <c r="K29" s="16"/>
    </row>
    <row r="30" spans="1:13">
      <c r="A30" s="28"/>
      <c r="B30" s="31"/>
      <c r="C30" s="21"/>
      <c r="D30" s="21"/>
      <c r="E30" s="21"/>
      <c r="F30" s="31"/>
      <c r="G30" s="18"/>
      <c r="H30" s="16"/>
      <c r="I30" s="38"/>
      <c r="J30" s="35"/>
      <c r="K30" s="16"/>
    </row>
    <row r="31" spans="1:13">
      <c r="A31" s="16"/>
      <c r="B31" s="21"/>
      <c r="C31" s="21"/>
      <c r="D31" s="21"/>
      <c r="E31" s="21"/>
      <c r="F31" s="16"/>
      <c r="G31" s="18"/>
      <c r="H31" s="32"/>
      <c r="I31" s="38"/>
      <c r="J31" s="35"/>
      <c r="K31" s="16"/>
    </row>
    <row r="32" spans="1:13">
      <c r="A32" s="16"/>
      <c r="B32" s="21"/>
      <c r="C32" s="21"/>
      <c r="D32" s="21"/>
      <c r="E32" s="21"/>
      <c r="F32" s="33"/>
      <c r="G32" s="18"/>
      <c r="H32" s="18"/>
      <c r="I32" s="38"/>
    </row>
    <row r="33" spans="1:9">
      <c r="A33" s="42"/>
      <c r="B33" s="43"/>
      <c r="C33" s="30"/>
      <c r="D33" s="30"/>
      <c r="E33" s="30"/>
      <c r="F33" s="30"/>
      <c r="G33" s="45"/>
      <c r="H33" s="30"/>
      <c r="I33" s="40"/>
    </row>
    <row r="34" spans="1:9">
      <c r="A34" s="42" t="s">
        <v>9</v>
      </c>
      <c r="B34" s="43">
        <v>146161.58756499999</v>
      </c>
      <c r="C34" s="30">
        <v>35010.517999999996</v>
      </c>
      <c r="D34" s="30">
        <v>10429.906999999999</v>
      </c>
      <c r="E34" s="30">
        <v>0</v>
      </c>
      <c r="F34" s="30">
        <v>0</v>
      </c>
      <c r="G34" s="30">
        <v>131871.973</v>
      </c>
      <c r="H34" s="42">
        <f>G34/B34</f>
        <v>0.90223413139484943</v>
      </c>
      <c r="I34" s="30"/>
    </row>
    <row r="35" spans="1:9">
      <c r="A35" s="44" t="s">
        <v>10</v>
      </c>
      <c r="B35" s="43">
        <v>114101.47199999999</v>
      </c>
      <c r="C35" s="30">
        <v>29966.627202898551</v>
      </c>
      <c r="D35" s="30">
        <v>8395.3870000000006</v>
      </c>
      <c r="E35" s="30"/>
      <c r="F35" s="30"/>
      <c r="G35" s="30">
        <v>95681.191000000006</v>
      </c>
      <c r="H35" s="42">
        <f>G35/B35</f>
        <v>0.83856228427973312</v>
      </c>
      <c r="I35" s="40"/>
    </row>
    <row r="36" spans="1:9">
      <c r="A36" s="44" t="s">
        <v>0</v>
      </c>
      <c r="B36" s="43">
        <f t="shared" ref="B36:G36" si="3">SUM(B34:B35)</f>
        <v>260263.059565</v>
      </c>
      <c r="C36" s="30">
        <f t="shared" si="3"/>
        <v>64977.145202898551</v>
      </c>
      <c r="D36" s="30">
        <f t="shared" si="3"/>
        <v>18825.294000000002</v>
      </c>
      <c r="E36" s="30">
        <f t="shared" si="3"/>
        <v>0</v>
      </c>
      <c r="F36" s="30">
        <f t="shared" si="3"/>
        <v>0</v>
      </c>
      <c r="G36" s="30">
        <f t="shared" si="3"/>
        <v>227553.16399999999</v>
      </c>
      <c r="H36" s="42">
        <f>G36/B36</f>
        <v>0.87431986844513832</v>
      </c>
      <c r="I36" s="40"/>
    </row>
    <row r="37" spans="1:9">
      <c r="A37" s="44"/>
      <c r="B37" s="46"/>
      <c r="C37" s="47"/>
      <c r="D37" s="42"/>
      <c r="E37" s="42"/>
      <c r="F37" s="42"/>
      <c r="G37" s="42"/>
      <c r="H37" s="42"/>
      <c r="I37" s="40"/>
    </row>
    <row r="38" spans="1:9">
      <c r="A38" s="22"/>
      <c r="B38" s="34"/>
      <c r="C38" s="35"/>
      <c r="D38" s="16"/>
      <c r="E38" s="16"/>
      <c r="F38" s="16"/>
      <c r="G38" s="16"/>
      <c r="H38" s="16"/>
      <c r="I38" s="38"/>
    </row>
    <row r="39" spans="1:9">
      <c r="A39" s="22"/>
      <c r="B39" s="34"/>
      <c r="C39" s="35"/>
      <c r="D39" s="16"/>
      <c r="E39" s="16"/>
      <c r="F39" s="16"/>
      <c r="G39" s="16"/>
      <c r="H39" s="16"/>
    </row>
    <row r="40" spans="1:9">
      <c r="A40" s="22"/>
      <c r="B40" s="34"/>
      <c r="C40" s="35"/>
      <c r="D40" s="16"/>
      <c r="E40" s="16"/>
      <c r="F40" s="16"/>
      <c r="G40" s="16"/>
      <c r="H40" s="16"/>
    </row>
    <row r="41" spans="1:9">
      <c r="A41" s="22"/>
      <c r="B41" s="34"/>
      <c r="C41" s="35"/>
      <c r="D41" s="16"/>
      <c r="E41" s="16"/>
      <c r="F41" s="16"/>
      <c r="G41" s="16"/>
      <c r="H41" s="16"/>
    </row>
    <row r="42" spans="1:9">
      <c r="A42" s="22"/>
      <c r="B42" s="34"/>
      <c r="C42" s="21"/>
      <c r="D42" s="16"/>
      <c r="E42" s="16"/>
      <c r="F42" s="16"/>
      <c r="G42" s="16"/>
      <c r="H42" s="16"/>
    </row>
    <row r="43" spans="1:9">
      <c r="A43" s="22"/>
      <c r="B43" s="34"/>
      <c r="C43" s="35"/>
      <c r="D43" s="16"/>
      <c r="E43" s="16"/>
      <c r="F43" s="16"/>
      <c r="G43" s="16"/>
      <c r="H43" s="16"/>
    </row>
    <row r="44" spans="1:9">
      <c r="A44" s="22"/>
      <c r="B44" s="34"/>
      <c r="C44" s="35"/>
      <c r="D44" s="16"/>
      <c r="E44" s="16"/>
      <c r="F44" s="16"/>
      <c r="G44" s="16"/>
      <c r="H44" s="16"/>
    </row>
    <row r="45" spans="1:9">
      <c r="A45" s="22"/>
      <c r="B45" s="34"/>
      <c r="C45" s="35"/>
      <c r="D45" s="16"/>
      <c r="E45" s="16"/>
      <c r="F45" s="16"/>
      <c r="G45" s="16"/>
      <c r="H45" s="16"/>
    </row>
    <row r="46" spans="1:9">
      <c r="A46" s="22"/>
      <c r="B46" s="34"/>
      <c r="C46" s="35"/>
      <c r="D46" s="16"/>
      <c r="E46" s="16"/>
      <c r="F46" s="16"/>
      <c r="G46" s="16"/>
      <c r="H46" s="16"/>
    </row>
    <row r="47" spans="1:9">
      <c r="A47" s="16"/>
      <c r="B47" s="36"/>
      <c r="C47" s="37"/>
      <c r="D47" s="16"/>
      <c r="E47" s="16"/>
      <c r="F47" s="16"/>
      <c r="G47" s="16"/>
      <c r="H47" s="16"/>
    </row>
    <row r="48" spans="1:9">
      <c r="A48" s="16"/>
      <c r="B48" s="16"/>
      <c r="C48" s="37"/>
      <c r="D48" s="16"/>
      <c r="E48" s="16"/>
      <c r="F48" s="16"/>
      <c r="G48" s="16"/>
      <c r="H48" s="16"/>
    </row>
    <row r="49" spans="1:8">
      <c r="A49" s="16"/>
      <c r="B49" s="16"/>
      <c r="C49" s="16"/>
      <c r="D49" s="16"/>
      <c r="E49" s="16"/>
      <c r="F49" s="16"/>
      <c r="G49" s="16"/>
      <c r="H49" s="16"/>
    </row>
    <row r="50" spans="1:8">
      <c r="A50" s="16"/>
      <c r="B50" s="16"/>
      <c r="C50" s="16"/>
      <c r="D50" s="16"/>
      <c r="E50" s="16"/>
      <c r="F50" s="16"/>
      <c r="G50" s="16"/>
      <c r="H50" s="16"/>
    </row>
    <row r="51" spans="1:8">
      <c r="A51" s="16"/>
      <c r="B51" s="16"/>
      <c r="C51" s="16"/>
      <c r="D51" s="16"/>
      <c r="E51" s="16"/>
      <c r="F51" s="16"/>
      <c r="G51" s="16"/>
      <c r="H51" s="16"/>
    </row>
    <row r="52" spans="1:8">
      <c r="A52" s="16"/>
      <c r="B52" s="16"/>
      <c r="C52" s="16"/>
      <c r="D52" s="16"/>
      <c r="E52" s="16"/>
      <c r="F52" s="16"/>
      <c r="G52" s="16"/>
      <c r="H52" s="16"/>
    </row>
    <row r="53" spans="1:8">
      <c r="A53" s="16"/>
      <c r="B53" s="16"/>
      <c r="C53" s="16"/>
      <c r="D53" s="16"/>
      <c r="E53" s="16"/>
      <c r="F53" s="16"/>
      <c r="G53" s="16"/>
      <c r="H53" s="16"/>
    </row>
  </sheetData>
  <mergeCells count="3">
    <mergeCell ref="A3:A6"/>
    <mergeCell ref="B3:H4"/>
    <mergeCell ref="C5:H5"/>
  </mergeCells>
  <phoneticPr fontId="0" type="noConversion"/>
  <printOptions horizontalCentered="1"/>
  <pageMargins left="0.59055118110236227" right="0.59055118110236227" top="0.78740157480314965" bottom="0.78740157480314965" header="0" footer="0"/>
  <pageSetup paperSize="9" scale="52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3F24998E76C6E43866831673E160905" ma:contentTypeVersion="0" ma:contentTypeDescription="Crie um novo documento." ma:contentTypeScope="" ma:versionID="25afdb6511b593e66855aebeeb89efc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78f746c3a1c47dbaea02d3be93aa98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0F88A1D-FCB7-46ED-9E1B-8DE3244E6A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C7EDA0C-2B7A-4EDE-BC75-9412421B76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2B40DF1-32C9-4ADB-BA56-A7A668C8899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T2.41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Lopes de Souza</dc:creator>
  <cp:lastModifiedBy>Jose Lopes de Souza</cp:lastModifiedBy>
  <cp:lastPrinted>2022-08-19T12:42:37Z</cp:lastPrinted>
  <dcterms:created xsi:type="dcterms:W3CDTF">2000-05-31T13:42:43Z</dcterms:created>
  <dcterms:modified xsi:type="dcterms:W3CDTF">2026-06-12T20:06:03Z</dcterms:modified>
</cp:coreProperties>
</file>