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6\Gráficos\2 (Indústria Nacional do Petróleo)\2.9\"/>
    </mc:Choice>
  </mc:AlternateContent>
  <xr:revisionPtr revIDLastSave="0" documentId="13_ncr:80000009_{BCA4E05D-315A-471A-BF68-CBB164A7F066}" xr6:coauthVersionLast="47" xr6:coauthVersionMax="47" xr10:uidLastSave="{00000000-0000-0000-0000-000000000000}"/>
  <bookViews>
    <workbookView xWindow="-120" yWindow="-120" windowWidth="24240" windowHeight="13140" xr2:uid="{6F5CB751-A571-4231-BBC1-065CEF9D2639}"/>
  </bookViews>
  <sheets>
    <sheet name="G2.15" sheetId="3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C8" i="1" s="1"/>
  <c r="R25" i="1"/>
  <c r="E11" i="1"/>
  <c r="R27" i="1"/>
  <c r="Q34" i="1"/>
  <c r="Q17" i="1"/>
  <c r="R17" i="1"/>
  <c r="B25" i="1"/>
  <c r="R32" i="1"/>
  <c r="R30" i="1"/>
  <c r="R33" i="1"/>
  <c r="R26" i="1"/>
  <c r="R28" i="1"/>
  <c r="R22" i="1"/>
  <c r="R21" i="1"/>
  <c r="R18" i="1"/>
  <c r="R23" i="1"/>
  <c r="R19" i="1"/>
  <c r="R29" i="1"/>
  <c r="R20" i="1"/>
  <c r="R24" i="1"/>
  <c r="R31" i="1"/>
  <c r="C14" i="1" l="1"/>
  <c r="C12" i="1"/>
  <c r="C10" i="1"/>
  <c r="C13" i="1"/>
  <c r="C11" i="1"/>
  <c r="C6" i="1"/>
  <c r="C9" i="1"/>
  <c r="C4" i="1"/>
  <c r="C2" i="1"/>
  <c r="C3" i="1"/>
  <c r="C17" i="1"/>
  <c r="H14" i="1"/>
  <c r="H15" i="1" s="1"/>
  <c r="I11" i="1" s="1"/>
  <c r="I6" i="1"/>
  <c r="I8" i="1"/>
  <c r="C16" i="1"/>
  <c r="C5" i="1"/>
  <c r="C18" i="1"/>
  <c r="C15" i="1"/>
  <c r="C7" i="1"/>
  <c r="I9" i="1" l="1"/>
  <c r="I10" i="1"/>
  <c r="I14" i="1"/>
  <c r="I12" i="1"/>
  <c r="I7" i="1"/>
  <c r="I13" i="1"/>
  <c r="I5" i="1"/>
  <c r="C20" i="1"/>
  <c r="I15" i="1"/>
</calcChain>
</file>

<file path=xl/sharedStrings.xml><?xml version="1.0" encoding="utf-8"?>
<sst xmlns="http://schemas.openxmlformats.org/spreadsheetml/2006/main" count="47" uniqueCount="24">
  <si>
    <t>Volume refinado (b/d)</t>
  </si>
  <si>
    <t>Outras¹</t>
  </si>
  <si>
    <t>Total</t>
  </si>
  <si>
    <t>RPBC (SP)</t>
  </si>
  <si>
    <t>TOTAL</t>
  </si>
  <si>
    <t>Repar (PR)</t>
  </si>
  <si>
    <t>Replan (SP)</t>
  </si>
  <si>
    <t>Revap (SP)</t>
  </si>
  <si>
    <t>Reduc (RJ)</t>
  </si>
  <si>
    <t>Refap (RS)</t>
  </si>
  <si>
    <t>Regap (MG)</t>
  </si>
  <si>
    <t>Lubnor (CE)</t>
  </si>
  <si>
    <t>Manguinhos (RJ)</t>
  </si>
  <si>
    <t>Recap (SP)</t>
  </si>
  <si>
    <t>Reman (AM)</t>
  </si>
  <si>
    <t>Univen (SP)</t>
  </si>
  <si>
    <t>Riograndense (RS)</t>
  </si>
  <si>
    <t>RPCC (RN)</t>
  </si>
  <si>
    <t>Rnest (PE)</t>
  </si>
  <si>
    <t>Dax Oil (BA)</t>
  </si>
  <si>
    <t>Refmat (BA)</t>
  </si>
  <si>
    <t>Ssoil (SP)</t>
  </si>
  <si>
    <t xml:space="preserve">Ream (AM) </t>
  </si>
  <si>
    <t>3R Potiguar (RN)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</si>
</sst>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(* #,##0.00_);_(* \(#,##0.00\);_(* &quot;-&quot;??_);_(@_)"/>
    <numFmt numFmtId="178" formatCode="0.0%"/>
    <numFmt numFmtId="179" formatCode="_(* #,##0.0_);_(* \(#,##0.0\);_(* &quot;-&quot;??_);_(@_)"/>
    <numFmt numFmtId="180" formatCode="_(* #,##0_);_(* \(#,##0\);_(* &quot;-&quot;??_);_(@_)"/>
  </numFmts>
  <fonts count="10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b/>
      <sz val="7"/>
      <name val="Helvetica Neue"/>
      <family val="2"/>
    </font>
    <font>
      <sz val="7"/>
      <name val="Helvetica Neue"/>
      <family val="2"/>
    </font>
    <font>
      <sz val="10"/>
      <color indexed="8"/>
      <name val="MS Sans Serif"/>
      <family val="2"/>
    </font>
    <font>
      <sz val="10"/>
      <color indexed="8"/>
      <name val="Calibri"/>
    </font>
    <font>
      <b/>
      <sz val="12"/>
      <color rgb="FF00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78" fontId="2" fillId="0" borderId="0" xfId="3" applyNumberFormat="1" applyFont="1"/>
    <xf numFmtId="178" fontId="2" fillId="0" borderId="0" xfId="0" applyNumberFormat="1" applyFont="1"/>
    <xf numFmtId="0" fontId="2" fillId="0" borderId="1" xfId="0" applyFont="1" applyBorder="1"/>
    <xf numFmtId="178" fontId="2" fillId="0" borderId="1" xfId="0" applyNumberFormat="1" applyFont="1" applyBorder="1"/>
    <xf numFmtId="10" fontId="2" fillId="0" borderId="0" xfId="0" applyNumberFormat="1" applyFont="1"/>
    <xf numFmtId="0" fontId="9" fillId="0" borderId="0" xfId="0" applyFont="1" applyAlignment="1">
      <alignment horizontal="left" readingOrder="1"/>
    </xf>
    <xf numFmtId="0" fontId="2" fillId="0" borderId="0" xfId="0" applyFont="1" applyBorder="1"/>
    <xf numFmtId="1" fontId="2" fillId="0" borderId="0" xfId="0" applyNumberFormat="1" applyFont="1"/>
    <xf numFmtId="4" fontId="2" fillId="0" borderId="0" xfId="0" applyNumberFormat="1" applyFont="1"/>
    <xf numFmtId="178" fontId="2" fillId="0" borderId="0" xfId="0" applyNumberFormat="1" applyFont="1" applyBorder="1"/>
    <xf numFmtId="179" fontId="2" fillId="0" borderId="0" xfId="6" applyNumberFormat="1" applyFont="1"/>
    <xf numFmtId="179" fontId="2" fillId="0" borderId="0" xfId="6" applyNumberFormat="1" applyFont="1" applyBorder="1"/>
    <xf numFmtId="180" fontId="2" fillId="0" borderId="0" xfId="0" applyNumberFormat="1" applyFont="1"/>
    <xf numFmtId="180" fontId="2" fillId="0" borderId="0" xfId="6" applyNumberFormat="1" applyFont="1"/>
    <xf numFmtId="0" fontId="6" fillId="2" borderId="0" xfId="0" applyFont="1" applyFill="1"/>
    <xf numFmtId="180" fontId="5" fillId="2" borderId="0" xfId="6" applyNumberFormat="1" applyFont="1" applyFill="1" applyAlignment="1">
      <alignment horizontal="right"/>
    </xf>
    <xf numFmtId="0" fontId="6" fillId="3" borderId="0" xfId="2" applyFont="1" applyFill="1" applyAlignment="1">
      <alignment horizontal="left" wrapText="1"/>
    </xf>
    <xf numFmtId="49" fontId="6" fillId="2" borderId="0" xfId="6" applyNumberFormat="1" applyFont="1" applyFill="1" applyBorder="1" applyAlignment="1">
      <alignment horizontal="left" wrapText="1"/>
    </xf>
    <xf numFmtId="10" fontId="2" fillId="0" borderId="0" xfId="3" applyNumberFormat="1" applyFont="1"/>
  </cellXfs>
  <cellStyles count="7">
    <cellStyle name="Normal" xfId="0" builtinId="0"/>
    <cellStyle name="Normal 2" xfId="1" xr:uid="{9E819424-8532-4DAD-8FA5-073FAEAF1962}"/>
    <cellStyle name="Normal_Plan1" xfId="2" xr:uid="{4AB118FB-AD2D-45B8-9970-0A8BFC81BCE7}"/>
    <cellStyle name="Porcentagem" xfId="3" builtinId="5"/>
    <cellStyle name="Porcentagem 2" xfId="4" xr:uid="{23C50335-12DB-4A38-BDA3-4C1F89AD5488}"/>
    <cellStyle name="Separador de milhares 2" xfId="5" xr:uid="{69AE55BD-D055-44BB-9634-A249A51F567C}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>
                <a:latin typeface="+mn-lt"/>
              </a:defRPr>
            </a:pPr>
            <a:r>
              <a:rPr lang="pt-BR" sz="2000" b="1">
                <a:latin typeface="+mn-lt"/>
                <a:cs typeface="Arial" pitchFamily="34" charset="0"/>
              </a:rPr>
              <a:t>Gráfico 2.15 – Participação das refinarias no refino de petróleo – 2025</a:t>
            </a:r>
          </a:p>
        </c:rich>
      </c:tx>
      <c:layout>
        <c:manualLayout>
          <c:xMode val="edge"/>
          <c:yMode val="edge"/>
          <c:x val="0.12647639182522905"/>
          <c:y val="2.8542303771661569E-2"/>
        </c:manualLayout>
      </c:layout>
      <c:overlay val="0"/>
    </c:title>
    <c:autoTitleDeleted val="0"/>
    <c:plotArea>
      <c:layout>
        <c:manualLayout>
          <c:xMode val="edge"/>
          <c:yMode val="edge"/>
          <c:x val="0.15926708949964763"/>
          <c:y val="0.15459734964322119"/>
          <c:w val="0.76814658210007047"/>
          <c:h val="0.70845095884301734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85E3-4009-9FEF-374E01367202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5E3-4009-9FEF-374E01367202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85E3-4009-9FEF-374E01367202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5E3-4009-9FEF-374E01367202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85E3-4009-9FEF-374E01367202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85E3-4009-9FEF-374E01367202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85E3-4009-9FEF-374E01367202}"/>
              </c:ext>
            </c:extLst>
          </c:dPt>
          <c:dPt>
            <c:idx val="7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85E3-4009-9FEF-374E01367202}"/>
              </c:ext>
            </c:extLst>
          </c:dPt>
          <c:dPt>
            <c:idx val="8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85E3-4009-9FEF-374E01367202}"/>
              </c:ext>
            </c:extLst>
          </c:dPt>
          <c:dPt>
            <c:idx val="9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85E3-4009-9FEF-374E01367202}"/>
              </c:ext>
            </c:extLst>
          </c:dPt>
          <c:dPt>
            <c:idx val="10"/>
            <c:bubble3D val="0"/>
            <c:explosion val="25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A-85E3-4009-9FEF-374E01367202}"/>
              </c:ext>
            </c:extLst>
          </c:dPt>
          <c:dLbls>
            <c:dLbl>
              <c:idx val="0"/>
              <c:layout>
                <c:manualLayout>
                  <c:x val="-2.8188865398167697E-2"/>
                  <c:y val="4.07747196738022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85E3-4009-9FEF-374E01367202}"/>
                </c:ext>
              </c:extLst>
            </c:dLbl>
            <c:dLbl>
              <c:idx val="1"/>
              <c:layout>
                <c:manualLayout>
                  <c:x val="-3.2111723349591871E-2"/>
                  <c:y val="4.100612423447054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5E3-4009-9FEF-374E01367202}"/>
                </c:ext>
              </c:extLst>
            </c:dLbl>
            <c:dLbl>
              <c:idx val="2"/>
              <c:layout>
                <c:manualLayout>
                  <c:x val="-3.216016602575842E-2"/>
                  <c:y val="-4.293168629150714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85E3-4009-9FEF-374E01367202}"/>
                </c:ext>
              </c:extLst>
            </c:dLbl>
            <c:dLbl>
              <c:idx val="3"/>
              <c:layout>
                <c:manualLayout>
                  <c:x val="-3.0561446732477706E-2"/>
                  <c:y val="-4.35652997503752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85E3-4009-9FEF-374E01367202}"/>
                </c:ext>
              </c:extLst>
            </c:dLbl>
            <c:dLbl>
              <c:idx val="4"/>
              <c:layout>
                <c:manualLayout>
                  <c:x val="2.4215456154661429E-2"/>
                  <c:y val="4.35654602807675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85E3-4009-9FEF-374E01367202}"/>
                </c:ext>
              </c:extLst>
            </c:dLbl>
            <c:dLbl>
              <c:idx val="5"/>
              <c:layout>
                <c:manualLayout>
                  <c:x val="2.9879087524207464E-3"/>
                  <c:y val="-7.26902485813126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85E3-4009-9FEF-374E01367202}"/>
                </c:ext>
              </c:extLst>
            </c:dLbl>
            <c:dLbl>
              <c:idx val="6"/>
              <c:layout>
                <c:manualLayout>
                  <c:x val="2.6699849622391178E-2"/>
                  <c:y val="-4.35652997503752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85E3-4009-9FEF-374E01367202}"/>
                </c:ext>
              </c:extLst>
            </c:dLbl>
            <c:dLbl>
              <c:idx val="7"/>
              <c:layout>
                <c:manualLayout>
                  <c:x val="3.5047416113154987E-3"/>
                  <c:y val="-4.245346625249825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85E3-4009-9FEF-374E01367202}"/>
                </c:ext>
              </c:extLst>
            </c:dLbl>
            <c:dLbl>
              <c:idx val="8"/>
              <c:layout>
                <c:manualLayout>
                  <c:x val="1.3234894264009811E-3"/>
                  <c:y val="4.16256110188060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85E3-4009-9FEF-374E01367202}"/>
                </c:ext>
              </c:extLst>
            </c:dLbl>
            <c:dLbl>
              <c:idx val="9"/>
              <c:layout>
                <c:manualLayout>
                  <c:x val="3.2265319372076377E-2"/>
                  <c:y val="4.35654602807675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85E3-4009-9FEF-374E01367202}"/>
                </c:ext>
              </c:extLst>
            </c:dLbl>
            <c:dLbl>
              <c:idx val="10"/>
              <c:layout>
                <c:manualLayout>
                  <c:x val="2.8188865398167725E-2"/>
                  <c:y val="-4.0774719673802244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45,4%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A-85E3-4009-9FEF-374E013672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DADOS!$G$5:$G$14</c:f>
              <c:strCache>
                <c:ptCount val="10"/>
                <c:pt idx="0">
                  <c:v>Replan (SP)</c:v>
                </c:pt>
                <c:pt idx="1">
                  <c:v>Refmat (BA)</c:v>
                </c:pt>
                <c:pt idx="2">
                  <c:v>Revap (SP)</c:v>
                </c:pt>
                <c:pt idx="3">
                  <c:v>Reduc (RJ)</c:v>
                </c:pt>
                <c:pt idx="4">
                  <c:v>Repar (PR)</c:v>
                </c:pt>
                <c:pt idx="5">
                  <c:v>RPBC (SP)</c:v>
                </c:pt>
                <c:pt idx="6">
                  <c:v>Refap (RS)</c:v>
                </c:pt>
                <c:pt idx="7">
                  <c:v>Regap (MG)</c:v>
                </c:pt>
                <c:pt idx="8">
                  <c:v>Rnest (PE)</c:v>
                </c:pt>
                <c:pt idx="9">
                  <c:v>Outras¹</c:v>
                </c:pt>
              </c:strCache>
            </c:strRef>
          </c:cat>
          <c:val>
            <c:numRef>
              <c:f>DADOS!$H$5:$H$14</c:f>
              <c:numCache>
                <c:formatCode>_(* #.##00_);_(* \(#.##00\);_(* "-"??_);_(@_)</c:formatCode>
                <c:ptCount val="10"/>
                <c:pt idx="0">
                  <c:v>398852.82481471583</c:v>
                </c:pt>
                <c:pt idx="1">
                  <c:v>229750.36975648205</c:v>
                </c:pt>
                <c:pt idx="2">
                  <c:v>236330.84739488381</c:v>
                </c:pt>
                <c:pt idx="3">
                  <c:v>214580.39680215108</c:v>
                </c:pt>
                <c:pt idx="4">
                  <c:v>193781.99243897575</c:v>
                </c:pt>
                <c:pt idx="5">
                  <c:v>169695.90327175765</c:v>
                </c:pt>
                <c:pt idx="6">
                  <c:v>176164.05205263302</c:v>
                </c:pt>
                <c:pt idx="7">
                  <c:v>153176.48608995532</c:v>
                </c:pt>
                <c:pt idx="8">
                  <c:v>85991.36302326688</c:v>
                </c:pt>
                <c:pt idx="9">
                  <c:v>118348.42406306136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E3-4009-9FEF-374E01367202}"/>
            </c:ext>
          </c:extLst>
        </c:ser>
        <c:ser>
          <c:idx val="1"/>
          <c:order val="1"/>
          <c:tx>
            <c:strRef>
              <c:f>DADOS!$A$11:$A$17</c:f>
              <c:strCache>
                <c:ptCount val="7"/>
                <c:pt idx="0">
                  <c:v>Replan (SP)</c:v>
                </c:pt>
                <c:pt idx="1">
                  <c:v>Revap (SP)</c:v>
                </c:pt>
                <c:pt idx="2">
                  <c:v>Refmat (BA)</c:v>
                </c:pt>
                <c:pt idx="3">
                  <c:v>RPBC (SP)</c:v>
                </c:pt>
                <c:pt idx="4">
                  <c:v>3R Potiguar (RN)</c:v>
                </c:pt>
                <c:pt idx="5">
                  <c:v>Rnest (PE)</c:v>
                </c:pt>
                <c:pt idx="6">
                  <c:v>Dax Oil (BA)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85E3-4009-9FEF-374E013672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85E3-4009-9FEF-374E013672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85E3-4009-9FEF-374E013672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85E3-4009-9FEF-374E0136720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85E3-4009-9FEF-374E013672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85E3-4009-9FEF-374E013672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85E3-4009-9FEF-374E0136720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85E3-4009-9FEF-374E0136720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85E3-4009-9FEF-374E0136720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85E3-4009-9FEF-374E0136720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85E3-4009-9FEF-374E01367202}"/>
              </c:ext>
            </c:extLst>
          </c:dPt>
          <c:cat>
            <c:strRef>
              <c:f>DADOS!$G$5:$G$14</c:f>
              <c:strCache>
                <c:ptCount val="10"/>
                <c:pt idx="0">
                  <c:v>Replan (SP)</c:v>
                </c:pt>
                <c:pt idx="1">
                  <c:v>Refmat (BA)</c:v>
                </c:pt>
                <c:pt idx="2">
                  <c:v>Revap (SP)</c:v>
                </c:pt>
                <c:pt idx="3">
                  <c:v>Reduc (RJ)</c:v>
                </c:pt>
                <c:pt idx="4">
                  <c:v>Repar (PR)</c:v>
                </c:pt>
                <c:pt idx="5">
                  <c:v>RPBC (SP)</c:v>
                </c:pt>
                <c:pt idx="6">
                  <c:v>Refap (RS)</c:v>
                </c:pt>
                <c:pt idx="7">
                  <c:v>Regap (MG)</c:v>
                </c:pt>
                <c:pt idx="8">
                  <c:v>Rnest (PE)</c:v>
                </c:pt>
                <c:pt idx="9">
                  <c:v>Outras¹</c:v>
                </c:pt>
              </c:strCache>
            </c:strRef>
          </c:cat>
          <c:val>
            <c:numRef>
              <c:f>DADOS!$A$18</c:f>
              <c:numCache>
                <c:formatCode>@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5E3-4009-9FEF-374E01367202}"/>
            </c:ext>
          </c:extLst>
        </c:ser>
        <c:ser>
          <c:idx val="2"/>
          <c:order val="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8-85E3-4009-9FEF-374E013672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9-85E3-4009-9FEF-374E013672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A-85E3-4009-9FEF-374E013672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B-85E3-4009-9FEF-374E0136720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C-85E3-4009-9FEF-374E013672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D-85E3-4009-9FEF-374E013672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E-85E3-4009-9FEF-374E0136720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F-85E3-4009-9FEF-374E0136720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0-85E3-4009-9FEF-374E0136720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1-85E3-4009-9FEF-374E0136720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2-85E3-4009-9FEF-374E01367202}"/>
              </c:ext>
            </c:extLst>
          </c:dPt>
          <c:cat>
            <c:strRef>
              <c:f>DADOS!$G$5:$G$14</c:f>
              <c:strCache>
                <c:ptCount val="10"/>
                <c:pt idx="0">
                  <c:v>Replan (SP)</c:v>
                </c:pt>
                <c:pt idx="1">
                  <c:v>Refmat (BA)</c:v>
                </c:pt>
                <c:pt idx="2">
                  <c:v>Revap (SP)</c:v>
                </c:pt>
                <c:pt idx="3">
                  <c:v>Reduc (RJ)</c:v>
                </c:pt>
                <c:pt idx="4">
                  <c:v>Repar (PR)</c:v>
                </c:pt>
                <c:pt idx="5">
                  <c:v>RPBC (SP)</c:v>
                </c:pt>
                <c:pt idx="6">
                  <c:v>Refap (RS)</c:v>
                </c:pt>
                <c:pt idx="7">
                  <c:v>Regap (MG)</c:v>
                </c:pt>
                <c:pt idx="8">
                  <c:v>Rnest (PE)</c:v>
                </c:pt>
                <c:pt idx="9">
                  <c:v>Outras¹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85E3-4009-9FEF-374E01367202}"/>
            </c:ext>
          </c:extLst>
        </c:ser>
        <c:ser>
          <c:idx val="3"/>
          <c:order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4-85E3-4009-9FEF-374E013672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5-85E3-4009-9FEF-374E013672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6-85E3-4009-9FEF-374E013672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7-85E3-4009-9FEF-374E0136720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8-85E3-4009-9FEF-374E013672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9-85E3-4009-9FEF-374E013672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A-85E3-4009-9FEF-374E0136720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B-85E3-4009-9FEF-374E0136720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C-85E3-4009-9FEF-374E0136720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D-85E3-4009-9FEF-374E0136720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E-85E3-4009-9FEF-374E01367202}"/>
              </c:ext>
            </c:extLst>
          </c:dPt>
          <c:cat>
            <c:strRef>
              <c:f>DADOS!$G$5:$G$14</c:f>
              <c:strCache>
                <c:ptCount val="10"/>
                <c:pt idx="0">
                  <c:v>Replan (SP)</c:v>
                </c:pt>
                <c:pt idx="1">
                  <c:v>Refmat (BA)</c:v>
                </c:pt>
                <c:pt idx="2">
                  <c:v>Revap (SP)</c:v>
                </c:pt>
                <c:pt idx="3">
                  <c:v>Reduc (RJ)</c:v>
                </c:pt>
                <c:pt idx="4">
                  <c:v>Repar (PR)</c:v>
                </c:pt>
                <c:pt idx="5">
                  <c:v>RPBC (SP)</c:v>
                </c:pt>
                <c:pt idx="6">
                  <c:v>Refap (RS)</c:v>
                </c:pt>
                <c:pt idx="7">
                  <c:v>Regap (MG)</c:v>
                </c:pt>
                <c:pt idx="8">
                  <c:v>Rnest (PE)</c:v>
                </c:pt>
                <c:pt idx="9">
                  <c:v>Outras¹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85E3-4009-9FEF-374E01367202}"/>
            </c:ext>
          </c:extLst>
        </c:ser>
        <c:ser>
          <c:idx val="4"/>
          <c:order val="4"/>
          <c:tx>
            <c:strRef>
              <c:f>DADOS!$A$11:$A$15</c:f>
              <c:strCache>
                <c:ptCount val="5"/>
                <c:pt idx="0">
                  <c:v>Replan (SP)</c:v>
                </c:pt>
                <c:pt idx="1">
                  <c:v>Revap (SP)</c:v>
                </c:pt>
                <c:pt idx="2">
                  <c:v>Refmat (BA)</c:v>
                </c:pt>
                <c:pt idx="3">
                  <c:v>RPBC (SP)</c:v>
                </c:pt>
                <c:pt idx="4">
                  <c:v>3R Potiguar (RN)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0-85E3-4009-9FEF-374E013672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31-85E3-4009-9FEF-374E013672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32-85E3-4009-9FEF-374E013672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3-85E3-4009-9FEF-374E0136720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4-85E3-4009-9FEF-374E013672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35-85E3-4009-9FEF-374E013672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36-85E3-4009-9FEF-374E0136720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37-85E3-4009-9FEF-374E0136720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38-85E3-4009-9FEF-374E0136720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39-85E3-4009-9FEF-374E0136720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A-85E3-4009-9FEF-374E01367202}"/>
              </c:ext>
            </c:extLst>
          </c:dPt>
          <c:cat>
            <c:strRef>
              <c:f>DADOS!$G$5:$G$14</c:f>
              <c:strCache>
                <c:ptCount val="10"/>
                <c:pt idx="0">
                  <c:v>Replan (SP)</c:v>
                </c:pt>
                <c:pt idx="1">
                  <c:v>Refmat (BA)</c:v>
                </c:pt>
                <c:pt idx="2">
                  <c:v>Revap (SP)</c:v>
                </c:pt>
                <c:pt idx="3">
                  <c:v>Reduc (RJ)</c:v>
                </c:pt>
                <c:pt idx="4">
                  <c:v>Repar (PR)</c:v>
                </c:pt>
                <c:pt idx="5">
                  <c:v>RPBC (SP)</c:v>
                </c:pt>
                <c:pt idx="6">
                  <c:v>Refap (RS)</c:v>
                </c:pt>
                <c:pt idx="7">
                  <c:v>Regap (MG)</c:v>
                </c:pt>
                <c:pt idx="8">
                  <c:v>Rnest (PE)</c:v>
                </c:pt>
                <c:pt idx="9">
                  <c:v>Outras¹</c:v>
                </c:pt>
              </c:strCache>
            </c:strRef>
          </c:cat>
          <c:val>
            <c:numRef>
              <c:f>DADOS!$A$16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5E3-4009-9FEF-374E01367202}"/>
            </c:ext>
          </c:extLst>
        </c:ser>
        <c:ser>
          <c:idx val="5"/>
          <c:order val="5"/>
          <c:tx>
            <c:strRef>
              <c:f>DADOS!$A$11:$A$15</c:f>
              <c:strCache>
                <c:ptCount val="5"/>
                <c:pt idx="0">
                  <c:v>Replan (SP)</c:v>
                </c:pt>
                <c:pt idx="1">
                  <c:v>Revap (SP)</c:v>
                </c:pt>
                <c:pt idx="2">
                  <c:v>Refmat (BA)</c:v>
                </c:pt>
                <c:pt idx="3">
                  <c:v>RPBC (SP)</c:v>
                </c:pt>
                <c:pt idx="4">
                  <c:v>3R Potiguar (RN)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C-85E3-4009-9FEF-374E013672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3D-85E3-4009-9FEF-374E013672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3E-85E3-4009-9FEF-374E013672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F-85E3-4009-9FEF-374E0136720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0-85E3-4009-9FEF-374E013672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1-85E3-4009-9FEF-374E013672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2-85E3-4009-9FEF-374E0136720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3-85E3-4009-9FEF-374E0136720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4-85E3-4009-9FEF-374E0136720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5-85E3-4009-9FEF-374E0136720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6-85E3-4009-9FEF-374E01367202}"/>
              </c:ext>
            </c:extLst>
          </c:dPt>
          <c:cat>
            <c:strRef>
              <c:f>DADOS!$G$5:$G$14</c:f>
              <c:strCache>
                <c:ptCount val="10"/>
                <c:pt idx="0">
                  <c:v>Replan (SP)</c:v>
                </c:pt>
                <c:pt idx="1">
                  <c:v>Refmat (BA)</c:v>
                </c:pt>
                <c:pt idx="2">
                  <c:v>Revap (SP)</c:v>
                </c:pt>
                <c:pt idx="3">
                  <c:v>Reduc (RJ)</c:v>
                </c:pt>
                <c:pt idx="4">
                  <c:v>Repar (PR)</c:v>
                </c:pt>
                <c:pt idx="5">
                  <c:v>RPBC (SP)</c:v>
                </c:pt>
                <c:pt idx="6">
                  <c:v>Refap (RS)</c:v>
                </c:pt>
                <c:pt idx="7">
                  <c:v>Regap (MG)</c:v>
                </c:pt>
                <c:pt idx="8">
                  <c:v>Rnest (PE)</c:v>
                </c:pt>
                <c:pt idx="9">
                  <c:v>Outras¹</c:v>
                </c:pt>
              </c:strCache>
            </c:strRef>
          </c:cat>
          <c:val>
            <c:numRef>
              <c:f>DADOS!$A$16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85E3-4009-9FEF-374E01367202}"/>
            </c:ext>
          </c:extLst>
        </c:ser>
        <c:ser>
          <c:idx val="6"/>
          <c:order val="6"/>
          <c:tx>
            <c:strRef>
              <c:f>DADOS!$A$11:$A$18</c:f>
              <c:strCache>
                <c:ptCount val="8"/>
                <c:pt idx="0">
                  <c:v>Replan (SP)</c:v>
                </c:pt>
                <c:pt idx="1">
                  <c:v>Revap (SP)</c:v>
                </c:pt>
                <c:pt idx="2">
                  <c:v>Refmat (BA)</c:v>
                </c:pt>
                <c:pt idx="3">
                  <c:v>RPBC (SP)</c:v>
                </c:pt>
                <c:pt idx="4">
                  <c:v>3R Potiguar (RN)</c:v>
                </c:pt>
                <c:pt idx="5">
                  <c:v>Rnest (PE)</c:v>
                </c:pt>
                <c:pt idx="6">
                  <c:v>Dax Oil (BA)</c:v>
                </c:pt>
                <c:pt idx="7">
                  <c:v>Ssoil (SP)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48-85E3-4009-9FEF-374E013672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9-85E3-4009-9FEF-374E013672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4A-85E3-4009-9FEF-374E013672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B-85E3-4009-9FEF-374E0136720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C-85E3-4009-9FEF-374E013672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D-85E3-4009-9FEF-374E013672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E-85E3-4009-9FEF-374E0136720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F-85E3-4009-9FEF-374E0136720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50-85E3-4009-9FEF-374E0136720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51-85E3-4009-9FEF-374E0136720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52-85E3-4009-9FEF-374E01367202}"/>
              </c:ext>
            </c:extLst>
          </c:dPt>
          <c:cat>
            <c:strRef>
              <c:f>DADOS!$G$5:$G$14</c:f>
              <c:strCache>
                <c:ptCount val="10"/>
                <c:pt idx="0">
                  <c:v>Replan (SP)</c:v>
                </c:pt>
                <c:pt idx="1">
                  <c:v>Refmat (BA)</c:v>
                </c:pt>
                <c:pt idx="2">
                  <c:v>Revap (SP)</c:v>
                </c:pt>
                <c:pt idx="3">
                  <c:v>Reduc (RJ)</c:v>
                </c:pt>
                <c:pt idx="4">
                  <c:v>Repar (PR)</c:v>
                </c:pt>
                <c:pt idx="5">
                  <c:v>RPBC (SP)</c:v>
                </c:pt>
                <c:pt idx="6">
                  <c:v>Refap (RS)</c:v>
                </c:pt>
                <c:pt idx="7">
                  <c:v>Regap (MG)</c:v>
                </c:pt>
                <c:pt idx="8">
                  <c:v>Rnest (PE)</c:v>
                </c:pt>
                <c:pt idx="9">
                  <c:v>Outras¹</c:v>
                </c:pt>
              </c:strCache>
            </c:strRef>
          </c:cat>
          <c:val>
            <c:numRef>
              <c:f>DADOS!#REF!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85E3-4009-9FEF-374E01367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0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E041A1-0ACA-451F-ADEF-218EBEA51FE4}">
  <sheetPr codeName="Gráfico1"/>
  <sheetViews>
    <sheetView tabSelected="1" workbookViewId="0"/>
  </sheetViews>
  <pageMargins left="0.511811024" right="0.511811024" top="0.78740157499999996" bottom="0.78740157499999996" header="0.31496062000000002" footer="0.31496062000000002"/>
  <pageSetup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10650" cy="62293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428842-D25B-5BE4-5F61-F00169D2C5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0.01409</cdr:x>
      <cdr:y>0.9446</cdr:y>
    </cdr:from>
    <cdr:to>
      <cdr:x>1</cdr:x>
      <cdr:y>0.98777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884230"/>
          <a:ext cx="8883650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Fonte: ANP/SPC, conforme a Resolução ANP nº 729/2025 (Tabela 2.37).
¹Inclui Recap (SP), Ream (AM), 3R Potiguar (RN), Riograndense (RS), Manguinhos (RJ), Lubnor (CE), Dax Oil (BA) e Ssoil (SP).</a:t>
          </a:r>
        </a:p>
      </cdr:txBody>
    </cdr:sp>
  </cdr:relSizeAnchor>
  <cdr:relSizeAnchor xmlns:cdr="http://schemas.openxmlformats.org/drawingml/2006/chartDrawing">
    <cdr:from>
      <cdr:x>0.23131</cdr:x>
      <cdr:y>0.36611</cdr:y>
    </cdr:from>
    <cdr:to>
      <cdr:x>0.42863</cdr:x>
      <cdr:y>0.65153</cdr:y>
    </cdr:to>
    <cdr:sp macro="" textlink="">
      <cdr:nvSpPr>
        <cdr:cNvPr id="7" name="Elipse 6"/>
        <cdr:cNvSpPr/>
      </cdr:nvSpPr>
      <cdr:spPr bwMode="auto">
        <a:xfrm xmlns:a="http://schemas.openxmlformats.org/drawingml/2006/main">
          <a:off x="2084211" y="2280635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Valor total refinado: 1,977 milhão de barris/dia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2DFE-4911-4E65-8DDE-110D9CC435F3}">
  <sheetPr codeName="Planilha2"/>
  <dimension ref="A1:R42"/>
  <sheetViews>
    <sheetView zoomScaleNormal="100" workbookViewId="0">
      <selection activeCell="B21" sqref="B21"/>
    </sheetView>
  </sheetViews>
  <sheetFormatPr defaultColWidth="9.28515625" defaultRowHeight="11.25"/>
  <cols>
    <col min="1" max="1" width="14.28515625" style="1" customWidth="1"/>
    <col min="2" max="2" width="11.42578125" style="1" customWidth="1"/>
    <col min="3" max="3" width="11.28515625" style="1" bestFit="1" customWidth="1"/>
    <col min="4" max="4" width="16.42578125" style="1" customWidth="1"/>
    <col min="5" max="7" width="9.28515625" style="1"/>
    <col min="8" max="8" width="12" style="12" bestFit="1" customWidth="1"/>
    <col min="9" max="16384" width="9.28515625" style="1"/>
  </cols>
  <sheetData>
    <row r="1" spans="1:10">
      <c r="B1" s="1" t="s">
        <v>0</v>
      </c>
    </row>
    <row r="2" spans="1:10" ht="12.6" customHeight="1">
      <c r="A2" s="16" t="s">
        <v>12</v>
      </c>
      <c r="B2" s="17">
        <v>9950.6199153998077</v>
      </c>
      <c r="C2" s="20">
        <f>B2/$B$19</f>
        <v>5.0340251667518564E-3</v>
      </c>
      <c r="J2" s="15"/>
    </row>
    <row r="3" spans="1:10" ht="12.6" customHeight="1">
      <c r="A3" s="16" t="s">
        <v>16</v>
      </c>
      <c r="B3" s="17">
        <v>11269.078186829975</v>
      </c>
      <c r="C3" s="20">
        <f>B3/$B$19</f>
        <v>5.7010340743496434E-3</v>
      </c>
      <c r="J3" s="15"/>
    </row>
    <row r="4" spans="1:10" ht="12.6" customHeight="1">
      <c r="A4" s="16" t="s">
        <v>11</v>
      </c>
      <c r="B4" s="17">
        <v>7651.3104752015342</v>
      </c>
      <c r="C4" s="20">
        <f>B4/$B$19</f>
        <v>3.8708030070756703E-3</v>
      </c>
      <c r="E4" s="3"/>
      <c r="G4" s="7"/>
      <c r="J4" s="15"/>
    </row>
    <row r="5" spans="1:10" ht="12.6" customHeight="1">
      <c r="A5" s="18" t="s">
        <v>13</v>
      </c>
      <c r="B5" s="17">
        <v>57587.437905452469</v>
      </c>
      <c r="C5" s="20">
        <f>B5/$B$19</f>
        <v>2.9133522752301782E-2</v>
      </c>
      <c r="G5" s="1" t="s">
        <v>6</v>
      </c>
      <c r="H5" s="12">
        <v>398852.82481471583</v>
      </c>
      <c r="I5" s="2">
        <f>H5/$H$15</f>
        <v>0.20177990668098747</v>
      </c>
      <c r="J5" s="15"/>
    </row>
    <row r="6" spans="1:10" ht="12.6" customHeight="1">
      <c r="A6" s="16" t="s">
        <v>8</v>
      </c>
      <c r="B6" s="17">
        <v>215732.76714359794</v>
      </c>
      <c r="C6" s="20">
        <f>B6/$B$19</f>
        <v>0.10913934893776467</v>
      </c>
      <c r="G6" s="1" t="s">
        <v>20</v>
      </c>
      <c r="H6" s="12">
        <v>229750.36975648205</v>
      </c>
      <c r="I6" s="2">
        <f t="shared" ref="I6:I14" si="0">H6/$H$15</f>
        <v>0.11623086332890097</v>
      </c>
      <c r="J6" s="15"/>
    </row>
    <row r="7" spans="1:10" ht="12.6" customHeight="1">
      <c r="A7" s="16" t="s">
        <v>9</v>
      </c>
      <c r="B7" s="17">
        <v>167626.99430948606</v>
      </c>
      <c r="C7" s="20">
        <f>B7/$B$19</f>
        <v>8.480260678784235E-2</v>
      </c>
      <c r="G7" s="1" t="s">
        <v>7</v>
      </c>
      <c r="H7" s="12">
        <v>236330.84739488381</v>
      </c>
      <c r="I7" s="2">
        <f t="shared" si="0"/>
        <v>0.11955993129879651</v>
      </c>
      <c r="J7" s="15"/>
    </row>
    <row r="8" spans="1:10" ht="12.6" customHeight="1">
      <c r="A8" s="16" t="s">
        <v>10</v>
      </c>
      <c r="B8" s="17">
        <v>152830.42252132465</v>
      </c>
      <c r="C8" s="20">
        <f>B8/$B$19</f>
        <v>7.7317011378055037E-2</v>
      </c>
      <c r="G8" s="1" t="s">
        <v>8</v>
      </c>
      <c r="H8" s="12">
        <v>214580.39680215108</v>
      </c>
      <c r="I8" s="2">
        <f t="shared" si="0"/>
        <v>0.10855636402329878</v>
      </c>
      <c r="J8" s="15"/>
    </row>
    <row r="9" spans="1:10" ht="12.6" customHeight="1">
      <c r="A9" s="18" t="s">
        <v>22</v>
      </c>
      <c r="B9" s="17">
        <v>1812.5532103417261</v>
      </c>
      <c r="C9" s="20">
        <f>B9/$B$19</f>
        <v>9.1697186250837791E-4</v>
      </c>
      <c r="D9" s="4"/>
      <c r="E9" s="5"/>
      <c r="G9" s="1" t="s">
        <v>5</v>
      </c>
      <c r="H9" s="12">
        <v>193781.99243897575</v>
      </c>
      <c r="I9" s="2">
        <f t="shared" si="0"/>
        <v>9.8034437562167384E-2</v>
      </c>
      <c r="J9" s="15"/>
    </row>
    <row r="10" spans="1:10" ht="12.6" customHeight="1">
      <c r="A10" s="16" t="s">
        <v>5</v>
      </c>
      <c r="B10" s="17">
        <v>202462.87699422834</v>
      </c>
      <c r="C10" s="20">
        <f>B10/$B$19</f>
        <v>0.10242610277421897</v>
      </c>
      <c r="D10" s="8"/>
      <c r="E10" s="11"/>
      <c r="G10" s="1" t="s">
        <v>3</v>
      </c>
      <c r="H10" s="12">
        <v>169695.90327175765</v>
      </c>
      <c r="I10" s="2">
        <f t="shared" si="0"/>
        <v>8.5849269194038291E-2</v>
      </c>
      <c r="J10" s="15"/>
    </row>
    <row r="11" spans="1:10" ht="12.6" customHeight="1">
      <c r="A11" s="16" t="s">
        <v>6</v>
      </c>
      <c r="B11" s="17">
        <v>395743.95061148278</v>
      </c>
      <c r="C11" s="20">
        <f>B11/$B$19</f>
        <v>0.20020712517466943</v>
      </c>
      <c r="D11" s="1" t="s">
        <v>1</v>
      </c>
      <c r="E11" s="14">
        <f>SUM(B11:B18)</f>
        <v>1149748.5990460201</v>
      </c>
      <c r="G11" s="1" t="s">
        <v>9</v>
      </c>
      <c r="H11" s="12">
        <v>176164.05205263302</v>
      </c>
      <c r="I11" s="2">
        <f t="shared" si="0"/>
        <v>8.9121509920953218E-2</v>
      </c>
      <c r="J11" s="15"/>
    </row>
    <row r="12" spans="1:10" ht="12.6" customHeight="1">
      <c r="A12" s="18" t="s">
        <v>7</v>
      </c>
      <c r="B12" s="17">
        <v>206823.99214928653</v>
      </c>
      <c r="C12" s="20">
        <f>B12/$B$19</f>
        <v>0.10463239380254871</v>
      </c>
      <c r="G12" s="1" t="s">
        <v>10</v>
      </c>
      <c r="H12" s="12">
        <v>153176.48608995532</v>
      </c>
      <c r="I12" s="2">
        <f t="shared" si="0"/>
        <v>7.7492085165275726E-2</v>
      </c>
      <c r="J12" s="15"/>
    </row>
    <row r="13" spans="1:10" ht="12.6" customHeight="1">
      <c r="A13" s="16" t="s">
        <v>20</v>
      </c>
      <c r="B13" s="17">
        <v>262085.89619090914</v>
      </c>
      <c r="C13" s="20">
        <f>B13/$B$19</f>
        <v>0.13258942744199276</v>
      </c>
      <c r="G13" s="1" t="s">
        <v>18</v>
      </c>
      <c r="H13" s="12">
        <v>85991.36302326688</v>
      </c>
      <c r="I13" s="2">
        <f t="shared" si="0"/>
        <v>4.3503087170728053E-2</v>
      </c>
      <c r="J13" s="15"/>
    </row>
    <row r="14" spans="1:10" ht="12.6" customHeight="1">
      <c r="A14" s="16" t="s">
        <v>3</v>
      </c>
      <c r="B14" s="17">
        <v>167415.16989665673</v>
      </c>
      <c r="C14" s="20">
        <f>B14/$B$19</f>
        <v>8.469544467792546E-2</v>
      </c>
      <c r="G14" s="1" t="s">
        <v>1</v>
      </c>
      <c r="H14" s="12">
        <f>B19-SUM(H5:H13)</f>
        <v>118348.42406306136</v>
      </c>
      <c r="I14" s="2">
        <f t="shared" si="0"/>
        <v>5.987254565485374E-2</v>
      </c>
      <c r="J14" s="15"/>
    </row>
    <row r="15" spans="1:10" ht="12.6" customHeight="1">
      <c r="A15" s="16" t="s">
        <v>23</v>
      </c>
      <c r="B15" s="17">
        <v>31526.451695333395</v>
      </c>
      <c r="C15" s="20">
        <f>B15/$B$19</f>
        <v>1.5949252669884378E-2</v>
      </c>
      <c r="H15" s="12">
        <f>SUM(H5:H14)</f>
        <v>1976672.6597078824</v>
      </c>
      <c r="I15" s="3">
        <f>SUM(I5:I14)</f>
        <v>1.0000000000000002</v>
      </c>
      <c r="J15" s="15"/>
    </row>
    <row r="16" spans="1:10" ht="12.6" customHeight="1">
      <c r="A16" s="18" t="s">
        <v>18</v>
      </c>
      <c r="B16" s="17">
        <v>78288.835915402073</v>
      </c>
      <c r="C16" s="20">
        <f>B16/$B$19</f>
        <v>3.960637363546668E-2</v>
      </c>
      <c r="J16" s="15"/>
    </row>
    <row r="17" spans="1:18" ht="12.6" customHeight="1">
      <c r="A17" s="16" t="s">
        <v>19</v>
      </c>
      <c r="B17" s="17">
        <v>1426.065426548603</v>
      </c>
      <c r="C17" s="20">
        <f>B17/$B$19</f>
        <v>7.2144743822143544E-4</v>
      </c>
      <c r="J17" s="15"/>
      <c r="P17" s="1" t="s">
        <v>4</v>
      </c>
      <c r="Q17" s="10">
        <f>SUM(Q1:Q16)</f>
        <v>0</v>
      </c>
      <c r="R17" s="6">
        <f>SUM(R1:R16)</f>
        <v>0</v>
      </c>
    </row>
    <row r="18" spans="1:18" ht="12.6" customHeight="1">
      <c r="A18" s="19" t="s">
        <v>21</v>
      </c>
      <c r="B18" s="17">
        <v>6438.2371604006312</v>
      </c>
      <c r="C18" s="20">
        <f>B18/$B$19</f>
        <v>3.2571084184227499E-3</v>
      </c>
      <c r="J18" s="15"/>
      <c r="P18" s="1" t="s">
        <v>6</v>
      </c>
      <c r="Q18" s="10">
        <v>394564.99027963949</v>
      </c>
      <c r="R18" s="2" t="e">
        <f>Q18/#REF!</f>
        <v>#REF!</v>
      </c>
    </row>
    <row r="19" spans="1:18">
      <c r="B19" s="14">
        <f>SUM(B2:B18)</f>
        <v>1976672.6597078824</v>
      </c>
      <c r="C19" s="3"/>
      <c r="G19" s="8"/>
      <c r="I19" s="6"/>
      <c r="P19" s="1" t="s">
        <v>7</v>
      </c>
      <c r="Q19" s="10">
        <v>244565.2703059809</v>
      </c>
      <c r="R19" s="2" t="e">
        <f>Q19/#REF!</f>
        <v>#REF!</v>
      </c>
    </row>
    <row r="20" spans="1:18">
      <c r="B20" s="14">
        <f>B19/1000000</f>
        <v>1.9766726597078825</v>
      </c>
      <c r="C20" s="3">
        <f>SUM(C2:C18)</f>
        <v>1</v>
      </c>
      <c r="G20" s="8"/>
      <c r="H20" s="13"/>
      <c r="P20" s="1" t="s">
        <v>8</v>
      </c>
      <c r="Q20" s="10">
        <v>200878.52448692499</v>
      </c>
      <c r="R20" s="2" t="e">
        <f>Q20/#REF!</f>
        <v>#REF!</v>
      </c>
    </row>
    <row r="21" spans="1:18">
      <c r="G21" s="8"/>
      <c r="H21" s="13"/>
      <c r="P21" s="1" t="s">
        <v>5</v>
      </c>
      <c r="Q21" s="10">
        <v>198499.98935899901</v>
      </c>
      <c r="R21" s="2" t="e">
        <f>Q21/#REF!</f>
        <v>#REF!</v>
      </c>
    </row>
    <row r="22" spans="1:18">
      <c r="G22" s="8"/>
      <c r="H22" s="13"/>
      <c r="P22" s="1" t="s">
        <v>9</v>
      </c>
      <c r="Q22" s="10">
        <v>175749.54650811033</v>
      </c>
      <c r="R22" s="2" t="e">
        <f>Q22/#REF!</f>
        <v>#REF!</v>
      </c>
    </row>
    <row r="23" spans="1:18">
      <c r="G23" s="8"/>
      <c r="H23" s="13"/>
      <c r="P23" s="1" t="s">
        <v>3</v>
      </c>
      <c r="Q23" s="10">
        <v>157429.96476579329</v>
      </c>
      <c r="R23" s="2" t="e">
        <f>Q23/#REF!</f>
        <v>#REF!</v>
      </c>
    </row>
    <row r="24" spans="1:18">
      <c r="G24" s="8"/>
      <c r="H24" s="13"/>
      <c r="P24" s="1" t="s">
        <v>10</v>
      </c>
      <c r="Q24" s="10">
        <v>152624.19577511764</v>
      </c>
      <c r="R24" s="2" t="e">
        <f>Q24/#REF!</f>
        <v>#REF!</v>
      </c>
    </row>
    <row r="25" spans="1:18">
      <c r="A25" s="1" t="s">
        <v>2</v>
      </c>
      <c r="B25" s="1" t="e">
        <f>#REF!</f>
        <v>#REF!</v>
      </c>
      <c r="G25" s="8"/>
      <c r="H25" s="13"/>
      <c r="P25" s="1" t="s">
        <v>18</v>
      </c>
      <c r="Q25" s="10">
        <v>63316.730212541719</v>
      </c>
      <c r="R25" s="2" t="e">
        <f>Q25/#REF!</f>
        <v>#REF!</v>
      </c>
    </row>
    <row r="26" spans="1:18">
      <c r="G26" s="8"/>
      <c r="H26" s="13"/>
      <c r="P26" s="1" t="s">
        <v>13</v>
      </c>
      <c r="Q26" s="10">
        <v>40542.144782924013</v>
      </c>
      <c r="R26" s="2" t="e">
        <f>Q26/#REF!</f>
        <v>#REF!</v>
      </c>
    </row>
    <row r="27" spans="1:18">
      <c r="E27" s="9"/>
      <c r="G27" s="8"/>
      <c r="H27" s="13"/>
      <c r="P27" s="1" t="s">
        <v>14</v>
      </c>
      <c r="Q27" s="10">
        <v>35163.054168898627</v>
      </c>
      <c r="R27" s="2" t="e">
        <f>Q27/#REF!</f>
        <v>#REF!</v>
      </c>
    </row>
    <row r="28" spans="1:18">
      <c r="E28" s="9"/>
      <c r="G28" s="8"/>
      <c r="H28" s="13"/>
      <c r="P28" s="1" t="s">
        <v>17</v>
      </c>
      <c r="Q28" s="10">
        <v>33921.288128063548</v>
      </c>
      <c r="R28" s="2" t="e">
        <f>Q28/#REF!</f>
        <v>#REF!</v>
      </c>
    </row>
    <row r="29" spans="1:18">
      <c r="E29" s="9"/>
      <c r="G29" s="8"/>
      <c r="H29" s="13"/>
      <c r="P29" s="1" t="s">
        <v>16</v>
      </c>
      <c r="Q29" s="10">
        <v>10086.501480994701</v>
      </c>
      <c r="R29" s="2" t="e">
        <f>Q29/#REF!</f>
        <v>#REF!</v>
      </c>
    </row>
    <row r="30" spans="1:18">
      <c r="E30" s="9"/>
      <c r="G30" s="8"/>
      <c r="H30" s="13"/>
      <c r="P30" s="4" t="s">
        <v>11</v>
      </c>
      <c r="Q30" s="10">
        <v>8475.2858659676767</v>
      </c>
      <c r="R30" s="2" t="e">
        <f>Q30/#REF!</f>
        <v>#REF!</v>
      </c>
    </row>
    <row r="31" spans="1:18">
      <c r="E31" s="9"/>
      <c r="G31" s="8"/>
      <c r="H31" s="13"/>
      <c r="P31" s="1" t="s">
        <v>12</v>
      </c>
      <c r="Q31" s="10">
        <v>6745.6985670664371</v>
      </c>
      <c r="R31" s="2" t="e">
        <f>Q31/#REF!</f>
        <v>#REF!</v>
      </c>
    </row>
    <row r="32" spans="1:18">
      <c r="E32" s="9"/>
      <c r="P32" s="1" t="s">
        <v>19</v>
      </c>
      <c r="Q32" s="10">
        <v>872.34150530615454</v>
      </c>
      <c r="R32" s="2" t="e">
        <f>Q32/#REF!</f>
        <v>#REF!</v>
      </c>
    </row>
    <row r="33" spans="4:18">
      <c r="E33" s="9"/>
      <c r="P33" s="1" t="s">
        <v>15</v>
      </c>
      <c r="Q33" s="10">
        <v>0</v>
      </c>
      <c r="R33" s="2" t="e">
        <f>Q33/#REF!</f>
        <v>#REF!</v>
      </c>
    </row>
    <row r="34" spans="4:18">
      <c r="E34" s="9"/>
      <c r="Q34" s="10">
        <f>SUM(Q18:Q33)</f>
        <v>1723435.5261923287</v>
      </c>
    </row>
    <row r="35" spans="4:18">
      <c r="E35" s="9"/>
    </row>
    <row r="36" spans="4:18">
      <c r="E36" s="9"/>
    </row>
    <row r="37" spans="4:18">
      <c r="E37" s="9"/>
    </row>
    <row r="38" spans="4:18">
      <c r="E38" s="9"/>
    </row>
    <row r="39" spans="4:18">
      <c r="E39" s="9"/>
    </row>
    <row r="40" spans="4:18">
      <c r="D40" s="4"/>
      <c r="E40" s="9"/>
    </row>
    <row r="41" spans="4:18">
      <c r="E41" s="9"/>
    </row>
    <row r="42" spans="4:18">
      <c r="E42" s="9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C961C9-E47F-4D9A-9CE9-9D28644D7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F03CD2-F548-4186-95CD-1DAD7911E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105D25-33D2-4B05-9DBA-DDFE1D4B6DB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G2.15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2008-06-30T22:16:51Z</cp:lastPrinted>
  <dcterms:created xsi:type="dcterms:W3CDTF">2002-04-30T19:46:31Z</dcterms:created>
  <dcterms:modified xsi:type="dcterms:W3CDTF">2026-03-27T18:52:57Z</dcterms:modified>
</cp:coreProperties>
</file>