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6960" activeTab="0"/>
  </bookViews>
  <sheets>
    <sheet name="T4.10" sheetId="1" r:id="rId1"/>
  </sheets>
  <definedNames>
    <definedName name="_xlfn.AVERAGEIF" hidden="1">#NAME?</definedName>
    <definedName name="_xlnm.Print_Area" localSheetId="0">'T4.10'!$A$1:$L$35</definedName>
  </definedNames>
  <calcPr fullCalcOnLoad="1"/>
</workbook>
</file>

<file path=xl/sharedStrings.xml><?xml version="1.0" encoding="utf-8"?>
<sst xmlns="http://schemas.openxmlformats.org/spreadsheetml/2006/main" count="31" uniqueCount="29">
  <si>
    <t>Brasil</t>
  </si>
  <si>
    <t xml:space="preserve">Tocantins </t>
  </si>
  <si>
    <t xml:space="preserve">Região Nordeste </t>
  </si>
  <si>
    <t xml:space="preserve">Minas Gerais </t>
  </si>
  <si>
    <t xml:space="preserve">São Paulo </t>
  </si>
  <si>
    <t xml:space="preserve">Região Sul </t>
  </si>
  <si>
    <t xml:space="preserve">Rio Grande do Sul </t>
  </si>
  <si>
    <t xml:space="preserve">Região Centro-Oeste </t>
  </si>
  <si>
    <t xml:space="preserve">Mato Grosso do Sul </t>
  </si>
  <si>
    <t xml:space="preserve">Goiás </t>
  </si>
  <si>
    <t xml:space="preserve">Região Norte </t>
  </si>
  <si>
    <t xml:space="preserve">Rondônia </t>
  </si>
  <si>
    <t xml:space="preserve">Ceará </t>
  </si>
  <si>
    <t xml:space="preserve">Bahia </t>
  </si>
  <si>
    <t xml:space="preserve">Região Sudeste </t>
  </si>
  <si>
    <t xml:space="preserve">Rio de Janeiro </t>
  </si>
  <si>
    <t xml:space="preserve">Paraná </t>
  </si>
  <si>
    <t xml:space="preserve">Mato Grosso </t>
  </si>
  <si>
    <r>
      <t>Produção de biodiesel (B100)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</si>
  <si>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..</t>
  </si>
  <si>
    <t>Santa Catarina</t>
  </si>
  <si>
    <t>Rio Grande do Norte</t>
  </si>
  <si>
    <t>Piauí</t>
  </si>
  <si>
    <t>Fonte: ANP/SPC, conforme a Resolução ANP nº 729/2018.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</si>
  <si>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Biodiesel (B100), especificado conforme a Resolução ANP n° 45/2014.</t>
    </r>
  </si>
  <si>
    <t>22/21
%</t>
  </si>
  <si>
    <t>Pará</t>
  </si>
  <si>
    <r>
      <t>Tabela 4.10 – Produção de biodiesel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(B100), segundo grandes regiões e unidades da Federação – 2013-2022</t>
    </r>
  </si>
  <si>
    <t>Grandes regiões e unidades da Federação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</si>
</sst>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#,##0.000000"/>
    <numFmt numFmtId="192" formatCode="_(* #,##0_);_(* \(#,##0\);_(* &quot;-&quot;??_);_(@_)"/>
    <numFmt numFmtId="193" formatCode="#,##0.0000"/>
    <numFmt numFmtId="194" formatCode="0.0%"/>
    <numFmt numFmtId="195" formatCode="_-* #,##0_-;\-* #,##0_-;_-* &quot;-&quot;??_-;_-@_-"/>
  </numFmts>
  <fonts count="44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90" fontId="2" fillId="33" borderId="0" xfId="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4" fontId="3" fillId="33" borderId="0" xfId="61" applyNumberFormat="1" applyFont="1" applyFill="1" applyBorder="1" applyAlignment="1" applyProtection="1">
      <alignment horizontal="right" vertical="center" wrapText="1"/>
      <protection/>
    </xf>
    <xf numFmtId="4" fontId="2" fillId="33" borderId="0" xfId="61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194" fontId="2" fillId="33" borderId="0" xfId="49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2" fillId="33" borderId="0" xfId="0" applyNumberFormat="1" applyFont="1" applyFill="1" applyAlignment="1">
      <alignment vertical="center"/>
    </xf>
    <xf numFmtId="192" fontId="3" fillId="33" borderId="0" xfId="61" applyNumberFormat="1" applyFont="1" applyFill="1" applyBorder="1" applyAlignment="1" applyProtection="1">
      <alignment horizontal="right" vertical="center" wrapText="1"/>
      <protection/>
    </xf>
    <xf numFmtId="192" fontId="2" fillId="33" borderId="0" xfId="0" applyNumberFormat="1" applyFont="1" applyFill="1" applyBorder="1" applyAlignment="1">
      <alignment horizontal="right" vertical="center"/>
    </xf>
    <xf numFmtId="192" fontId="3" fillId="33" borderId="0" xfId="0" applyNumberFormat="1" applyFont="1" applyFill="1" applyBorder="1" applyAlignment="1" applyProtection="1">
      <alignment horizontal="right" vertical="center" wrapText="1"/>
      <protection/>
    </xf>
    <xf numFmtId="192" fontId="2" fillId="33" borderId="0" xfId="0" applyNumberFormat="1" applyFont="1" applyFill="1" applyBorder="1" applyAlignment="1">
      <alignment/>
    </xf>
    <xf numFmtId="192" fontId="2" fillId="33" borderId="0" xfId="61" applyNumberFormat="1" applyFont="1" applyFill="1" applyBorder="1" applyAlignment="1">
      <alignment horizontal="right" vertical="center" wrapText="1"/>
    </xf>
    <xf numFmtId="192" fontId="2" fillId="33" borderId="0" xfId="0" applyNumberFormat="1" applyFont="1" applyFill="1" applyBorder="1" applyAlignment="1" applyProtection="1">
      <alignment horizontal="right" vertical="center"/>
      <protection/>
    </xf>
    <xf numFmtId="192" fontId="2" fillId="33" borderId="0" xfId="61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28125" style="1" customWidth="1"/>
    <col min="2" max="11" width="9.421875" style="1" customWidth="1"/>
    <col min="12" max="12" width="8.140625" style="1" customWidth="1"/>
    <col min="13" max="16384" width="11.421875" style="1" customWidth="1"/>
  </cols>
  <sheetData>
    <row r="1" spans="1:15" ht="15" customHeight="1">
      <c r="A1" s="41" t="s">
        <v>27</v>
      </c>
      <c r="B1" s="41"/>
      <c r="C1" s="41"/>
      <c r="D1" s="41"/>
      <c r="E1" s="41"/>
      <c r="F1" s="41"/>
      <c r="G1" s="41"/>
      <c r="H1" s="41"/>
      <c r="I1" s="42"/>
      <c r="J1" s="21"/>
      <c r="K1" s="21"/>
      <c r="L1" s="12"/>
      <c r="M1" s="12"/>
      <c r="N1" s="12"/>
      <c r="O1" s="12"/>
    </row>
    <row r="2" spans="1:4" ht="9" customHeight="1">
      <c r="A2" s="2"/>
      <c r="B2" s="2"/>
      <c r="C2" s="2"/>
      <c r="D2" s="2"/>
    </row>
    <row r="3" spans="1:12" ht="11.25" customHeight="1">
      <c r="A3" s="33" t="s">
        <v>28</v>
      </c>
      <c r="B3" s="37" t="s">
        <v>18</v>
      </c>
      <c r="C3" s="38"/>
      <c r="D3" s="38"/>
      <c r="E3" s="38"/>
      <c r="F3" s="38"/>
      <c r="G3" s="38"/>
      <c r="H3" s="38"/>
      <c r="I3" s="39"/>
      <c r="J3" s="39"/>
      <c r="K3" s="40"/>
      <c r="L3" s="35" t="s">
        <v>25</v>
      </c>
    </row>
    <row r="4" spans="1:12" ht="12.75" customHeight="1">
      <c r="A4" s="34"/>
      <c r="B4" s="24">
        <v>2013</v>
      </c>
      <c r="C4" s="24">
        <v>2014</v>
      </c>
      <c r="D4" s="24">
        <v>2015</v>
      </c>
      <c r="E4" s="24">
        <v>2016</v>
      </c>
      <c r="F4" s="24">
        <v>2017</v>
      </c>
      <c r="G4" s="24">
        <v>2018</v>
      </c>
      <c r="H4" s="24">
        <v>2019</v>
      </c>
      <c r="I4" s="24">
        <v>2020</v>
      </c>
      <c r="J4" s="24">
        <v>2021</v>
      </c>
      <c r="K4" s="24">
        <v>2022</v>
      </c>
      <c r="L4" s="36"/>
    </row>
    <row r="5" spans="1:12" ht="7.5" customHeight="1">
      <c r="A5" s="22"/>
      <c r="B5" s="15"/>
      <c r="C5" s="23"/>
      <c r="D5" s="23"/>
      <c r="E5" s="23"/>
      <c r="F5" s="23"/>
      <c r="G5" s="23"/>
      <c r="H5" s="23"/>
      <c r="I5" s="23"/>
      <c r="J5" s="23"/>
      <c r="K5" s="23"/>
      <c r="L5" s="22"/>
    </row>
    <row r="6" spans="1:14" ht="9">
      <c r="A6" s="14" t="s">
        <v>0</v>
      </c>
      <c r="B6" s="26">
        <f aca="true" t="shared" si="0" ref="B6:I6">B8+B13+B19+B24+B29</f>
        <v>2917488.2690000003</v>
      </c>
      <c r="C6" s="26">
        <f t="shared" si="0"/>
        <v>3422209.897</v>
      </c>
      <c r="D6" s="26">
        <f t="shared" si="0"/>
        <v>3937268.534</v>
      </c>
      <c r="E6" s="26">
        <f t="shared" si="0"/>
        <v>3801338.9979999997</v>
      </c>
      <c r="F6" s="26">
        <f t="shared" si="0"/>
        <v>4289839.687999999</v>
      </c>
      <c r="G6" s="26">
        <f t="shared" si="0"/>
        <v>5336528.677</v>
      </c>
      <c r="H6" s="26">
        <f t="shared" si="0"/>
        <v>5902765.765</v>
      </c>
      <c r="I6" s="26">
        <f t="shared" si="0"/>
        <v>6444989.570999999</v>
      </c>
      <c r="J6" s="26">
        <f>J8+J13+J19+J24+J29</f>
        <v>6765789.718</v>
      </c>
      <c r="K6" s="26">
        <f>K8+K13+K19+K24+K29</f>
        <v>6254735.867</v>
      </c>
      <c r="L6" s="17">
        <f>((K6/J6)-1)*100</f>
        <v>-7.553498886321741</v>
      </c>
      <c r="M6" s="20"/>
      <c r="N6" s="25"/>
    </row>
    <row r="7" spans="1:12" ht="9">
      <c r="A7" s="10"/>
      <c r="B7" s="27"/>
      <c r="C7" s="27"/>
      <c r="D7" s="27"/>
      <c r="E7" s="27"/>
      <c r="F7" s="27"/>
      <c r="G7" s="27"/>
      <c r="H7" s="27"/>
      <c r="I7" s="27"/>
      <c r="J7" s="27"/>
      <c r="K7" s="27"/>
      <c r="L7" s="13"/>
    </row>
    <row r="8" spans="1:13" ht="9">
      <c r="A8" s="14" t="s">
        <v>10</v>
      </c>
      <c r="B8" s="28">
        <f aca="true" t="shared" si="1" ref="B8:I8">SUM(B9:B11)</f>
        <v>62239.384</v>
      </c>
      <c r="C8" s="28">
        <f t="shared" si="1"/>
        <v>84581.065</v>
      </c>
      <c r="D8" s="28">
        <f t="shared" si="1"/>
        <v>66224.751</v>
      </c>
      <c r="E8" s="28">
        <f t="shared" si="1"/>
        <v>38957.78899999999</v>
      </c>
      <c r="F8" s="28">
        <f t="shared" si="1"/>
        <v>7821.29</v>
      </c>
      <c r="G8" s="28">
        <f t="shared" si="1"/>
        <v>101332.219</v>
      </c>
      <c r="H8" s="28">
        <f t="shared" si="1"/>
        <v>108350.842</v>
      </c>
      <c r="I8" s="28">
        <f t="shared" si="1"/>
        <v>148611.27</v>
      </c>
      <c r="J8" s="28">
        <f>SUM(J9:J11)</f>
        <v>144421.722</v>
      </c>
      <c r="K8" s="28">
        <f>SUM(K9:K11)</f>
        <v>162801.002</v>
      </c>
      <c r="L8" s="17">
        <f>((K8/J8)-1)*100</f>
        <v>12.726118859045311</v>
      </c>
      <c r="M8" s="20"/>
    </row>
    <row r="9" spans="1:13" ht="9">
      <c r="A9" s="16" t="s">
        <v>11</v>
      </c>
      <c r="B9" s="29">
        <v>13552.771</v>
      </c>
      <c r="C9" s="29">
        <v>10977.016</v>
      </c>
      <c r="D9" s="29">
        <v>4139.994</v>
      </c>
      <c r="E9" s="29">
        <v>1034.537</v>
      </c>
      <c r="F9" s="29">
        <v>7260.148</v>
      </c>
      <c r="G9" s="29">
        <v>16231.506999999998</v>
      </c>
      <c r="H9" s="29">
        <v>15861.523</v>
      </c>
      <c r="I9" s="29">
        <v>6854.161</v>
      </c>
      <c r="J9" s="29">
        <v>3724.0660000000003</v>
      </c>
      <c r="K9" s="29">
        <v>18554.635000000002</v>
      </c>
      <c r="L9" s="18">
        <f>((K9/J9)-1)*100</f>
        <v>398.2359335199752</v>
      </c>
      <c r="M9" s="20"/>
    </row>
    <row r="10" spans="1:13" ht="9">
      <c r="A10" s="16" t="s">
        <v>26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29">
        <v>49577.420999999995</v>
      </c>
      <c r="L10" s="19" t="s">
        <v>19</v>
      </c>
      <c r="M10" s="20"/>
    </row>
    <row r="11" spans="1:13" ht="9">
      <c r="A11" s="16" t="s">
        <v>1</v>
      </c>
      <c r="B11" s="29">
        <v>48686.613</v>
      </c>
      <c r="C11" s="29">
        <v>73604.049</v>
      </c>
      <c r="D11" s="29">
        <v>62084.757000000005</v>
      </c>
      <c r="E11" s="29">
        <v>37923.25199999999</v>
      </c>
      <c r="F11" s="29">
        <v>561.1419999999999</v>
      </c>
      <c r="G11" s="29">
        <v>85100.712</v>
      </c>
      <c r="H11" s="29">
        <v>92489.319</v>
      </c>
      <c r="I11" s="29">
        <v>141757.109</v>
      </c>
      <c r="J11" s="29">
        <v>140697.65600000002</v>
      </c>
      <c r="K11" s="29">
        <v>94668.94600000001</v>
      </c>
      <c r="L11" s="18">
        <f>((K11/J11)-1)*100</f>
        <v>-32.71462461322028</v>
      </c>
      <c r="M11" s="20"/>
    </row>
    <row r="12" spans="1:13" ht="9">
      <c r="A12" s="10"/>
      <c r="B12" s="31"/>
      <c r="C12" s="31"/>
      <c r="D12" s="31"/>
      <c r="E12" s="31"/>
      <c r="F12" s="31"/>
      <c r="G12" s="31"/>
      <c r="H12" s="31"/>
      <c r="I12" s="31"/>
      <c r="J12" s="31"/>
      <c r="K12" s="31"/>
      <c r="M12" s="20"/>
    </row>
    <row r="13" spans="1:13" ht="9">
      <c r="A13" s="14" t="s">
        <v>2</v>
      </c>
      <c r="B13" s="28">
        <f aca="true" t="shared" si="2" ref="B13:I13">SUM(B14:B17)</f>
        <v>278379.12899999996</v>
      </c>
      <c r="C13" s="28">
        <f t="shared" si="2"/>
        <v>233175.51000000004</v>
      </c>
      <c r="D13" s="28">
        <f t="shared" si="2"/>
        <v>314716.537</v>
      </c>
      <c r="E13" s="28">
        <f t="shared" si="2"/>
        <v>304604.902</v>
      </c>
      <c r="F13" s="28">
        <f t="shared" si="2"/>
        <v>290944.78599999996</v>
      </c>
      <c r="G13" s="28">
        <f t="shared" si="2"/>
        <v>376337.642</v>
      </c>
      <c r="H13" s="28">
        <f t="shared" si="2"/>
        <v>454325.59299999994</v>
      </c>
      <c r="I13" s="28">
        <f t="shared" si="2"/>
        <v>478223.92</v>
      </c>
      <c r="J13" s="28">
        <f>SUM(J14:J17)</f>
        <v>452821.455</v>
      </c>
      <c r="K13" s="28">
        <f>SUM(K14:K17)</f>
        <v>631590.083</v>
      </c>
      <c r="L13" s="17">
        <f>((K13/J13)-1)*100</f>
        <v>39.478833439992364</v>
      </c>
      <c r="M13" s="20"/>
    </row>
    <row r="14" spans="1:13" ht="9">
      <c r="A14" s="16" t="s">
        <v>22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39643.021</v>
      </c>
      <c r="J14" s="30">
        <v>42391.913</v>
      </c>
      <c r="K14" s="30">
        <v>54289.776</v>
      </c>
      <c r="L14" s="18">
        <f>((K14/J14)-1)*100</f>
        <v>28.0663507683647</v>
      </c>
      <c r="M14" s="20"/>
    </row>
    <row r="15" spans="1:13" ht="9">
      <c r="A15" s="16" t="s">
        <v>12</v>
      </c>
      <c r="B15" s="29">
        <v>84191.262</v>
      </c>
      <c r="C15" s="29">
        <v>72983.6</v>
      </c>
      <c r="D15" s="29">
        <v>87433.70599999999</v>
      </c>
      <c r="E15" s="29">
        <v>59389.645000000004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19" t="s">
        <v>19</v>
      </c>
      <c r="M15" s="20"/>
    </row>
    <row r="16" spans="1:13" ht="9">
      <c r="A16" s="16" t="s">
        <v>21</v>
      </c>
      <c r="B16" s="30">
        <v>0</v>
      </c>
      <c r="C16" s="30">
        <v>0</v>
      </c>
      <c r="D16" s="29">
        <v>1798.786</v>
      </c>
      <c r="E16" s="32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19" t="s">
        <v>19</v>
      </c>
      <c r="M16" s="20"/>
    </row>
    <row r="17" spans="1:13" ht="9">
      <c r="A17" s="16" t="s">
        <v>13</v>
      </c>
      <c r="B17" s="29">
        <v>194187.86699999997</v>
      </c>
      <c r="C17" s="29">
        <v>160191.91000000003</v>
      </c>
      <c r="D17" s="29">
        <v>225484.04499999998</v>
      </c>
      <c r="E17" s="29">
        <v>245215.25699999998</v>
      </c>
      <c r="F17" s="29">
        <v>290944.78599999996</v>
      </c>
      <c r="G17" s="29">
        <v>376337.642</v>
      </c>
      <c r="H17" s="29">
        <v>454325.59299999994</v>
      </c>
      <c r="I17" s="29">
        <v>438580.899</v>
      </c>
      <c r="J17" s="29">
        <v>410429.542</v>
      </c>
      <c r="K17" s="29">
        <v>577300.307</v>
      </c>
      <c r="L17" s="18">
        <f>((K17/J17)-1)*100</f>
        <v>40.6575911146279</v>
      </c>
      <c r="M17" s="20"/>
    </row>
    <row r="18" spans="1:13" ht="9">
      <c r="A18" s="16"/>
      <c r="B18" s="31"/>
      <c r="C18" s="31"/>
      <c r="D18" s="31"/>
      <c r="E18" s="31"/>
      <c r="F18" s="31"/>
      <c r="G18" s="31"/>
      <c r="H18" s="31"/>
      <c r="I18" s="31"/>
      <c r="J18" s="31"/>
      <c r="K18" s="31"/>
      <c r="M18" s="20"/>
    </row>
    <row r="19" spans="1:13" ht="9">
      <c r="A19" s="14" t="s">
        <v>14</v>
      </c>
      <c r="B19" s="26">
        <f aca="true" t="shared" si="3" ref="B19:J19">SUM(B20:B22)</f>
        <v>261372.73099999997</v>
      </c>
      <c r="C19" s="26">
        <f t="shared" si="3"/>
        <v>270891.20800000004</v>
      </c>
      <c r="D19" s="26">
        <f t="shared" si="3"/>
        <v>295435.69399999996</v>
      </c>
      <c r="E19" s="26">
        <f t="shared" si="3"/>
        <v>254258.666</v>
      </c>
      <c r="F19" s="26">
        <f t="shared" si="3"/>
        <v>332619.673</v>
      </c>
      <c r="G19" s="26">
        <f t="shared" si="3"/>
        <v>457701.642</v>
      </c>
      <c r="H19" s="26">
        <f t="shared" si="3"/>
        <v>499874.83200000005</v>
      </c>
      <c r="I19" s="26">
        <f t="shared" si="3"/>
        <v>506120.5719999999</v>
      </c>
      <c r="J19" s="26">
        <f t="shared" si="3"/>
        <v>425276.961</v>
      </c>
      <c r="K19" s="26">
        <f>SUM(K20:K22)</f>
        <v>448200.36699999997</v>
      </c>
      <c r="L19" s="17">
        <f>((K19/J19)-1)*100</f>
        <v>5.39022992124889</v>
      </c>
      <c r="M19" s="20"/>
    </row>
    <row r="20" spans="1:13" ht="9">
      <c r="A20" s="16" t="s">
        <v>3</v>
      </c>
      <c r="B20" s="29">
        <v>88019.75099999999</v>
      </c>
      <c r="C20" s="29">
        <v>83283.421</v>
      </c>
      <c r="D20" s="29">
        <v>92258.38699999999</v>
      </c>
      <c r="E20" s="29">
        <v>94798.232</v>
      </c>
      <c r="F20" s="29">
        <v>118136.424</v>
      </c>
      <c r="G20" s="29">
        <v>127945.64799999999</v>
      </c>
      <c r="H20" s="29">
        <v>131111.981</v>
      </c>
      <c r="I20" s="29">
        <v>131888.195</v>
      </c>
      <c r="J20" s="29">
        <v>112201.04700000002</v>
      </c>
      <c r="K20" s="29">
        <v>128093.395</v>
      </c>
      <c r="L20" s="18">
        <f>((K20/J20)-1)*100</f>
        <v>14.164170856623093</v>
      </c>
      <c r="M20" s="20"/>
    </row>
    <row r="21" spans="1:13" ht="9">
      <c r="A21" s="16" t="s">
        <v>15</v>
      </c>
      <c r="B21" s="29">
        <v>8891.265000000001</v>
      </c>
      <c r="C21" s="29">
        <v>17262.437</v>
      </c>
      <c r="D21" s="29">
        <v>18704.251999999997</v>
      </c>
      <c r="E21" s="29">
        <v>21669.101000000002</v>
      </c>
      <c r="F21" s="29">
        <v>58237.081000000006</v>
      </c>
      <c r="G21" s="29">
        <v>96103.068</v>
      </c>
      <c r="H21" s="29">
        <v>137673.223</v>
      </c>
      <c r="I21" s="29">
        <v>141299.373</v>
      </c>
      <c r="J21" s="29">
        <v>137877.83099999998</v>
      </c>
      <c r="K21" s="29">
        <v>134092.691</v>
      </c>
      <c r="L21" s="18">
        <f>((K21/J21)-1)*100</f>
        <v>-2.745285425907218</v>
      </c>
      <c r="M21" s="20"/>
    </row>
    <row r="22" spans="1:13" ht="9">
      <c r="A22" s="16" t="s">
        <v>4</v>
      </c>
      <c r="B22" s="29">
        <v>164461.715</v>
      </c>
      <c r="C22" s="29">
        <v>170345.35000000003</v>
      </c>
      <c r="D22" s="29">
        <v>184473.055</v>
      </c>
      <c r="E22" s="29">
        <v>137791.33299999998</v>
      </c>
      <c r="F22" s="29">
        <v>156246.168</v>
      </c>
      <c r="G22" s="29">
        <v>233652.92599999998</v>
      </c>
      <c r="H22" s="29">
        <v>231089.62800000003</v>
      </c>
      <c r="I22" s="29">
        <v>232933.004</v>
      </c>
      <c r="J22" s="29">
        <v>175198.083</v>
      </c>
      <c r="K22" s="29">
        <v>186014.28099999996</v>
      </c>
      <c r="L22" s="18">
        <f>((K22/J22)-1)*100</f>
        <v>6.173696546668239</v>
      </c>
      <c r="M22" s="20"/>
    </row>
    <row r="23" spans="1:13" ht="9">
      <c r="A23" s="16"/>
      <c r="B23" s="31"/>
      <c r="C23" s="31"/>
      <c r="D23" s="31"/>
      <c r="E23" s="31"/>
      <c r="F23" s="31"/>
      <c r="G23" s="31"/>
      <c r="H23" s="31"/>
      <c r="I23" s="31"/>
      <c r="J23" s="31"/>
      <c r="K23" s="31"/>
      <c r="M23" s="20"/>
    </row>
    <row r="24" spans="1:13" ht="9">
      <c r="A24" s="14" t="s">
        <v>5</v>
      </c>
      <c r="B24" s="26">
        <f aca="true" t="shared" si="4" ref="B24:H24">SUM(B25:B27)</f>
        <v>1132405.361</v>
      </c>
      <c r="C24" s="26">
        <f t="shared" si="4"/>
        <v>1361320.412</v>
      </c>
      <c r="D24" s="26">
        <f t="shared" si="4"/>
        <v>1512484.492</v>
      </c>
      <c r="E24" s="26">
        <f t="shared" si="4"/>
        <v>1556690.091</v>
      </c>
      <c r="F24" s="26">
        <f t="shared" si="4"/>
        <v>1762174.1629999997</v>
      </c>
      <c r="G24" s="26">
        <f t="shared" si="4"/>
        <v>2198926.7980000004</v>
      </c>
      <c r="H24" s="26">
        <f t="shared" si="4"/>
        <v>2396698.124</v>
      </c>
      <c r="I24" s="26">
        <f>SUM(I25:I27)</f>
        <v>2741261.1829999993</v>
      </c>
      <c r="J24" s="26">
        <f>SUM(J25:J27)</f>
        <v>3182137.563</v>
      </c>
      <c r="K24" s="26">
        <f>SUM(K25:K27)</f>
        <v>2653318.236</v>
      </c>
      <c r="L24" s="17">
        <f>((K24/J24)-1)*100</f>
        <v>-16.618367890464448</v>
      </c>
      <c r="M24" s="20"/>
    </row>
    <row r="25" spans="1:13" ht="9">
      <c r="A25" s="16" t="s">
        <v>16</v>
      </c>
      <c r="B25" s="29">
        <v>210716.216</v>
      </c>
      <c r="C25" s="29">
        <v>319221.892</v>
      </c>
      <c r="D25" s="29">
        <v>363688.71200000006</v>
      </c>
      <c r="E25" s="29">
        <v>392679.00100000005</v>
      </c>
      <c r="F25" s="29">
        <v>504233.41099999996</v>
      </c>
      <c r="G25" s="29">
        <v>597347.6610000001</v>
      </c>
      <c r="H25" s="29">
        <v>659340.1029999999</v>
      </c>
      <c r="I25" s="29">
        <v>809335.7829999998</v>
      </c>
      <c r="J25" s="29">
        <v>1224552.003</v>
      </c>
      <c r="K25" s="29">
        <v>844045.545</v>
      </c>
      <c r="L25" s="18">
        <f>((K25/J25)-1)*100</f>
        <v>-31.073115479604496</v>
      </c>
      <c r="M25" s="20"/>
    </row>
    <row r="26" spans="1:13" ht="9">
      <c r="A26" s="16" t="s">
        <v>20</v>
      </c>
      <c r="B26" s="29">
        <v>38357.708</v>
      </c>
      <c r="C26" s="29">
        <v>68451.577</v>
      </c>
      <c r="D26" s="29">
        <v>34488.519</v>
      </c>
      <c r="E26" s="29">
        <v>89252.12800000001</v>
      </c>
      <c r="F26" s="29">
        <v>121964.94999999998</v>
      </c>
      <c r="G26" s="29">
        <v>122131.447</v>
      </c>
      <c r="H26" s="29">
        <v>130473.402</v>
      </c>
      <c r="I26" s="29">
        <v>139944.624</v>
      </c>
      <c r="J26" s="29">
        <v>101798.33699999998</v>
      </c>
      <c r="K26" s="29">
        <v>283343.54299999995</v>
      </c>
      <c r="L26" s="18">
        <f>((K26/J26)-1)*100</f>
        <v>178.33808621058319</v>
      </c>
      <c r="M26" s="20"/>
    </row>
    <row r="27" spans="1:13" ht="9">
      <c r="A27" s="16" t="s">
        <v>6</v>
      </c>
      <c r="B27" s="29">
        <v>883331.4370000002</v>
      </c>
      <c r="C27" s="29">
        <v>973646.9430000001</v>
      </c>
      <c r="D27" s="29">
        <v>1114307.2610000002</v>
      </c>
      <c r="E27" s="29">
        <v>1074758.962</v>
      </c>
      <c r="F27" s="29">
        <v>1135975.802</v>
      </c>
      <c r="G27" s="29">
        <v>1479447.6900000002</v>
      </c>
      <c r="H27" s="29">
        <v>1606884.6189999997</v>
      </c>
      <c r="I27" s="29">
        <v>1791980.7759999996</v>
      </c>
      <c r="J27" s="29">
        <v>1855787.2229999998</v>
      </c>
      <c r="K27" s="29">
        <v>1525929.148</v>
      </c>
      <c r="L27" s="18">
        <f>((K27/J27)-1)*100</f>
        <v>-17.774563318027525</v>
      </c>
      <c r="M27" s="20"/>
    </row>
    <row r="28" spans="1:13" ht="9">
      <c r="A28" s="16"/>
      <c r="B28" s="31"/>
      <c r="C28" s="31"/>
      <c r="D28" s="31"/>
      <c r="E28" s="31"/>
      <c r="F28" s="31"/>
      <c r="G28" s="31"/>
      <c r="H28" s="31"/>
      <c r="I28" s="31"/>
      <c r="J28" s="31"/>
      <c r="K28" s="31"/>
      <c r="M28" s="20"/>
    </row>
    <row r="29" spans="1:13" ht="9">
      <c r="A29" s="14" t="s">
        <v>7</v>
      </c>
      <c r="B29" s="26">
        <f aca="true" t="shared" si="5" ref="B29:H29">SUM(B30:B32)</f>
        <v>1183091.664</v>
      </c>
      <c r="C29" s="26">
        <f t="shared" si="5"/>
        <v>1472241.702</v>
      </c>
      <c r="D29" s="26">
        <f t="shared" si="5"/>
        <v>1748407.06</v>
      </c>
      <c r="E29" s="26">
        <f t="shared" si="5"/>
        <v>1646827.55</v>
      </c>
      <c r="F29" s="26">
        <f t="shared" si="5"/>
        <v>1896279.7759999996</v>
      </c>
      <c r="G29" s="26">
        <f t="shared" si="5"/>
        <v>2202230.3759999997</v>
      </c>
      <c r="H29" s="26">
        <f t="shared" si="5"/>
        <v>2443516.374</v>
      </c>
      <c r="I29" s="26">
        <f>SUM(I30:I32)</f>
        <v>2570772.6259999997</v>
      </c>
      <c r="J29" s="26">
        <f>SUM(J30:J32)</f>
        <v>2561132.017</v>
      </c>
      <c r="K29" s="26">
        <f>SUM(K30:K32)</f>
        <v>2358826.1789999995</v>
      </c>
      <c r="L29" s="17">
        <f>((K29/J29)-1)*100</f>
        <v>-7.899078870482157</v>
      </c>
      <c r="M29" s="20"/>
    </row>
    <row r="30" spans="1:13" ht="9">
      <c r="A30" s="16" t="s">
        <v>8</v>
      </c>
      <c r="B30" s="29">
        <v>188896.907</v>
      </c>
      <c r="C30" s="29">
        <v>217296.71100000004</v>
      </c>
      <c r="D30" s="29">
        <v>207483.63400000002</v>
      </c>
      <c r="E30" s="29">
        <v>178236.887</v>
      </c>
      <c r="F30" s="29">
        <v>265707.076</v>
      </c>
      <c r="G30" s="29">
        <v>324483.044</v>
      </c>
      <c r="H30" s="29">
        <v>343493.385</v>
      </c>
      <c r="I30" s="29">
        <v>308890.054</v>
      </c>
      <c r="J30" s="29">
        <v>274897.338</v>
      </c>
      <c r="K30" s="29">
        <v>189597.971</v>
      </c>
      <c r="L30" s="18">
        <f>((K30/J30)-1)*100</f>
        <v>-31.029535469710513</v>
      </c>
      <c r="M30" s="20"/>
    </row>
    <row r="31" spans="1:13" ht="9">
      <c r="A31" s="16" t="s">
        <v>17</v>
      </c>
      <c r="B31" s="29">
        <v>418480.113</v>
      </c>
      <c r="C31" s="29">
        <v>611107.704</v>
      </c>
      <c r="D31" s="29">
        <v>845671.434</v>
      </c>
      <c r="E31" s="29">
        <v>818669.131</v>
      </c>
      <c r="F31" s="29">
        <v>914002.4109999998</v>
      </c>
      <c r="G31" s="29">
        <v>1119551.7469999997</v>
      </c>
      <c r="H31" s="29">
        <v>1234971.9049999998</v>
      </c>
      <c r="I31" s="29">
        <v>1383384.416</v>
      </c>
      <c r="J31" s="29">
        <v>1321594.144</v>
      </c>
      <c r="K31" s="29">
        <v>1065366.1739999999</v>
      </c>
      <c r="L31" s="18">
        <f>((K31/J31)-1)*100</f>
        <v>-19.387795501612047</v>
      </c>
      <c r="M31" s="20"/>
    </row>
    <row r="32" spans="1:13" ht="9">
      <c r="A32" s="16" t="s">
        <v>9</v>
      </c>
      <c r="B32" s="29">
        <v>575714.6440000001</v>
      </c>
      <c r="C32" s="29">
        <v>643837.287</v>
      </c>
      <c r="D32" s="29">
        <v>695251.9920000001</v>
      </c>
      <c r="E32" s="29">
        <v>649921.532</v>
      </c>
      <c r="F32" s="29">
        <v>716570.2889999999</v>
      </c>
      <c r="G32" s="29">
        <v>758195.5850000001</v>
      </c>
      <c r="H32" s="29">
        <v>865051.0840000001</v>
      </c>
      <c r="I32" s="29">
        <v>878498.1559999998</v>
      </c>
      <c r="J32" s="29">
        <v>964640.5349999999</v>
      </c>
      <c r="K32" s="29">
        <v>1103862.034</v>
      </c>
      <c r="L32" s="18">
        <f>((K32/J32)-1)*100</f>
        <v>14.432474476101099</v>
      </c>
      <c r="M32" s="20"/>
    </row>
    <row r="33" spans="1:12" ht="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4" ht="9">
      <c r="A34" s="7" t="s">
        <v>23</v>
      </c>
      <c r="B34" s="6"/>
      <c r="C34" s="6"/>
      <c r="D34" s="6"/>
    </row>
    <row r="35" spans="1:4" ht="10.5" customHeight="1">
      <c r="A35" s="8" t="s">
        <v>24</v>
      </c>
      <c r="B35" s="6"/>
      <c r="C35" s="6"/>
      <c r="D35" s="6"/>
    </row>
    <row r="36" spans="1:4" ht="9">
      <c r="A36" s="9"/>
      <c r="B36" s="6"/>
      <c r="C36" s="6"/>
      <c r="D36" s="6"/>
    </row>
    <row r="37" spans="2:11" ht="9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43" spans="2:4" ht="9">
      <c r="B43" s="5"/>
      <c r="C43" s="5"/>
      <c r="D43" s="5"/>
    </row>
    <row r="45" spans="1:4" ht="10.5">
      <c r="A45" s="4"/>
      <c r="B45" s="4"/>
      <c r="C45" s="4"/>
      <c r="D45" s="4"/>
    </row>
  </sheetData>
  <sheetProtection/>
  <mergeCells count="4">
    <mergeCell ref="A3:A4"/>
    <mergeCell ref="L3:L4"/>
    <mergeCell ref="B3:K3"/>
    <mergeCell ref="A1:I1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2013-05-13T19:46:23Z</cp:lastPrinted>
  <dcterms:created xsi:type="dcterms:W3CDTF">2001-03-20T19:06:52Z</dcterms:created>
  <dcterms:modified xsi:type="dcterms:W3CDTF">2023-06-21T21:32:22Z</dcterms:modified>
  <cp:category/>
  <cp:version/>
  <cp:contentType/>
  <cp:contentStatus/>
</cp:coreProperties>
</file>