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8210" tabRatio="606" activeTab="0"/>
  </bookViews>
  <sheets>
    <sheet name="T3.7" sheetId="1" r:id="rId1"/>
    <sheet name="Gráfico 50 e 51" sheetId="2" state="hidden" r:id="rId2"/>
    <sheet name="T 33" sheetId="3" state="hidden" r:id="rId3"/>
    <sheet name="Figura 26, 27 e 28" sheetId="4" state="hidden" r:id="rId4"/>
    <sheet name="Figura 15" sheetId="5" state="hidden" r:id="rId5"/>
  </sheets>
  <definedNames>
    <definedName name="_Fill" hidden="1">'T3.7'!$B$4:$F$4</definedName>
    <definedName name="_xlnm.Print_Area" localSheetId="2">'T 33'!$A$1:$E$29</definedName>
    <definedName name="_xlnm.Print_Area" localSheetId="0">'T3.7'!$A$1:$L$46</definedName>
    <definedName name="_xlnm.Print_Titles" localSheetId="0">'T3.7'!$A:$A</definedName>
    <definedName name="Títulos_impressão_IM" localSheetId="0">'T3.7'!$A:$A</definedName>
  </definedNames>
  <calcPr fullCalcOnLoad="1"/>
</workbook>
</file>

<file path=xl/sharedStrings.xml><?xml version="1.0" encoding="utf-8"?>
<sst xmlns="http://schemas.openxmlformats.org/spreadsheetml/2006/main" count="176" uniqueCount="157">
  <si>
    <t>Região Norte</t>
  </si>
  <si>
    <t>Região Nordeste</t>
  </si>
  <si>
    <t>Região Sudeste</t>
  </si>
  <si>
    <t>Região Sul</t>
  </si>
  <si>
    <t>Região Centro-Oeste</t>
  </si>
  <si>
    <t>Copagaz</t>
  </si>
  <si>
    <t>Industrial</t>
  </si>
  <si>
    <t>Doméstico</t>
  </si>
  <si>
    <t>Comercial</t>
  </si>
  <si>
    <t>Transportes</t>
  </si>
  <si>
    <t>Postos de Revenda</t>
  </si>
  <si>
    <t>Energia Elétrica</t>
  </si>
  <si>
    <t>Forças Armadas</t>
  </si>
  <si>
    <t>Uso Próprio</t>
  </si>
  <si>
    <t>Outros Consumos</t>
  </si>
  <si>
    <t>VENDAS DE GLP POR DISTRIBUIDORA</t>
  </si>
  <si>
    <t>VENDAS DE GLP POR SETOR</t>
  </si>
  <si>
    <t>Agric., Cr. Animal</t>
  </si>
  <si>
    <t>Ent. Públicas</t>
  </si>
  <si>
    <t>Ent. Privadas</t>
  </si>
  <si>
    <t xml:space="preserve">TRR   </t>
  </si>
  <si>
    <t>Abast. Navios, Aeron. Trans.</t>
  </si>
  <si>
    <t>Público (Forças Arm + Ent. Público)</t>
  </si>
  <si>
    <t>Doméstico (Posto revenda + Doméstico)</t>
  </si>
  <si>
    <t>Comercial (Comercial + Agric. + Ent. Privadas + Uso Próprio + Outros Consumos + Transp + Energia Elétrica)</t>
  </si>
  <si>
    <t>Público</t>
  </si>
  <si>
    <t>Grupo Nacional Gás2</t>
  </si>
  <si>
    <r>
      <t>1</t>
    </r>
    <r>
      <rPr>
        <b/>
        <sz val="9"/>
        <rFont val="Arial"/>
        <family val="2"/>
      </rPr>
      <t xml:space="preserve"> Bahiana e Ultragaz.</t>
    </r>
  </si>
  <si>
    <t>(Portaria nº 221 de 25/06/1981).</t>
  </si>
  <si>
    <t>FIGURA 15</t>
  </si>
  <si>
    <r>
      <t>Fonte</t>
    </r>
    <r>
      <rPr>
        <b/>
        <sz val="9"/>
        <rFont val="Arial"/>
        <family val="2"/>
      </rPr>
      <t xml:space="preserve">: Informações enviadas pelas companhias distribuidoras </t>
    </r>
  </si>
  <si>
    <t>EVOLUÇÃO DAS VENDAS REGIONAIS</t>
  </si>
  <si>
    <r>
      <t>Fonte</t>
    </r>
    <r>
      <rPr>
        <b/>
        <sz val="9"/>
        <rFont val="Arial"/>
        <family val="2"/>
      </rPr>
      <t>: Quadro 28.</t>
    </r>
  </si>
  <si>
    <t>VENDAS DE GLP POR REGIÃO</t>
  </si>
  <si>
    <t>GRÁFICO 50</t>
  </si>
  <si>
    <t>GRÁFICO 51</t>
  </si>
  <si>
    <t xml:space="preserve">DE GLP </t>
  </si>
  <si>
    <t>DE GLP</t>
  </si>
  <si>
    <t>Grupo Ultragaz1</t>
  </si>
  <si>
    <t>Outros</t>
  </si>
  <si>
    <t>FIGURA 26</t>
  </si>
  <si>
    <t>FIGURA 27</t>
  </si>
  <si>
    <t>FIGURA 28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</si>
  <si>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</si>
  <si>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</si>
  <si>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 xml:space="preserve">Comercial </t>
  </si>
  <si>
    <t xml:space="preserve"> CIA ESTADUAL DE GAS RJ </t>
  </si>
  <si>
    <t xml:space="preserve"> BAHIANA DISTRIB.DE GAS S/A </t>
  </si>
  <si>
    <t xml:space="preserve"> AMAZONGAS DISTR.DE GLP LTDA. </t>
  </si>
  <si>
    <t xml:space="preserve"> CIA.DE GAS DE S. PAULO COMGAS </t>
  </si>
  <si>
    <t xml:space="preserve"> PARAGAS DISTRIBUIDORA LTDA </t>
  </si>
  <si>
    <t xml:space="preserve"> CIA. ULTRAGAZ S/A </t>
  </si>
  <si>
    <t xml:space="preserve"> SERVGAS DISTRIB. DE GAS S.A. </t>
  </si>
  <si>
    <t xml:space="preserve"> COPAGAZ LTDA </t>
  </si>
  <si>
    <t xml:space="preserve"> NUTRIGAS S/A </t>
  </si>
  <si>
    <t xml:space="preserve"> AGIPLIQUIGAS S.A. </t>
  </si>
  <si>
    <t xml:space="preserve"> MINASGAS DISTRIB. DE GAS COMBU </t>
  </si>
  <si>
    <t xml:space="preserve"> ONOGAS S/A-ENGARR.DISTR.DE GAS </t>
  </si>
  <si>
    <t xml:space="preserve"> PETROBRAS DISTRIBUIDORA S/A </t>
  </si>
  <si>
    <t xml:space="preserve"> PETROGAZ DISTRIBUIDORA S.A. </t>
  </si>
  <si>
    <t xml:space="preserve"> SOCIEDADE FOGAS LTDA </t>
  </si>
  <si>
    <t xml:space="preserve"> SUPERGASBRAS DISTRIB.GAS S/A </t>
  </si>
  <si>
    <t xml:space="preserve"> CONSIGAZ DISTRIBUIDORA DE GAS </t>
  </si>
  <si>
    <t xml:space="preserve"> MAXI CHAMA AZUL GAS DISTRIBUID </t>
  </si>
  <si>
    <t xml:space="preserve"> MINASGAS S.A. INDUSTRIA E COME </t>
  </si>
  <si>
    <t xml:space="preserve"> GASBALL ARMAZENADORA DISTRIBUI </t>
  </si>
  <si>
    <t>Grupo Ultragaz</t>
  </si>
  <si>
    <t>Minas Gas</t>
  </si>
  <si>
    <t xml:space="preserve"> NACIONAL GAS BUTANO DIST.LTDA </t>
  </si>
  <si>
    <t>Total 2000</t>
  </si>
  <si>
    <t>Petrogaz</t>
  </si>
  <si>
    <t>Outros4</t>
  </si>
  <si>
    <t xml:space="preserve"> Agipiliquigaz</t>
  </si>
  <si>
    <t xml:space="preserve"> Supergasbras</t>
  </si>
  <si>
    <t>Percentual</t>
  </si>
  <si>
    <t>Volume</t>
  </si>
  <si>
    <r>
      <t>2</t>
    </r>
    <r>
      <rPr>
        <b/>
        <sz val="9"/>
        <rFont val="Arial"/>
        <family val="2"/>
      </rPr>
      <t xml:space="preserve"> Paragas e Nacional Gás Butano</t>
    </r>
  </si>
  <si>
    <r>
      <t>3</t>
    </r>
    <r>
      <rPr>
        <b/>
        <sz val="9"/>
        <rFont val="Arial"/>
        <family val="2"/>
      </rPr>
      <t xml:space="preserve"> Minasgás Distribuidora e Minasgás S.A</t>
    </r>
  </si>
  <si>
    <r>
      <t>4</t>
    </r>
    <r>
      <rPr>
        <b/>
        <sz val="9"/>
        <rFont val="Arial"/>
        <family val="2"/>
      </rPr>
      <t xml:space="preserve"> Inclui a Onogas (1,67%), a Servgás (1,56%), a Fogás (1,33%), a Amazongás (0,56%), a Consigaz (0,39%),</t>
    </r>
  </si>
  <si>
    <t xml:space="preserve">  a Maxi Chama (0,35%), Petrobras (0,29%), a Nutrigás (0,21%),  a CEG (0,01%), a Comgas (0,01%) e a</t>
  </si>
  <si>
    <t xml:space="preserve">  Gasball (0,01%). A soma destes percentuais, arredondada, resulta em 6%.</t>
  </si>
  <si>
    <t>Indústria</t>
  </si>
  <si>
    <t>Transporte</t>
  </si>
  <si>
    <t>Postos Revenda</t>
  </si>
  <si>
    <t>AGRIC./CR.ANIMAL</t>
  </si>
  <si>
    <t>DOMESTICO</t>
  </si>
  <si>
    <t xml:space="preserve"> COMERCIAL</t>
  </si>
  <si>
    <t>ENT.PUBLICAS</t>
  </si>
  <si>
    <t>ENT.PRIVADAS</t>
  </si>
  <si>
    <t>E,ELETRICA</t>
  </si>
  <si>
    <t>FORCAS ARMADAS</t>
  </si>
  <si>
    <t>OUTROS CONSUMOS</t>
  </si>
  <si>
    <t>USO PROPRIO</t>
  </si>
  <si>
    <t>Distribuidora</t>
  </si>
  <si>
    <t>%</t>
  </si>
  <si>
    <t>Total .....................................................................................................</t>
  </si>
  <si>
    <t>Agipiliquigás ........................................................................................................................................</t>
  </si>
  <si>
    <r>
      <t>Grupo Nacional Gás</t>
    </r>
    <r>
      <rPr>
        <vertAlign val="superscript"/>
        <sz val="7"/>
        <color indexed="8"/>
        <rFont val="Arial"/>
        <family val="2"/>
      </rPr>
      <t>1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</si>
  <si>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Grupo Ultragaz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</si>
  <si>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Supergasbras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</si>
  <si>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r>
      <t>Minasgás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</si>
  <si>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t>Copagaz ........................................................................................................................................</t>
  </si>
  <si>
    <t>Petrogaz ........................................................................................................................................</t>
  </si>
  <si>
    <t>Onogas ........................................................................................................................................</t>
  </si>
  <si>
    <t>Servgás ........................................................................................................................................</t>
  </si>
  <si>
    <t>Fogás ........................................................................................................................................</t>
  </si>
  <si>
    <t>Amazongás ........................................................................................................................................</t>
  </si>
  <si>
    <t>Consigaz ........................................................................................................................................</t>
  </si>
  <si>
    <t>Maxi Chama ........................................................................................................................................</t>
  </si>
  <si>
    <t>Petrobras -BR ........................................................................................................................................</t>
  </si>
  <si>
    <t>Nutrigás ........................................................................................................................................</t>
  </si>
  <si>
    <t>CEG ........................................................................................................................................</t>
  </si>
  <si>
    <t>Comgas ........................................................................................................................................</t>
  </si>
  <si>
    <t>Gasball ........................................................................................................................................</t>
  </si>
  <si>
    <r>
      <t>1</t>
    </r>
    <r>
      <rPr>
        <sz val="7"/>
        <color indexed="8"/>
        <rFont val="Arial"/>
        <family val="2"/>
      </rPr>
      <t xml:space="preserve"> Inclui a Bahiana e Ultragaz. 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Inclui a Paragas e Nacional Gás Butano. 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Inclui </t>
    </r>
  </si>
  <si>
    <t>a Minasgás Distribuidora e Minasgás S A</t>
  </si>
  <si>
    <t xml:space="preserve">Fonte: ANP, conforme a Portaria CNP n.º 221 de 25/06/1981. </t>
  </si>
  <si>
    <t>Tabela 33: Participação relativa das distribuidoras nas vendas</t>
  </si>
  <si>
    <t>de gás liquefeito de petróleo (GLP), em ordem decrescente - 2001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</si>
  <si>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</si>
  <si>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</si>
  <si>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</si>
  <si>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</si>
  <si>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</si>
  <si>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</si>
  <si>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</si>
  <si>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</si>
  <si>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</si>
  <si>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</si>
  <si>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</si>
  <si>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</si>
  <si>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</si>
  <si>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</si>
  <si>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</si>
  <si>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</si>
  <si>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</si>
  <si>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</si>
  <si>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</si>
  <si>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</si>
  <si>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</si>
  <si>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</si>
  <si>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</si>
  <si>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</si>
  <si>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</si>
  <si>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</si>
  <si>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</si>
  <si>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</si>
  <si>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</si>
  <si>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</si>
  <si>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</si>
  <si>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</si>
  <si>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GLP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</si>
  <si>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</si>
  <si>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Fonte: ANP/SDL, conforme a Resolução ANP nº 729/2018.</t>
  </si>
  <si>
    <t>22/21
%</t>
  </si>
  <si>
    <t>Tabela 3.7 – Vendas de GLP, pelas distribuidoras, segundo grandes regiões e unidades da Federação – 2013-2022</t>
  </si>
  <si>
    <t>Grandes regiões e unidades da Federação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</si>
</sst>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_(* #,##0.000_);_(* \(#,##0.0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#,##0.000"/>
    <numFmt numFmtId="197" formatCode="_(* #,##0.000_);_(* \(#,##0.0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#,##0.0000_);\(#,##0.0000\)"/>
    <numFmt numFmtId="201" formatCode="0.0%"/>
    <numFmt numFmtId="202" formatCode="#,##0.0000"/>
  </numFmts>
  <fonts count="9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color indexed="9"/>
      <name val="Arial MT"/>
      <family val="0"/>
    </font>
    <font>
      <sz val="10"/>
      <name val="Arial MT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 MT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MT"/>
      <family val="0"/>
    </font>
    <font>
      <sz val="8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9"/>
      <name val="Arial MT"/>
      <family val="0"/>
    </font>
    <font>
      <sz val="9"/>
      <color indexed="9"/>
      <name val="Arial MT"/>
      <family val="0"/>
    </font>
    <font>
      <sz val="9"/>
      <name val="Arial MT"/>
      <family val="0"/>
    </font>
    <font>
      <sz val="9"/>
      <color indexed="10"/>
      <name val="Arial MT"/>
      <family val="0"/>
    </font>
    <font>
      <b/>
      <sz val="9"/>
      <name val="Arial MT"/>
      <family val="0"/>
    </font>
    <font>
      <b/>
      <sz val="9"/>
      <color indexed="10"/>
      <name val="Arial MT"/>
      <family val="0"/>
    </font>
    <font>
      <b/>
      <sz val="12"/>
      <color indexed="10"/>
      <name val="Arial MT"/>
      <family val="0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vertAlign val="superscript"/>
      <sz val="7"/>
      <name val="Helvetica Neue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5.75"/>
      <color indexed="8"/>
      <name val="Arial"/>
      <family val="0"/>
    </font>
    <font>
      <sz val="8.75"/>
      <color indexed="8"/>
      <name val="Arial"/>
      <family val="0"/>
    </font>
    <font>
      <sz val="11.5"/>
      <color indexed="8"/>
      <name val="Arial"/>
      <family val="0"/>
    </font>
    <font>
      <sz val="11.7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6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7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21" borderId="5" applyNumberFormat="0" applyAlignment="0" applyProtection="0"/>
    <xf numFmtId="16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185" fontId="8" fillId="0" borderId="0" xfId="60" applyNumberFormat="1" applyFont="1" applyAlignment="1">
      <alignment/>
    </xf>
    <xf numFmtId="185" fontId="9" fillId="0" borderId="0" xfId="0" applyNumberFormat="1" applyFont="1" applyAlignment="1">
      <alignment/>
    </xf>
    <xf numFmtId="185" fontId="10" fillId="0" borderId="0" xfId="60" applyNumberFormat="1" applyFont="1" applyAlignment="1">
      <alignment/>
    </xf>
    <xf numFmtId="185" fontId="11" fillId="0" borderId="0" xfId="60" applyNumberFormat="1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85" fontId="18" fillId="0" borderId="0" xfId="6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4" fillId="0" borderId="0" xfId="0" applyFont="1" applyAlignment="1">
      <alignment/>
    </xf>
    <xf numFmtId="185" fontId="21" fillId="0" borderId="0" xfId="60" applyNumberFormat="1" applyFont="1" applyAlignment="1">
      <alignment/>
    </xf>
    <xf numFmtId="185" fontId="22" fillId="0" borderId="0" xfId="6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5" fontId="24" fillId="0" borderId="0" xfId="0" applyNumberFormat="1" applyFont="1" applyAlignment="1">
      <alignment/>
    </xf>
    <xf numFmtId="185" fontId="24" fillId="0" borderId="0" xfId="6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1" fontId="17" fillId="0" borderId="0" xfId="60" applyFont="1" applyAlignment="1">
      <alignment/>
    </xf>
    <xf numFmtId="185" fontId="25" fillId="0" borderId="0" xfId="60" applyNumberFormat="1" applyFont="1" applyAlignment="1">
      <alignment/>
    </xf>
    <xf numFmtId="188" fontId="17" fillId="0" borderId="0" xfId="60" applyNumberFormat="1" applyFont="1" applyAlignment="1">
      <alignment/>
    </xf>
    <xf numFmtId="2" fontId="27" fillId="0" borderId="0" xfId="60" applyNumberFormat="1" applyFont="1" applyAlignment="1">
      <alignment/>
    </xf>
    <xf numFmtId="2" fontId="27" fillId="0" borderId="0" xfId="60" applyNumberFormat="1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85" fontId="16" fillId="0" borderId="0" xfId="60" applyNumberFormat="1" applyFont="1" applyAlignment="1">
      <alignment/>
    </xf>
    <xf numFmtId="185" fontId="28" fillId="0" borderId="0" xfId="60" applyNumberFormat="1" applyFont="1" applyAlignment="1">
      <alignment/>
    </xf>
    <xf numFmtId="188" fontId="13" fillId="0" borderId="0" xfId="60" applyNumberFormat="1" applyFont="1" applyAlignment="1">
      <alignment/>
    </xf>
    <xf numFmtId="0" fontId="19" fillId="33" borderId="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185" fontId="14" fillId="0" borderId="0" xfId="60" applyNumberFormat="1" applyFont="1" applyAlignment="1">
      <alignment/>
    </xf>
    <xf numFmtId="188" fontId="0" fillId="0" borderId="0" xfId="60" applyNumberFormat="1" applyFont="1" applyAlignment="1">
      <alignment/>
    </xf>
    <xf numFmtId="0" fontId="31" fillId="0" borderId="0" xfId="0" applyFont="1" applyAlignment="1">
      <alignment/>
    </xf>
    <xf numFmtId="171" fontId="16" fillId="0" borderId="0" xfId="60" applyFont="1" applyAlignment="1">
      <alignment/>
    </xf>
    <xf numFmtId="171" fontId="17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1" fontId="16" fillId="34" borderId="0" xfId="60" applyFont="1" applyFill="1" applyAlignment="1">
      <alignment/>
    </xf>
    <xf numFmtId="0" fontId="16" fillId="0" borderId="0" xfId="0" applyFont="1" applyFill="1" applyAlignment="1">
      <alignment/>
    </xf>
    <xf numFmtId="185" fontId="30" fillId="0" borderId="0" xfId="60" applyNumberFormat="1" applyFont="1" applyFill="1" applyAlignment="1">
      <alignment/>
    </xf>
    <xf numFmtId="171" fontId="16" fillId="0" borderId="0" xfId="60" applyFont="1" applyFill="1" applyAlignment="1">
      <alignment/>
    </xf>
    <xf numFmtId="171" fontId="16" fillId="0" borderId="0" xfId="0" applyNumberFormat="1" applyFont="1" applyAlignment="1">
      <alignment/>
    </xf>
    <xf numFmtId="0" fontId="20" fillId="34" borderId="0" xfId="0" applyFont="1" applyFill="1" applyAlignment="1">
      <alignment/>
    </xf>
    <xf numFmtId="3" fontId="20" fillId="34" borderId="0" xfId="0" applyNumberFormat="1" applyFont="1" applyFill="1" applyAlignment="1">
      <alignment/>
    </xf>
    <xf numFmtId="185" fontId="33" fillId="34" borderId="0" xfId="60" applyNumberFormat="1" applyFont="1" applyFill="1" applyAlignment="1">
      <alignment/>
    </xf>
    <xf numFmtId="185" fontId="34" fillId="35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185" fontId="16" fillId="35" borderId="0" xfId="60" applyNumberFormat="1" applyFont="1" applyFill="1" applyAlignment="1">
      <alignment/>
    </xf>
    <xf numFmtId="3" fontId="16" fillId="35" borderId="0" xfId="0" applyNumberFormat="1" applyFont="1" applyFill="1" applyAlignment="1">
      <alignment/>
    </xf>
    <xf numFmtId="0" fontId="25" fillId="35" borderId="0" xfId="0" applyFont="1" applyFill="1" applyAlignment="1">
      <alignment/>
    </xf>
    <xf numFmtId="3" fontId="25" fillId="35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71" fontId="1" fillId="0" borderId="0" xfId="60" applyFont="1" applyFill="1" applyBorder="1" applyAlignment="1">
      <alignment/>
    </xf>
    <xf numFmtId="185" fontId="30" fillId="0" borderId="0" xfId="60" applyNumberFormat="1" applyFont="1" applyFill="1" applyBorder="1" applyAlignment="1">
      <alignment/>
    </xf>
    <xf numFmtId="171" fontId="4" fillId="0" borderId="0" xfId="6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85" fontId="32" fillId="0" borderId="0" xfId="60" applyNumberFormat="1" applyFont="1" applyFill="1" applyBorder="1" applyAlignment="1">
      <alignment/>
    </xf>
    <xf numFmtId="185" fontId="33" fillId="0" borderId="0" xfId="6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1" fontId="34" fillId="0" borderId="0" xfId="60" applyFont="1" applyFill="1" applyBorder="1" applyAlignment="1">
      <alignment/>
    </xf>
    <xf numFmtId="185" fontId="14" fillId="0" borderId="0" xfId="60" applyNumberFormat="1" applyFont="1" applyFill="1" applyBorder="1" applyAlignment="1">
      <alignment/>
    </xf>
    <xf numFmtId="188" fontId="29" fillId="0" borderId="0" xfId="60" applyNumberFormat="1" applyFont="1" applyAlignment="1">
      <alignment/>
    </xf>
    <xf numFmtId="194" fontId="17" fillId="0" borderId="0" xfId="0" applyNumberFormat="1" applyFont="1" applyAlignment="1">
      <alignment/>
    </xf>
    <xf numFmtId="0" fontId="35" fillId="0" borderId="0" xfId="0" applyFont="1" applyAlignment="1">
      <alignment/>
    </xf>
    <xf numFmtId="185" fontId="36" fillId="0" borderId="0" xfId="60" applyNumberFormat="1" applyFont="1" applyAlignment="1">
      <alignment/>
    </xf>
    <xf numFmtId="9" fontId="16" fillId="0" borderId="0" xfId="48" applyFont="1" applyAlignment="1">
      <alignment/>
    </xf>
    <xf numFmtId="171" fontId="20" fillId="34" borderId="0" xfId="60" applyFont="1" applyFill="1" applyAlignment="1">
      <alignment/>
    </xf>
    <xf numFmtId="185" fontId="31" fillId="34" borderId="0" xfId="60" applyNumberFormat="1" applyFont="1" applyFill="1" applyAlignment="1">
      <alignment/>
    </xf>
    <xf numFmtId="0" fontId="17" fillId="0" borderId="0" xfId="0" applyFont="1" applyFill="1" applyAlignment="1">
      <alignment/>
    </xf>
    <xf numFmtId="0" fontId="31" fillId="0" borderId="0" xfId="0" applyFont="1" applyFill="1" applyAlignment="1">
      <alignment/>
    </xf>
    <xf numFmtId="185" fontId="31" fillId="0" borderId="0" xfId="60" applyNumberFormat="1" applyFont="1" applyFill="1" applyAlignment="1">
      <alignment/>
    </xf>
    <xf numFmtId="185" fontId="33" fillId="35" borderId="0" xfId="60" applyNumberFormat="1" applyFont="1" applyFill="1" applyAlignment="1">
      <alignment/>
    </xf>
    <xf numFmtId="185" fontId="4" fillId="0" borderId="0" xfId="60" applyNumberFormat="1" applyFont="1" applyAlignment="1">
      <alignment/>
    </xf>
    <xf numFmtId="185" fontId="25" fillId="36" borderId="0" xfId="60" applyNumberFormat="1" applyFont="1" applyFill="1" applyAlignment="1">
      <alignment/>
    </xf>
    <xf numFmtId="185" fontId="14" fillId="36" borderId="0" xfId="60" applyNumberFormat="1" applyFont="1" applyFill="1" applyAlignment="1">
      <alignment/>
    </xf>
    <xf numFmtId="185" fontId="4" fillId="36" borderId="0" xfId="60" applyNumberFormat="1" applyFont="1" applyFill="1" applyAlignment="1">
      <alignment/>
    </xf>
    <xf numFmtId="0" fontId="4" fillId="36" borderId="0" xfId="0" applyFont="1" applyFill="1" applyAlignment="1">
      <alignment/>
    </xf>
    <xf numFmtId="185" fontId="17" fillId="0" borderId="0" xfId="0" applyNumberFormat="1" applyFont="1" applyAlignment="1">
      <alignment/>
    </xf>
    <xf numFmtId="185" fontId="25" fillId="0" borderId="0" xfId="0" applyNumberFormat="1" applyFont="1" applyAlignment="1">
      <alignment/>
    </xf>
    <xf numFmtId="171" fontId="25" fillId="0" borderId="0" xfId="60" applyFont="1" applyAlignment="1">
      <alignment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left" vertical="center"/>
    </xf>
    <xf numFmtId="185" fontId="39" fillId="33" borderId="0" xfId="60" applyNumberFormat="1" applyFont="1" applyFill="1" applyBorder="1" applyAlignment="1">
      <alignment/>
    </xf>
    <xf numFmtId="188" fontId="39" fillId="33" borderId="0" xfId="60" applyNumberFormat="1" applyFont="1" applyFill="1" applyBorder="1" applyAlignment="1">
      <alignment/>
    </xf>
    <xf numFmtId="9" fontId="37" fillId="33" borderId="0" xfId="48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8" fillId="37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191" fontId="37" fillId="33" borderId="0" xfId="0" applyNumberFormat="1" applyFont="1" applyFill="1" applyBorder="1" applyAlignment="1">
      <alignment/>
    </xf>
    <xf numFmtId="1" fontId="38" fillId="33" borderId="0" xfId="0" applyNumberFormat="1" applyFont="1" applyFill="1" applyBorder="1" applyAlignment="1">
      <alignment/>
    </xf>
    <xf numFmtId="171" fontId="37" fillId="33" borderId="0" xfId="60" applyFont="1" applyFill="1" applyBorder="1" applyAlignment="1">
      <alignment/>
    </xf>
    <xf numFmtId="193" fontId="37" fillId="33" borderId="0" xfId="0" applyNumberFormat="1" applyFont="1" applyFill="1" applyBorder="1" applyAlignment="1">
      <alignment/>
    </xf>
    <xf numFmtId="2" fontId="44" fillId="0" borderId="0" xfId="60" applyNumberFormat="1" applyFont="1" applyAlignment="1">
      <alignment/>
    </xf>
    <xf numFmtId="2" fontId="37" fillId="33" borderId="0" xfId="60" applyNumberFormat="1" applyFont="1" applyFill="1" applyAlignment="1">
      <alignment/>
    </xf>
    <xf numFmtId="0" fontId="45" fillId="0" borderId="0" xfId="0" applyFont="1" applyAlignment="1">
      <alignment/>
    </xf>
    <xf numFmtId="0" fontId="42" fillId="33" borderId="0" xfId="0" applyFont="1" applyFill="1" applyBorder="1" applyAlignment="1">
      <alignment/>
    </xf>
    <xf numFmtId="185" fontId="37" fillId="33" borderId="0" xfId="60" applyNumberFormat="1" applyFont="1" applyFill="1" applyBorder="1" applyAlignment="1">
      <alignment/>
    </xf>
    <xf numFmtId="188" fontId="37" fillId="33" borderId="0" xfId="6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185" fontId="38" fillId="33" borderId="0" xfId="60" applyNumberFormat="1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4" fontId="48" fillId="33" borderId="0" xfId="60" applyNumberFormat="1" applyFont="1" applyFill="1" applyBorder="1" applyAlignment="1" applyProtection="1">
      <alignment horizontal="right" wrapText="1"/>
      <protection/>
    </xf>
    <xf numFmtId="0" fontId="47" fillId="33" borderId="0" xfId="0" applyFont="1" applyFill="1" applyBorder="1" applyAlignment="1">
      <alignment horizontal="left" vertical="center"/>
    </xf>
    <xf numFmtId="3" fontId="47" fillId="33" borderId="0" xfId="0" applyNumberFormat="1" applyFont="1" applyFill="1" applyBorder="1" applyAlignment="1">
      <alignment horizontal="right" vertical="center" wrapText="1"/>
    </xf>
    <xf numFmtId="4" fontId="47" fillId="33" borderId="0" xfId="0" applyNumberFormat="1" applyFont="1" applyFill="1" applyBorder="1" applyAlignment="1">
      <alignment horizontal="right" vertical="center" wrapText="1"/>
    </xf>
    <xf numFmtId="3" fontId="47" fillId="33" borderId="0" xfId="0" applyNumberFormat="1" applyFont="1" applyFill="1" applyBorder="1" applyAlignment="1" applyProtection="1">
      <alignment horizontal="right" vertical="center" wrapText="1"/>
      <protection/>
    </xf>
    <xf numFmtId="4" fontId="47" fillId="33" borderId="0" xfId="0" applyNumberFormat="1" applyFont="1" applyFill="1" applyBorder="1" applyAlignment="1" applyProtection="1">
      <alignment horizontal="right" vertical="center" wrapText="1"/>
      <protection/>
    </xf>
    <xf numFmtId="0" fontId="47" fillId="33" borderId="11" xfId="0" applyFont="1" applyFill="1" applyBorder="1" applyAlignment="1">
      <alignment horizontal="left" vertical="center"/>
    </xf>
    <xf numFmtId="37" fontId="47" fillId="33" borderId="11" xfId="0" applyNumberFormat="1" applyFont="1" applyFill="1" applyBorder="1" applyAlignment="1" applyProtection="1">
      <alignment vertical="center"/>
      <protection/>
    </xf>
    <xf numFmtId="37" fontId="47" fillId="33" borderId="0" xfId="0" applyNumberFormat="1" applyFont="1" applyFill="1" applyBorder="1" applyAlignment="1" applyProtection="1">
      <alignment vertical="center"/>
      <protection/>
    </xf>
    <xf numFmtId="2" fontId="47" fillId="33" borderId="0" xfId="60" applyNumberFormat="1" applyFont="1" applyFill="1" applyBorder="1" applyAlignment="1" applyProtection="1">
      <alignment horizontal="left" vertical="center"/>
      <protection/>
    </xf>
    <xf numFmtId="2" fontId="49" fillId="33" borderId="0" xfId="60" applyNumberFormat="1" applyFont="1" applyFill="1" applyBorder="1" applyAlignment="1" applyProtection="1">
      <alignment horizontal="left" vertical="center"/>
      <protection/>
    </xf>
    <xf numFmtId="37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>
      <alignment/>
    </xf>
    <xf numFmtId="171" fontId="47" fillId="33" borderId="0" xfId="60" applyFont="1" applyFill="1" applyBorder="1" applyAlignment="1">
      <alignment horizontal="center"/>
    </xf>
    <xf numFmtId="171" fontId="48" fillId="33" borderId="0" xfId="60" applyFont="1" applyFill="1" applyBorder="1" applyAlignment="1" applyProtection="1">
      <alignment horizontal="right" vertical="center" wrapText="1"/>
      <protection/>
    </xf>
    <xf numFmtId="171" fontId="48" fillId="33" borderId="0" xfId="60" applyNumberFormat="1" applyFont="1" applyFill="1" applyBorder="1" applyAlignment="1" applyProtection="1">
      <alignment horizontal="right" vertical="center" wrapText="1"/>
      <protection/>
    </xf>
    <xf numFmtId="192" fontId="47" fillId="33" borderId="0" xfId="0" applyNumberFormat="1" applyFont="1" applyFill="1" applyBorder="1" applyAlignment="1">
      <alignment vertical="center"/>
    </xf>
    <xf numFmtId="4" fontId="47" fillId="33" borderId="0" xfId="60" applyNumberFormat="1" applyFont="1" applyFill="1" applyBorder="1" applyAlignment="1" applyProtection="1">
      <alignment horizontal="right" wrapText="1"/>
      <protection/>
    </xf>
    <xf numFmtId="201" fontId="47" fillId="33" borderId="0" xfId="48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098"/>
          <c:w val="0.623"/>
          <c:h val="0.6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'T3.7'!$A$28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'T3.7'!$B$28:$G$28</c:f>
              <c:numCache>
                <c:ptCount val="6"/>
                <c:pt idx="0">
                  <c:v>6043.663060792023</c:v>
                </c:pt>
                <c:pt idx="1">
                  <c:v>6014.171201086956</c:v>
                </c:pt>
                <c:pt idx="2">
                  <c:v>5883.764326086956</c:v>
                </c:pt>
                <c:pt idx="3">
                  <c:v>5946.144137681159</c:v>
                </c:pt>
                <c:pt idx="4">
                  <c:v>5889.680208065329</c:v>
                </c:pt>
                <c:pt idx="5">
                  <c:v>5803.139596014493</c:v>
                </c:pt>
              </c:numCache>
            </c:numRef>
          </c:val>
        </c:ser>
        <c:ser>
          <c:idx val="1"/>
          <c:order val="1"/>
          <c:tx>
            <c:strRef>
              <c:f>'T3.7'!$A$17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'T3.7'!$B$17:$G$17</c:f>
              <c:numCache>
                <c:ptCount val="6"/>
                <c:pt idx="0">
                  <c:v>3038.171307776407</c:v>
                </c:pt>
                <c:pt idx="1">
                  <c:v>3188.5647246376816</c:v>
                </c:pt>
                <c:pt idx="2">
                  <c:v>3135.387699275362</c:v>
                </c:pt>
                <c:pt idx="3">
                  <c:v>3178.793222826086</c:v>
                </c:pt>
                <c:pt idx="4">
                  <c:v>3215.9284728132725</c:v>
                </c:pt>
                <c:pt idx="5">
                  <c:v>3189.6513532608697</c:v>
                </c:pt>
              </c:numCache>
            </c:numRef>
          </c:val>
        </c:ser>
        <c:ser>
          <c:idx val="2"/>
          <c:order val="2"/>
          <c:tx>
            <c:strRef>
              <c:f>'T3.7'!$A$34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'T3.7'!$B$34:$G$34</c:f>
              <c:numCache>
                <c:ptCount val="6"/>
                <c:pt idx="0">
                  <c:v>2319.793016903078</c:v>
                </c:pt>
                <c:pt idx="1">
                  <c:v>2306.3880362318837</c:v>
                </c:pt>
                <c:pt idx="2">
                  <c:v>2308.300376811594</c:v>
                </c:pt>
                <c:pt idx="3">
                  <c:v>2365.3617065217386</c:v>
                </c:pt>
                <c:pt idx="4">
                  <c:v>2331.598689713109</c:v>
                </c:pt>
                <c:pt idx="5">
                  <c:v>2317.651773550724</c:v>
                </c:pt>
              </c:numCache>
            </c:numRef>
          </c:val>
        </c:ser>
        <c:ser>
          <c:idx val="3"/>
          <c:order val="3"/>
          <c:tx>
            <c:strRef>
              <c:f>'T3.7'!$A$39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'T3.7'!$B$39:$G$39</c:f>
              <c:numCache>
                <c:ptCount val="6"/>
                <c:pt idx="0">
                  <c:v>1074.622710228722</c:v>
                </c:pt>
                <c:pt idx="1">
                  <c:v>1098.1097735507244</c:v>
                </c:pt>
                <c:pt idx="2">
                  <c:v>1099.5186467391304</c:v>
                </c:pt>
                <c:pt idx="3">
                  <c:v>1099.342992753623</c:v>
                </c:pt>
                <c:pt idx="4">
                  <c:v>1134.6885545332207</c:v>
                </c:pt>
                <c:pt idx="5">
                  <c:v>1131.8390579710144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800.2339604591887</c:v>
                </c:pt>
                <c:pt idx="1">
                  <c:v>836.7287047101448</c:v>
                </c:pt>
                <c:pt idx="2">
                  <c:v>822.1560289855072</c:v>
                </c:pt>
                <c:pt idx="3">
                  <c:v>807.9625851449275</c:v>
                </c:pt>
                <c:pt idx="4">
                  <c:v>816.8504716141987</c:v>
                </c:pt>
                <c:pt idx="5">
                  <c:v>814.6043876811593</c:v>
                </c:pt>
              </c:numCache>
            </c:numRef>
          </c:val>
        </c:ser>
        <c:overlap val="100"/>
        <c:axId val="44617317"/>
        <c:axId val="66011534"/>
      </c:barChart>
      <c:catAx>
        <c:axId val="446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11534"/>
        <c:crosses val="autoZero"/>
        <c:auto val="1"/>
        <c:lblOffset val="100"/>
        <c:tickLblSkip val="1"/>
        <c:noMultiLvlLbl val="0"/>
      </c:catAx>
      <c:valAx>
        <c:axId val="6601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3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17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13925"/>
          <c:w val="0.3365"/>
          <c:h val="0.5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0925"/>
          <c:w val="0.62025"/>
          <c:h val="0.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'T3.7'!$A$28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'T3.7'!$B$28:$G$28</c:f>
              <c:numCache>
                <c:ptCount val="6"/>
                <c:pt idx="0">
                  <c:v>6043.663060792023</c:v>
                </c:pt>
                <c:pt idx="1">
                  <c:v>6014.171201086956</c:v>
                </c:pt>
                <c:pt idx="2">
                  <c:v>5883.764326086956</c:v>
                </c:pt>
                <c:pt idx="3">
                  <c:v>5946.144137681159</c:v>
                </c:pt>
                <c:pt idx="4">
                  <c:v>5889.680208065329</c:v>
                </c:pt>
                <c:pt idx="5">
                  <c:v>5803.139596014493</c:v>
                </c:pt>
              </c:numCache>
            </c:numRef>
          </c:val>
        </c:ser>
        <c:ser>
          <c:idx val="1"/>
          <c:order val="1"/>
          <c:tx>
            <c:strRef>
              <c:f>'T3.7'!$A$17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'T3.7'!$B$17:$G$17</c:f>
              <c:numCache>
                <c:ptCount val="6"/>
                <c:pt idx="0">
                  <c:v>3038.171307776407</c:v>
                </c:pt>
                <c:pt idx="1">
                  <c:v>3188.5647246376816</c:v>
                </c:pt>
                <c:pt idx="2">
                  <c:v>3135.387699275362</c:v>
                </c:pt>
                <c:pt idx="3">
                  <c:v>3178.793222826086</c:v>
                </c:pt>
                <c:pt idx="4">
                  <c:v>3215.9284728132725</c:v>
                </c:pt>
                <c:pt idx="5">
                  <c:v>3189.6513532608697</c:v>
                </c:pt>
              </c:numCache>
            </c:numRef>
          </c:val>
        </c:ser>
        <c:ser>
          <c:idx val="2"/>
          <c:order val="2"/>
          <c:tx>
            <c:strRef>
              <c:f>'T3.7'!$A$34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'T3.7'!$B$34:$G$34</c:f>
              <c:numCache>
                <c:ptCount val="6"/>
                <c:pt idx="0">
                  <c:v>2319.793016903078</c:v>
                </c:pt>
                <c:pt idx="1">
                  <c:v>2306.3880362318837</c:v>
                </c:pt>
                <c:pt idx="2">
                  <c:v>2308.300376811594</c:v>
                </c:pt>
                <c:pt idx="3">
                  <c:v>2365.3617065217386</c:v>
                </c:pt>
                <c:pt idx="4">
                  <c:v>2331.598689713109</c:v>
                </c:pt>
                <c:pt idx="5">
                  <c:v>2317.651773550724</c:v>
                </c:pt>
              </c:numCache>
            </c:numRef>
          </c:val>
        </c:ser>
        <c:ser>
          <c:idx val="3"/>
          <c:order val="3"/>
          <c:tx>
            <c:strRef>
              <c:f>'T3.7'!$A$39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'T3.7'!$B$39:$G$39</c:f>
              <c:numCache>
                <c:ptCount val="6"/>
                <c:pt idx="0">
                  <c:v>1074.622710228722</c:v>
                </c:pt>
                <c:pt idx="1">
                  <c:v>1098.1097735507244</c:v>
                </c:pt>
                <c:pt idx="2">
                  <c:v>1099.5186467391304</c:v>
                </c:pt>
                <c:pt idx="3">
                  <c:v>1099.342992753623</c:v>
                </c:pt>
                <c:pt idx="4">
                  <c:v>1134.6885545332207</c:v>
                </c:pt>
                <c:pt idx="5">
                  <c:v>1131.8390579710144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800.2339604591887</c:v>
                </c:pt>
                <c:pt idx="1">
                  <c:v>836.7287047101448</c:v>
                </c:pt>
                <c:pt idx="2">
                  <c:v>822.1560289855072</c:v>
                </c:pt>
                <c:pt idx="3">
                  <c:v>807.9625851449275</c:v>
                </c:pt>
                <c:pt idx="4">
                  <c:v>816.8504716141987</c:v>
                </c:pt>
                <c:pt idx="5">
                  <c:v>814.6043876811593</c:v>
                </c:pt>
              </c:numCache>
            </c:numRef>
          </c:val>
        </c:ser>
        <c:overlap val="100"/>
        <c:axId val="57232895"/>
        <c:axId val="45334008"/>
      </c:barChart>
      <c:catAx>
        <c:axId val="572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34008"/>
        <c:crosses val="autoZero"/>
        <c:auto val="1"/>
        <c:lblOffset val="100"/>
        <c:tickLblSkip val="1"/>
        <c:noMultiLvlLbl val="0"/>
      </c:catAx>
      <c:valAx>
        <c:axId val="45334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32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1355"/>
          <c:w val="0.3365"/>
          <c:h val="0.5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9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22"/>
          <c:y val="0.79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307"/>
          <c:w val="0.612"/>
          <c:h val="0.469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28'!$AB$41:$AB$44</c:f>
              <c:strCache/>
            </c:strRef>
          </c:cat>
          <c:val>
            <c:numRef>
              <c:f>'Figura 26, 27 e 28'!$AC$41:$AC$44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1075"/>
          <c:y val="0.7867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25"/>
          <c:y val="0.38425"/>
          <c:w val="0.32125"/>
          <c:h val="0.39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28'!$K$65:$K$69</c:f>
              <c:strCache/>
            </c:strRef>
          </c:cat>
          <c:val>
            <c:numRef>
              <c:f>'Figura 26, 27 e 28'!$L$65:$L$69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41"/>
          <c:y val="0.79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225"/>
          <c:y val="0.332"/>
          <c:w val="0.41575"/>
          <c:h val="0.35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Ultragaz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Nacional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Minasgás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Agipiliquigás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28'!$IN$26:$IN$33</c:f>
              <c:strCache/>
            </c:strRef>
          </c:cat>
          <c:val>
            <c:numRef>
              <c:f>'Figura 26, 27 e 28'!$IO$26:$IO$33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6.853.667 t.</a:t>
            </a:r>
          </a:p>
        </c:rich>
      </c:tx>
      <c:layout>
        <c:manualLayout>
          <c:xMode val="factor"/>
          <c:yMode val="factor"/>
          <c:x val="-0.23"/>
          <c:y val="0.77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75"/>
          <c:y val="0.294"/>
          <c:w val="0.59225"/>
          <c:h val="0.35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'Figura 15'!$IH$33:$IH$36</c:f>
              <c:strCache/>
            </c:strRef>
          </c:cat>
          <c:val>
            <c:numRef>
              <c:f>'Figura 15'!$II$33:$II$36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81050" y="1895475"/>
        <a:ext cx="60769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37</xdr:row>
      <xdr:rowOff>9525</xdr:rowOff>
    </xdr:from>
    <xdr:to>
      <xdr:col>9</xdr:col>
      <xdr:colOff>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81050" y="7400925"/>
        <a:ext cx="60769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9</xdr:col>
      <xdr:colOff>0</xdr:colOff>
      <xdr:row>54</xdr:row>
      <xdr:rowOff>190500</xdr:rowOff>
    </xdr:to>
    <xdr:graphicFrame>
      <xdr:nvGraphicFramePr>
        <xdr:cNvPr id="1" name="Chart 9"/>
        <xdr:cNvGraphicFramePr/>
      </xdr:nvGraphicFramePr>
      <xdr:xfrm>
        <a:off x="228600" y="7905750"/>
        <a:ext cx="6096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67</xdr:row>
      <xdr:rowOff>9525</xdr:rowOff>
    </xdr:from>
    <xdr:to>
      <xdr:col>8</xdr:col>
      <xdr:colOff>762000</xdr:colOff>
      <xdr:row>82</xdr:row>
      <xdr:rowOff>0</xdr:rowOff>
    </xdr:to>
    <xdr:graphicFrame>
      <xdr:nvGraphicFramePr>
        <xdr:cNvPr id="2" name="Chart 10"/>
        <xdr:cNvGraphicFramePr/>
      </xdr:nvGraphicFramePr>
      <xdr:xfrm>
        <a:off x="238125" y="13201650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</xdr:row>
      <xdr:rowOff>190500</xdr:rowOff>
    </xdr:from>
    <xdr:to>
      <xdr:col>8</xdr:col>
      <xdr:colOff>762000</xdr:colOff>
      <xdr:row>22</xdr:row>
      <xdr:rowOff>190500</xdr:rowOff>
    </xdr:to>
    <xdr:graphicFrame>
      <xdr:nvGraphicFramePr>
        <xdr:cNvPr id="3" name="Chart 16"/>
        <xdr:cNvGraphicFramePr/>
      </xdr:nvGraphicFramePr>
      <xdr:xfrm>
        <a:off x="228600" y="1666875"/>
        <a:ext cx="60960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0</xdr:rowOff>
    </xdr:from>
    <xdr:to>
      <xdr:col>6</xdr:col>
      <xdr:colOff>47625</xdr:colOff>
      <xdr:row>21</xdr:row>
      <xdr:rowOff>190500</xdr:rowOff>
    </xdr:to>
    <xdr:graphicFrame>
      <xdr:nvGraphicFramePr>
        <xdr:cNvPr id="1" name="Chart 7"/>
        <xdr:cNvGraphicFramePr/>
      </xdr:nvGraphicFramePr>
      <xdr:xfrm>
        <a:off x="285750" y="1666875"/>
        <a:ext cx="41338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7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4.4453125" style="145" customWidth="1"/>
    <col min="2" max="6" width="6.99609375" style="145" bestFit="1" customWidth="1"/>
    <col min="7" max="9" width="6.99609375" style="145" customWidth="1"/>
    <col min="10" max="10" width="7.6640625" style="145" bestFit="1" customWidth="1"/>
    <col min="11" max="11" width="7.6640625" style="145" customWidth="1"/>
    <col min="12" max="12" width="5.10546875" style="145" bestFit="1" customWidth="1"/>
    <col min="13" max="16384" width="10.6640625" style="145" customWidth="1"/>
  </cols>
  <sheetData>
    <row r="1" spans="1:12" s="128" customFormat="1" ht="12" customHeight="1">
      <c r="A1" s="156" t="s">
        <v>155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28" customFormat="1" ht="9" customHeight="1">
      <c r="A2" s="150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131" customFormat="1" ht="10.5" customHeight="1">
      <c r="A3" s="154" t="s">
        <v>156</v>
      </c>
      <c r="B3" s="157" t="s">
        <v>151</v>
      </c>
      <c r="C3" s="158"/>
      <c r="D3" s="158"/>
      <c r="E3" s="158"/>
      <c r="F3" s="158"/>
      <c r="G3" s="158"/>
      <c r="H3" s="158"/>
      <c r="I3" s="158"/>
      <c r="J3" s="158"/>
      <c r="K3" s="159"/>
      <c r="L3" s="152" t="s">
        <v>154</v>
      </c>
    </row>
    <row r="4" spans="1:12" s="128" customFormat="1" ht="10.5" customHeight="1">
      <c r="A4" s="155"/>
      <c r="B4" s="130">
        <v>2013</v>
      </c>
      <c r="C4" s="130">
        <v>2014</v>
      </c>
      <c r="D4" s="130">
        <v>2015</v>
      </c>
      <c r="E4" s="130">
        <v>2016</v>
      </c>
      <c r="F4" s="130">
        <v>2017</v>
      </c>
      <c r="G4" s="130">
        <v>2018</v>
      </c>
      <c r="H4" s="130">
        <v>2019</v>
      </c>
      <c r="I4" s="130">
        <v>2020</v>
      </c>
      <c r="J4" s="130">
        <v>2021</v>
      </c>
      <c r="K4" s="130">
        <v>2022</v>
      </c>
      <c r="L4" s="153"/>
    </row>
    <row r="5" s="128" customFormat="1" ht="9">
      <c r="A5" s="131"/>
    </row>
    <row r="6" spans="1:13" s="128" customFormat="1" ht="9">
      <c r="A6" s="132" t="s">
        <v>152</v>
      </c>
      <c r="B6" s="148">
        <f aca="true" t="shared" si="0" ref="B6:J6">B8+B17+B28+B34+B39</f>
        <v>13276.484056159421</v>
      </c>
      <c r="C6" s="148">
        <f t="shared" si="0"/>
        <v>13443.96244021739</v>
      </c>
      <c r="D6" s="148">
        <f t="shared" si="0"/>
        <v>13249.127077898549</v>
      </c>
      <c r="E6" s="148">
        <f t="shared" si="0"/>
        <v>13397.604644927535</v>
      </c>
      <c r="F6" s="148">
        <f t="shared" si="0"/>
        <v>13388.746396739129</v>
      </c>
      <c r="G6" s="148">
        <f t="shared" si="0"/>
        <v>13256.886168478259</v>
      </c>
      <c r="H6" s="148">
        <f t="shared" si="0"/>
        <v>13208.918108695652</v>
      </c>
      <c r="I6" s="148">
        <f t="shared" si="0"/>
        <v>13606.79847463768</v>
      </c>
      <c r="J6" s="148">
        <f t="shared" si="0"/>
        <v>13458.73709601449</v>
      </c>
      <c r="K6" s="148">
        <f>K8+K17+K28+K34+K39</f>
        <v>13350.940509057962</v>
      </c>
      <c r="L6" s="133">
        <f>((K6/J6)-1)*100</f>
        <v>-0.8009413230046003</v>
      </c>
      <c r="M6" s="149"/>
    </row>
    <row r="7" spans="1:13" s="128" customFormat="1" ht="9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6"/>
      <c r="M7" s="149"/>
    </row>
    <row r="8" spans="1:13" s="128" customFormat="1" ht="9">
      <c r="A8" s="132" t="s">
        <v>119</v>
      </c>
      <c r="B8" s="147">
        <f aca="true" t="shared" si="1" ref="B8:J8">SUM(B9:B15)</f>
        <v>800.2339604591887</v>
      </c>
      <c r="C8" s="147">
        <f t="shared" si="1"/>
        <v>836.7287047101448</v>
      </c>
      <c r="D8" s="147">
        <f t="shared" si="1"/>
        <v>822.1560289855072</v>
      </c>
      <c r="E8" s="147">
        <f t="shared" si="1"/>
        <v>807.9625851449275</v>
      </c>
      <c r="F8" s="147">
        <f t="shared" si="1"/>
        <v>816.8504716141987</v>
      </c>
      <c r="G8" s="147">
        <f t="shared" si="1"/>
        <v>814.6043876811593</v>
      </c>
      <c r="H8" s="147">
        <f t="shared" si="1"/>
        <v>813.9486920289855</v>
      </c>
      <c r="I8" s="147">
        <f t="shared" si="1"/>
        <v>857.4975742753624</v>
      </c>
      <c r="J8" s="147">
        <f t="shared" si="1"/>
        <v>849.7663967391304</v>
      </c>
      <c r="K8" s="147">
        <f>SUM(K9:K15)</f>
        <v>846.0825652173911</v>
      </c>
      <c r="L8" s="133">
        <f>((K8/J8)-1)*100</f>
        <v>-0.43351108444338315</v>
      </c>
      <c r="M8" s="151"/>
    </row>
    <row r="9" spans="1:13" s="128" customFormat="1" ht="9">
      <c r="A9" s="134" t="s">
        <v>120</v>
      </c>
      <c r="B9" s="146">
        <v>87.19300762223229</v>
      </c>
      <c r="C9" s="146">
        <v>88.6619329710145</v>
      </c>
      <c r="D9" s="146">
        <v>89.74094565217392</v>
      </c>
      <c r="E9" s="146">
        <v>91.14174456521738</v>
      </c>
      <c r="F9" s="146">
        <v>93.10635264830634</v>
      </c>
      <c r="G9" s="146">
        <v>92.30938768115942</v>
      </c>
      <c r="H9" s="146">
        <v>91.08765217391303</v>
      </c>
      <c r="I9" s="146">
        <v>94.79769202898551</v>
      </c>
      <c r="J9" s="146">
        <v>92.7643297101449</v>
      </c>
      <c r="K9" s="146">
        <v>90.50442028985512</v>
      </c>
      <c r="L9" s="150">
        <f>((K9/J9)-1)*100</f>
        <v>-2.436183635834155</v>
      </c>
      <c r="M9" s="151"/>
    </row>
    <row r="10" spans="1:13" s="128" customFormat="1" ht="9">
      <c r="A10" s="134" t="s">
        <v>121</v>
      </c>
      <c r="B10" s="146">
        <v>34.06456814749545</v>
      </c>
      <c r="C10" s="146">
        <v>35.49064855072464</v>
      </c>
      <c r="D10" s="146">
        <v>36.586396739130436</v>
      </c>
      <c r="E10" s="146">
        <v>36.07149094202898</v>
      </c>
      <c r="F10" s="146">
        <v>36.88582749258308</v>
      </c>
      <c r="G10" s="146">
        <v>36.789023550724636</v>
      </c>
      <c r="H10" s="146">
        <v>36.85010326086955</v>
      </c>
      <c r="I10" s="146">
        <v>38.56384057971014</v>
      </c>
      <c r="J10" s="146">
        <v>37.482545289855075</v>
      </c>
      <c r="K10" s="146">
        <v>37.41372644927537</v>
      </c>
      <c r="L10" s="150">
        <f aca="true" t="shared" si="2" ref="L10:L15">((K10/J10)-1)*100</f>
        <v>-0.18360236757541948</v>
      </c>
      <c r="M10" s="151"/>
    </row>
    <row r="11" spans="1:13" s="128" customFormat="1" ht="9">
      <c r="A11" s="134" t="s">
        <v>122</v>
      </c>
      <c r="B11" s="146">
        <v>194.28460359055833</v>
      </c>
      <c r="C11" s="146">
        <v>197.10979891304348</v>
      </c>
      <c r="D11" s="146">
        <v>181.00347101449276</v>
      </c>
      <c r="E11" s="146">
        <v>173.19066123188406</v>
      </c>
      <c r="F11" s="146">
        <v>177.04315721853834</v>
      </c>
      <c r="G11" s="146">
        <v>176.0756050724638</v>
      </c>
      <c r="H11" s="146">
        <v>175.75850181159421</v>
      </c>
      <c r="I11" s="146">
        <v>184.54975362318842</v>
      </c>
      <c r="J11" s="146">
        <v>181.04896376811593</v>
      </c>
      <c r="K11" s="146">
        <v>179.8743152173913</v>
      </c>
      <c r="L11" s="150">
        <f>((K11/J11)-1)*100</f>
        <v>-0.6488015873037933</v>
      </c>
      <c r="M11" s="151"/>
    </row>
    <row r="12" spans="1:13" s="128" customFormat="1" ht="9">
      <c r="A12" s="134" t="s">
        <v>123</v>
      </c>
      <c r="B12" s="146">
        <v>20.31618854653265</v>
      </c>
      <c r="C12" s="146">
        <v>21.16176086956522</v>
      </c>
      <c r="D12" s="146">
        <v>21.66815579710145</v>
      </c>
      <c r="E12" s="146">
        <v>22.374273550724634</v>
      </c>
      <c r="F12" s="146">
        <v>23.258698176970018</v>
      </c>
      <c r="G12" s="146">
        <v>24.904485507246378</v>
      </c>
      <c r="H12" s="146">
        <v>25.312929347826085</v>
      </c>
      <c r="I12" s="146">
        <v>27.158786231884058</v>
      </c>
      <c r="J12" s="146">
        <v>28.297400362318836</v>
      </c>
      <c r="K12" s="146">
        <v>28.900440217391303</v>
      </c>
      <c r="L12" s="150">
        <f t="shared" si="2"/>
        <v>2.131078640974682</v>
      </c>
      <c r="M12" s="151"/>
    </row>
    <row r="13" spans="1:13" s="128" customFormat="1" ht="9">
      <c r="A13" s="134" t="s">
        <v>124</v>
      </c>
      <c r="B13" s="146">
        <v>356.72269077274814</v>
      </c>
      <c r="C13" s="146">
        <v>381.9469836956521</v>
      </c>
      <c r="D13" s="146">
        <v>381.948304347826</v>
      </c>
      <c r="E13" s="146">
        <v>377.57633876811593</v>
      </c>
      <c r="F13" s="146">
        <v>377.54230644341635</v>
      </c>
      <c r="G13" s="146">
        <v>374.78738043478256</v>
      </c>
      <c r="H13" s="146">
        <v>373.21656159420286</v>
      </c>
      <c r="I13" s="146">
        <v>395.6782155797101</v>
      </c>
      <c r="J13" s="146">
        <v>394.5217844202899</v>
      </c>
      <c r="K13" s="146">
        <v>391.941038043478</v>
      </c>
      <c r="L13" s="150">
        <f t="shared" si="2"/>
        <v>-0.6541454689514947</v>
      </c>
      <c r="M13" s="151"/>
    </row>
    <row r="14" spans="1:13" s="128" customFormat="1" ht="9">
      <c r="A14" s="134" t="s">
        <v>125</v>
      </c>
      <c r="B14" s="146">
        <v>29.72751487435934</v>
      </c>
      <c r="C14" s="146">
        <v>30.826211956521732</v>
      </c>
      <c r="D14" s="146">
        <v>30.673378623188402</v>
      </c>
      <c r="E14" s="146">
        <v>30.180192028985502</v>
      </c>
      <c r="F14" s="146">
        <v>30.38576503560541</v>
      </c>
      <c r="G14" s="146">
        <v>31.067719202898548</v>
      </c>
      <c r="H14" s="146">
        <v>31.70176992753623</v>
      </c>
      <c r="I14" s="146">
        <v>33.99771014492753</v>
      </c>
      <c r="J14" s="146">
        <v>32.92908876811594</v>
      </c>
      <c r="K14" s="146">
        <v>31.923550724637686</v>
      </c>
      <c r="L14" s="150">
        <f t="shared" si="2"/>
        <v>-3.0536467333158623</v>
      </c>
      <c r="M14" s="151"/>
    </row>
    <row r="15" spans="1:13" s="128" customFormat="1" ht="9">
      <c r="A15" s="134" t="s">
        <v>126</v>
      </c>
      <c r="B15" s="146">
        <v>77.9253869052624</v>
      </c>
      <c r="C15" s="146">
        <v>81.53136775362319</v>
      </c>
      <c r="D15" s="146">
        <v>80.53537681159418</v>
      </c>
      <c r="E15" s="146">
        <v>77.42788405797101</v>
      </c>
      <c r="F15" s="146">
        <v>78.62836459877906</v>
      </c>
      <c r="G15" s="146">
        <v>78.67078623188405</v>
      </c>
      <c r="H15" s="146">
        <v>80.02117391304348</v>
      </c>
      <c r="I15" s="146">
        <v>82.75157608695652</v>
      </c>
      <c r="J15" s="146">
        <v>82.72228442028985</v>
      </c>
      <c r="K15" s="146">
        <v>85.5250742753623</v>
      </c>
      <c r="L15" s="150">
        <f t="shared" si="2"/>
        <v>3.3881920388371123</v>
      </c>
      <c r="M15" s="151"/>
    </row>
    <row r="16" spans="1:13" s="128" customFormat="1" ht="9">
      <c r="A16" s="134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8"/>
      <c r="M16" s="151"/>
    </row>
    <row r="17" spans="1:13" s="128" customFormat="1" ht="9">
      <c r="A17" s="132" t="s">
        <v>127</v>
      </c>
      <c r="B17" s="147">
        <f aca="true" t="shared" si="3" ref="B17:J17">SUM(B18:B26)</f>
        <v>3038.171307776407</v>
      </c>
      <c r="C17" s="147">
        <f t="shared" si="3"/>
        <v>3188.5647246376816</v>
      </c>
      <c r="D17" s="147">
        <f t="shared" si="3"/>
        <v>3135.387699275362</v>
      </c>
      <c r="E17" s="147">
        <f t="shared" si="3"/>
        <v>3178.793222826086</v>
      </c>
      <c r="F17" s="147">
        <f t="shared" si="3"/>
        <v>3215.9284728132725</v>
      </c>
      <c r="G17" s="147">
        <f t="shared" si="3"/>
        <v>3189.6513532608697</v>
      </c>
      <c r="H17" s="147">
        <f t="shared" si="3"/>
        <v>3203.8723695652175</v>
      </c>
      <c r="I17" s="147">
        <f t="shared" si="3"/>
        <v>3349.3140634057963</v>
      </c>
      <c r="J17" s="147">
        <f t="shared" si="3"/>
        <v>3245.46089673913</v>
      </c>
      <c r="K17" s="147">
        <f>SUM(K18:K26)</f>
        <v>3214.7153858695638</v>
      </c>
      <c r="L17" s="133">
        <f>((K17/J17)-1)*100</f>
        <v>-0.9473388171294173</v>
      </c>
      <c r="M17" s="151"/>
    </row>
    <row r="18" spans="1:13" s="128" customFormat="1" ht="9">
      <c r="A18" s="134" t="s">
        <v>128</v>
      </c>
      <c r="B18" s="146">
        <v>273.26590417999216</v>
      </c>
      <c r="C18" s="146">
        <v>281.074240942029</v>
      </c>
      <c r="D18" s="146">
        <v>278.00934057971017</v>
      </c>
      <c r="E18" s="146">
        <v>276.3479873188405</v>
      </c>
      <c r="F18" s="146">
        <v>282.28678024395936</v>
      </c>
      <c r="G18" s="146">
        <v>284.6680634057971</v>
      </c>
      <c r="H18" s="146">
        <v>288.8321992753623</v>
      </c>
      <c r="I18" s="146">
        <v>310.59064492753623</v>
      </c>
      <c r="J18" s="146">
        <v>305.0545471014492</v>
      </c>
      <c r="K18" s="146">
        <v>310.1473278985504</v>
      </c>
      <c r="L18" s="150">
        <f aca="true" t="shared" si="4" ref="L18:L26">((K18/J18)-1)*100</f>
        <v>1.6694656236045269</v>
      </c>
      <c r="M18" s="151"/>
    </row>
    <row r="19" spans="1:13" s="128" customFormat="1" ht="9">
      <c r="A19" s="134" t="s">
        <v>129</v>
      </c>
      <c r="B19" s="146">
        <v>152.03901466092952</v>
      </c>
      <c r="C19" s="146">
        <v>163.43325362318842</v>
      </c>
      <c r="D19" s="146">
        <v>165.03378442028986</v>
      </c>
      <c r="E19" s="146">
        <v>165.4793786231884</v>
      </c>
      <c r="F19" s="146">
        <v>167.62698550500443</v>
      </c>
      <c r="G19" s="146">
        <v>167.25373188405797</v>
      </c>
      <c r="H19" s="146">
        <v>170.09896195652172</v>
      </c>
      <c r="I19" s="146">
        <v>176.73670652173914</v>
      </c>
      <c r="J19" s="146">
        <v>169.5000670289855</v>
      </c>
      <c r="K19" s="146">
        <v>166.92179710144922</v>
      </c>
      <c r="L19" s="150">
        <f>((K19/J19)-1)*100</f>
        <v>-1.5211026005643946</v>
      </c>
      <c r="M19" s="151"/>
    </row>
    <row r="20" spans="1:13" s="128" customFormat="1" ht="9">
      <c r="A20" s="134" t="s">
        <v>130</v>
      </c>
      <c r="B20" s="146">
        <v>463.57800947158745</v>
      </c>
      <c r="C20" s="146">
        <v>485.49686594202893</v>
      </c>
      <c r="D20" s="146">
        <v>489.97491123188405</v>
      </c>
      <c r="E20" s="146">
        <v>543.8017010869564</v>
      </c>
      <c r="F20" s="146">
        <v>532.272429532982</v>
      </c>
      <c r="G20" s="146">
        <v>515.1106992753622</v>
      </c>
      <c r="H20" s="146">
        <v>510.7778297101449</v>
      </c>
      <c r="I20" s="146">
        <v>529.7063913043478</v>
      </c>
      <c r="J20" s="146">
        <v>512.7929130434782</v>
      </c>
      <c r="K20" s="146">
        <v>515.2126032608693</v>
      </c>
      <c r="L20" s="150">
        <f t="shared" si="4"/>
        <v>0.47186498795976917</v>
      </c>
      <c r="M20" s="151"/>
    </row>
    <row r="21" spans="1:13" s="128" customFormat="1" ht="9">
      <c r="A21" s="134" t="s">
        <v>131</v>
      </c>
      <c r="B21" s="146">
        <v>198.28202923762154</v>
      </c>
      <c r="C21" s="146">
        <v>202.89570289855072</v>
      </c>
      <c r="D21" s="146">
        <v>202.35247826086956</v>
      </c>
      <c r="E21" s="146">
        <v>202.78226086956525</v>
      </c>
      <c r="F21" s="146">
        <v>205.11023974156575</v>
      </c>
      <c r="G21" s="146">
        <v>207.75897826086953</v>
      </c>
      <c r="H21" s="146">
        <v>207.94455978260865</v>
      </c>
      <c r="I21" s="146">
        <v>216.99526630434784</v>
      </c>
      <c r="J21" s="146">
        <v>205.11926449275362</v>
      </c>
      <c r="K21" s="146">
        <v>199.47986050724634</v>
      </c>
      <c r="L21" s="150">
        <f t="shared" si="4"/>
        <v>-2.749329274094825</v>
      </c>
      <c r="M21" s="151"/>
    </row>
    <row r="22" spans="1:13" s="128" customFormat="1" ht="9">
      <c r="A22" s="134" t="s">
        <v>132</v>
      </c>
      <c r="B22" s="146">
        <v>229.56628740758956</v>
      </c>
      <c r="C22" s="146">
        <v>241.97306159420287</v>
      </c>
      <c r="D22" s="146">
        <v>242.7656811594203</v>
      </c>
      <c r="E22" s="146">
        <v>242.8725905797101</v>
      </c>
      <c r="F22" s="146">
        <v>249.09271958929068</v>
      </c>
      <c r="G22" s="146">
        <v>240.05228079710142</v>
      </c>
      <c r="H22" s="146">
        <v>244.5966485507246</v>
      </c>
      <c r="I22" s="146">
        <v>254.77190217391302</v>
      </c>
      <c r="J22" s="146">
        <v>244.17421739130432</v>
      </c>
      <c r="K22" s="146">
        <v>245.4761195652172</v>
      </c>
      <c r="L22" s="150">
        <f t="shared" si="4"/>
        <v>0.5331857670404672</v>
      </c>
      <c r="M22" s="151"/>
    </row>
    <row r="23" spans="1:13" s="128" customFormat="1" ht="9">
      <c r="A23" s="134" t="s">
        <v>133</v>
      </c>
      <c r="B23" s="146">
        <v>561.749567440207</v>
      </c>
      <c r="C23" s="146">
        <v>584.9745434782609</v>
      </c>
      <c r="D23" s="146">
        <v>568.0132282608695</v>
      </c>
      <c r="E23" s="146">
        <v>562.9186394927535</v>
      </c>
      <c r="F23" s="146">
        <v>574.0644010185296</v>
      </c>
      <c r="G23" s="146">
        <v>568.9980289855073</v>
      </c>
      <c r="H23" s="146">
        <v>565.7041612318841</v>
      </c>
      <c r="I23" s="146">
        <v>567.840375</v>
      </c>
      <c r="J23" s="146">
        <v>548.1510090579709</v>
      </c>
      <c r="K23" s="146">
        <v>543.3560960144927</v>
      </c>
      <c r="L23" s="150">
        <f t="shared" si="4"/>
        <v>-0.8747430843406789</v>
      </c>
      <c r="M23" s="151"/>
    </row>
    <row r="24" spans="1:13" s="128" customFormat="1" ht="9">
      <c r="A24" s="134" t="s">
        <v>134</v>
      </c>
      <c r="B24" s="146">
        <v>166.8299050147639</v>
      </c>
      <c r="C24" s="146">
        <v>173.5317518115942</v>
      </c>
      <c r="D24" s="146">
        <v>170.46181340579707</v>
      </c>
      <c r="E24" s="146">
        <v>170.68022101449276</v>
      </c>
      <c r="F24" s="146">
        <v>174.19551557754014</v>
      </c>
      <c r="G24" s="146">
        <v>172.1928333333333</v>
      </c>
      <c r="H24" s="146">
        <v>173.28230978260868</v>
      </c>
      <c r="I24" s="146">
        <v>185.7682119565217</v>
      </c>
      <c r="J24" s="146">
        <v>177.77823731884058</v>
      </c>
      <c r="K24" s="146">
        <v>178.02585688405793</v>
      </c>
      <c r="L24" s="150">
        <f t="shared" si="4"/>
        <v>0.13928564539271715</v>
      </c>
      <c r="M24" s="151"/>
    </row>
    <row r="25" spans="1:13" s="128" customFormat="1" ht="9">
      <c r="A25" s="134" t="s">
        <v>135</v>
      </c>
      <c r="B25" s="146">
        <v>125.5353997856222</v>
      </c>
      <c r="C25" s="146">
        <v>140.21674456521737</v>
      </c>
      <c r="D25" s="146">
        <v>129.12050181159418</v>
      </c>
      <c r="E25" s="146">
        <v>129.54727173913042</v>
      </c>
      <c r="F25" s="146">
        <v>129.40502427489048</v>
      </c>
      <c r="G25" s="146">
        <v>126.82409239130432</v>
      </c>
      <c r="H25" s="146">
        <v>124.496259057971</v>
      </c>
      <c r="I25" s="146">
        <v>128.9886304347826</v>
      </c>
      <c r="J25" s="146">
        <v>124.50492934782608</v>
      </c>
      <c r="K25" s="146">
        <v>136.24030434782608</v>
      </c>
      <c r="L25" s="150">
        <f t="shared" si="4"/>
        <v>9.42563082559984</v>
      </c>
      <c r="M25" s="151"/>
    </row>
    <row r="26" spans="1:13" s="128" customFormat="1" ht="9">
      <c r="A26" s="134" t="s">
        <v>136</v>
      </c>
      <c r="B26" s="146">
        <v>867.3251905780937</v>
      </c>
      <c r="C26" s="146">
        <v>914.9685597826086</v>
      </c>
      <c r="D26" s="146">
        <v>889.6559601449275</v>
      </c>
      <c r="E26" s="146">
        <v>884.3631721014492</v>
      </c>
      <c r="F26" s="146">
        <v>901.8743773295106</v>
      </c>
      <c r="G26" s="146">
        <v>906.7926449275361</v>
      </c>
      <c r="H26" s="146">
        <v>918.1394402173913</v>
      </c>
      <c r="I26" s="146">
        <v>977.9159347826087</v>
      </c>
      <c r="J26" s="146">
        <v>958.3857119565217</v>
      </c>
      <c r="K26" s="146">
        <v>919.8554202898548</v>
      </c>
      <c r="L26" s="150">
        <f t="shared" si="4"/>
        <v>-4.020332438805696</v>
      </c>
      <c r="M26" s="151"/>
    </row>
    <row r="27" spans="1:13" s="128" customFormat="1" ht="9">
      <c r="A27" s="134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8"/>
      <c r="M27" s="151"/>
    </row>
    <row r="28" spans="1:13" s="128" customFormat="1" ht="9">
      <c r="A28" s="132" t="s">
        <v>137</v>
      </c>
      <c r="B28" s="147">
        <f aca="true" t="shared" si="5" ref="B28:J28">SUM(B29:B32)</f>
        <v>6043.663060792023</v>
      </c>
      <c r="C28" s="147">
        <f t="shared" si="5"/>
        <v>6014.171201086956</v>
      </c>
      <c r="D28" s="147">
        <f t="shared" si="5"/>
        <v>5883.764326086956</v>
      </c>
      <c r="E28" s="147">
        <f t="shared" si="5"/>
        <v>5946.144137681159</v>
      </c>
      <c r="F28" s="147">
        <f t="shared" si="5"/>
        <v>5889.680208065329</v>
      </c>
      <c r="G28" s="147">
        <f t="shared" si="5"/>
        <v>5803.139596014493</v>
      </c>
      <c r="H28" s="147">
        <f t="shared" si="5"/>
        <v>5740.487027173912</v>
      </c>
      <c r="I28" s="147">
        <f t="shared" si="5"/>
        <v>5858.333322463767</v>
      </c>
      <c r="J28" s="147">
        <f t="shared" si="5"/>
        <v>5817.623659420289</v>
      </c>
      <c r="K28" s="147">
        <f>SUM(K29:K32)</f>
        <v>5766.6978007246325</v>
      </c>
      <c r="L28" s="133">
        <f>((K28/J28)-1)*100</f>
        <v>-0.8753721738805509</v>
      </c>
      <c r="M28" s="151"/>
    </row>
    <row r="29" spans="1:13" s="128" customFormat="1" ht="9">
      <c r="A29" s="134" t="s">
        <v>138</v>
      </c>
      <c r="B29" s="146">
        <v>1363.3923542071266</v>
      </c>
      <c r="C29" s="146">
        <v>1375.1748007246374</v>
      </c>
      <c r="D29" s="146">
        <v>1382.3609981884058</v>
      </c>
      <c r="E29" s="146">
        <v>1433.585733695652</v>
      </c>
      <c r="F29" s="146">
        <v>1376.4062359915686</v>
      </c>
      <c r="G29" s="146">
        <v>1329.7264800724636</v>
      </c>
      <c r="H29" s="146">
        <v>1306.6104221014489</v>
      </c>
      <c r="I29" s="146">
        <v>1318.117463768116</v>
      </c>
      <c r="J29" s="146">
        <v>1268.5631304347826</v>
      </c>
      <c r="K29" s="146">
        <v>1267.8747880434769</v>
      </c>
      <c r="L29" s="150">
        <f>((K29/J29)-1)*100</f>
        <v>-0.0542615794824286</v>
      </c>
      <c r="M29" s="151"/>
    </row>
    <row r="30" spans="1:13" s="128" customFormat="1" ht="9">
      <c r="A30" s="134" t="s">
        <v>139</v>
      </c>
      <c r="B30" s="146">
        <v>254.72507065150688</v>
      </c>
      <c r="C30" s="146">
        <v>259.6963025362319</v>
      </c>
      <c r="D30" s="146">
        <v>257.41089311594203</v>
      </c>
      <c r="E30" s="146">
        <v>256.29541847826084</v>
      </c>
      <c r="F30" s="146">
        <v>292.60565986829266</v>
      </c>
      <c r="G30" s="146">
        <v>270.2907916666666</v>
      </c>
      <c r="H30" s="146">
        <v>262.8928242753623</v>
      </c>
      <c r="I30" s="146">
        <v>274.9098097826087</v>
      </c>
      <c r="J30" s="146">
        <v>273.650018115942</v>
      </c>
      <c r="K30" s="146">
        <v>276.0065923913042</v>
      </c>
      <c r="L30" s="150">
        <f>((K30/J30)-1)*100</f>
        <v>0.8611635736723189</v>
      </c>
      <c r="M30" s="151"/>
    </row>
    <row r="31" spans="1:13" s="128" customFormat="1" ht="9">
      <c r="A31" s="134" t="s">
        <v>140</v>
      </c>
      <c r="B31" s="146">
        <v>1004.8845600257628</v>
      </c>
      <c r="C31" s="146">
        <v>1013.7705996376811</v>
      </c>
      <c r="D31" s="146">
        <v>995.8027427536231</v>
      </c>
      <c r="E31" s="146">
        <v>1005.056438405797</v>
      </c>
      <c r="F31" s="146">
        <v>1008.9005334231992</v>
      </c>
      <c r="G31" s="146">
        <v>1003.1824166666665</v>
      </c>
      <c r="H31" s="146">
        <v>990.6305072463767</v>
      </c>
      <c r="I31" s="146">
        <v>1012.2344184782607</v>
      </c>
      <c r="J31" s="146">
        <v>1014.608885869565</v>
      </c>
      <c r="K31" s="146">
        <v>987.4882536231889</v>
      </c>
      <c r="L31" s="150">
        <f>((K31/J31)-1)*100</f>
        <v>-2.673013475841235</v>
      </c>
      <c r="M31" s="151"/>
    </row>
    <row r="32" spans="1:13" s="128" customFormat="1" ht="9">
      <c r="A32" s="134" t="s">
        <v>141</v>
      </c>
      <c r="B32" s="146">
        <v>3420.661075907627</v>
      </c>
      <c r="C32" s="146">
        <v>3365.5294981884053</v>
      </c>
      <c r="D32" s="146">
        <v>3248.1896920289855</v>
      </c>
      <c r="E32" s="146">
        <v>3251.2065471014494</v>
      </c>
      <c r="F32" s="146">
        <v>3211.767778782268</v>
      </c>
      <c r="G32" s="146">
        <v>3199.9399076086956</v>
      </c>
      <c r="H32" s="146">
        <v>3180.353273550724</v>
      </c>
      <c r="I32" s="146">
        <v>3253.0716304347816</v>
      </c>
      <c r="J32" s="146">
        <v>3260.801625</v>
      </c>
      <c r="K32" s="146">
        <v>3235.328166666662</v>
      </c>
      <c r="L32" s="150">
        <f>((K32/J32)-1)*100</f>
        <v>-0.7812023319062833</v>
      </c>
      <c r="M32" s="151"/>
    </row>
    <row r="33" spans="1:13" s="128" customFormat="1" ht="9">
      <c r="A33" s="134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8"/>
      <c r="M33" s="151"/>
    </row>
    <row r="34" spans="1:13" s="128" customFormat="1" ht="9">
      <c r="A34" s="132" t="s">
        <v>142</v>
      </c>
      <c r="B34" s="147">
        <f aca="true" t="shared" si="6" ref="B34:J34">SUM(B35:B37)</f>
        <v>2319.793016903078</v>
      </c>
      <c r="C34" s="147">
        <f t="shared" si="6"/>
        <v>2306.3880362318837</v>
      </c>
      <c r="D34" s="147">
        <f t="shared" si="6"/>
        <v>2308.300376811594</v>
      </c>
      <c r="E34" s="147">
        <f t="shared" si="6"/>
        <v>2365.3617065217386</v>
      </c>
      <c r="F34" s="147">
        <f t="shared" si="6"/>
        <v>2331.598689713109</v>
      </c>
      <c r="G34" s="147">
        <f t="shared" si="6"/>
        <v>2317.651773550724</v>
      </c>
      <c r="H34" s="147">
        <f t="shared" si="6"/>
        <v>2311.081364130435</v>
      </c>
      <c r="I34" s="147">
        <f t="shared" si="6"/>
        <v>2364.1253677536233</v>
      </c>
      <c r="J34" s="147">
        <f t="shared" si="6"/>
        <v>2380.5583532608694</v>
      </c>
      <c r="K34" s="147">
        <f>SUM(K35:K37)</f>
        <v>2362.720309782606</v>
      </c>
      <c r="L34" s="133">
        <f>((K34/J34)-1)*100</f>
        <v>-0.7493218325788531</v>
      </c>
      <c r="M34" s="151"/>
    </row>
    <row r="35" spans="1:13" s="128" customFormat="1" ht="9">
      <c r="A35" s="134" t="s">
        <v>143</v>
      </c>
      <c r="B35" s="146">
        <v>929.5342818004827</v>
      </c>
      <c r="C35" s="146">
        <v>924.9758913043477</v>
      </c>
      <c r="D35" s="146">
        <v>924.9683224637681</v>
      </c>
      <c r="E35" s="146">
        <v>948.1862590579709</v>
      </c>
      <c r="F35" s="146">
        <v>940.8245131874672</v>
      </c>
      <c r="G35" s="146">
        <v>942.8782228260868</v>
      </c>
      <c r="H35" s="146">
        <v>948.3283496376811</v>
      </c>
      <c r="I35" s="146">
        <v>976.2108786231884</v>
      </c>
      <c r="J35" s="146">
        <v>989.2617826086955</v>
      </c>
      <c r="K35" s="146">
        <v>997.6232789855064</v>
      </c>
      <c r="L35" s="150">
        <f>((K35/J35)-1)*100</f>
        <v>0.8452258566748139</v>
      </c>
      <c r="M35" s="151"/>
    </row>
    <row r="36" spans="1:13" s="128" customFormat="1" ht="9">
      <c r="A36" s="134" t="s">
        <v>144</v>
      </c>
      <c r="B36" s="146">
        <v>521.2434180392898</v>
      </c>
      <c r="C36" s="146">
        <v>522.9042499999999</v>
      </c>
      <c r="D36" s="146">
        <v>534.0191865942029</v>
      </c>
      <c r="E36" s="146">
        <v>557.0392844202898</v>
      </c>
      <c r="F36" s="146">
        <v>553.8669980093005</v>
      </c>
      <c r="G36" s="146">
        <v>549.305018115942</v>
      </c>
      <c r="H36" s="146">
        <v>548.8660307971014</v>
      </c>
      <c r="I36" s="146">
        <v>566.0355851449275</v>
      </c>
      <c r="J36" s="146">
        <v>562.2648097826086</v>
      </c>
      <c r="K36" s="146">
        <v>550.5441684782603</v>
      </c>
      <c r="L36" s="150">
        <f>((K36/J36)-1)*100</f>
        <v>-2.084541145102059</v>
      </c>
      <c r="M36" s="151"/>
    </row>
    <row r="37" spans="1:13" s="128" customFormat="1" ht="9">
      <c r="A37" s="134" t="s">
        <v>145</v>
      </c>
      <c r="B37" s="146">
        <v>869.015317063305</v>
      </c>
      <c r="C37" s="146">
        <v>858.5078949275361</v>
      </c>
      <c r="D37" s="146">
        <v>849.3128677536233</v>
      </c>
      <c r="E37" s="146">
        <v>860.1361630434781</v>
      </c>
      <c r="F37" s="146">
        <v>836.9071785163411</v>
      </c>
      <c r="G37" s="146">
        <v>825.4685326086956</v>
      </c>
      <c r="H37" s="146">
        <v>813.8869836956522</v>
      </c>
      <c r="I37" s="146">
        <v>821.8789039855071</v>
      </c>
      <c r="J37" s="146">
        <v>829.0317608695653</v>
      </c>
      <c r="K37" s="146">
        <v>814.5528623188395</v>
      </c>
      <c r="L37" s="150">
        <f>((K37/J37)-1)*100</f>
        <v>-1.7464829737691812</v>
      </c>
      <c r="M37" s="151"/>
    </row>
    <row r="38" spans="1:13" s="128" customFormat="1" ht="9">
      <c r="A38" s="134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51"/>
    </row>
    <row r="39" spans="1:13" s="128" customFormat="1" ht="9">
      <c r="A39" s="132" t="s">
        <v>146</v>
      </c>
      <c r="B39" s="147">
        <f aca="true" t="shared" si="7" ref="B39:J39">SUM(B40:B43)</f>
        <v>1074.622710228722</v>
      </c>
      <c r="C39" s="147">
        <f t="shared" si="7"/>
        <v>1098.1097735507244</v>
      </c>
      <c r="D39" s="147">
        <f t="shared" si="7"/>
        <v>1099.5186467391304</v>
      </c>
      <c r="E39" s="147">
        <f t="shared" si="7"/>
        <v>1099.342992753623</v>
      </c>
      <c r="F39" s="147">
        <f t="shared" si="7"/>
        <v>1134.6885545332207</v>
      </c>
      <c r="G39" s="147">
        <f t="shared" si="7"/>
        <v>1131.8390579710144</v>
      </c>
      <c r="H39" s="147">
        <f t="shared" si="7"/>
        <v>1139.5286557971012</v>
      </c>
      <c r="I39" s="147">
        <f t="shared" si="7"/>
        <v>1177.5281467391303</v>
      </c>
      <c r="J39" s="147">
        <f t="shared" si="7"/>
        <v>1165.3277898550725</v>
      </c>
      <c r="K39" s="147">
        <f>SUM(K40:K43)</f>
        <v>1160.7244474637678</v>
      </c>
      <c r="L39" s="133">
        <f>((K39/J39)-1)*100</f>
        <v>-0.3950255397133562</v>
      </c>
      <c r="M39" s="151"/>
    </row>
    <row r="40" spans="1:13" s="128" customFormat="1" ht="9">
      <c r="A40" s="134" t="s">
        <v>147</v>
      </c>
      <c r="B40" s="146">
        <v>165.0710368354196</v>
      </c>
      <c r="C40" s="146">
        <v>174.7606992753623</v>
      </c>
      <c r="D40" s="146">
        <v>175.4028170289855</v>
      </c>
      <c r="E40" s="146">
        <v>177.04076086956522</v>
      </c>
      <c r="F40" s="146">
        <v>172.16472766401444</v>
      </c>
      <c r="G40" s="146">
        <v>177.32041123188404</v>
      </c>
      <c r="H40" s="146">
        <v>178.23852173913042</v>
      </c>
      <c r="I40" s="146">
        <v>183.39571195652172</v>
      </c>
      <c r="J40" s="146">
        <v>182.08336413043475</v>
      </c>
      <c r="K40" s="146">
        <v>178.85611231884062</v>
      </c>
      <c r="L40" s="150">
        <f>((K40/J40)-1)*100</f>
        <v>-1.7724034411415568</v>
      </c>
      <c r="M40" s="151"/>
    </row>
    <row r="41" spans="1:13" s="128" customFormat="1" ht="9">
      <c r="A41" s="134" t="s">
        <v>148</v>
      </c>
      <c r="B41" s="146">
        <v>200.74670546863214</v>
      </c>
      <c r="C41" s="146">
        <v>207.92785688405792</v>
      </c>
      <c r="D41" s="146">
        <v>212.48585326086956</v>
      </c>
      <c r="E41" s="146">
        <v>214.451652173913</v>
      </c>
      <c r="F41" s="146">
        <v>219.7934259894653</v>
      </c>
      <c r="G41" s="146">
        <v>220.02687137681158</v>
      </c>
      <c r="H41" s="146">
        <v>222.80784963768113</v>
      </c>
      <c r="I41" s="146">
        <v>229.44171376811593</v>
      </c>
      <c r="J41" s="146">
        <v>234.21994202898554</v>
      </c>
      <c r="K41" s="146">
        <v>238.2698115942028</v>
      </c>
      <c r="L41" s="150">
        <f>((K41/J41)-1)*100</f>
        <v>1.7290882792192264</v>
      </c>
      <c r="M41" s="151"/>
    </row>
    <row r="42" spans="1:13" s="128" customFormat="1" ht="9">
      <c r="A42" s="134" t="s">
        <v>149</v>
      </c>
      <c r="B42" s="146">
        <v>530.6907000471102</v>
      </c>
      <c r="C42" s="146">
        <v>534.4025742753622</v>
      </c>
      <c r="D42" s="146">
        <v>535.799313405797</v>
      </c>
      <c r="E42" s="146">
        <v>532.6048025362318</v>
      </c>
      <c r="F42" s="146">
        <v>553.5332498061128</v>
      </c>
      <c r="G42" s="146">
        <v>555.7848079710144</v>
      </c>
      <c r="H42" s="146">
        <v>561.490213768116</v>
      </c>
      <c r="I42" s="146">
        <v>588.2441757246377</v>
      </c>
      <c r="J42" s="146">
        <v>575.0218260869566</v>
      </c>
      <c r="K42" s="146">
        <v>570.3460634057969</v>
      </c>
      <c r="L42" s="150">
        <f>((K42/J42)-1)*100</f>
        <v>-0.8131452527599503</v>
      </c>
      <c r="M42" s="151"/>
    </row>
    <row r="43" spans="1:13" s="128" customFormat="1" ht="9">
      <c r="A43" s="134" t="s">
        <v>150</v>
      </c>
      <c r="B43" s="146">
        <v>178.11426787756017</v>
      </c>
      <c r="C43" s="146">
        <v>181.018643115942</v>
      </c>
      <c r="D43" s="146">
        <v>175.83066304347827</v>
      </c>
      <c r="E43" s="146">
        <v>175.24577717391298</v>
      </c>
      <c r="F43" s="146">
        <v>189.19715107362816</v>
      </c>
      <c r="G43" s="146">
        <v>178.70696739130432</v>
      </c>
      <c r="H43" s="146">
        <v>176.99207065217388</v>
      </c>
      <c r="I43" s="146">
        <v>176.446545289855</v>
      </c>
      <c r="J43" s="146">
        <v>174.00265760869567</v>
      </c>
      <c r="K43" s="146">
        <v>173.2524601449275</v>
      </c>
      <c r="L43" s="150">
        <f>((K43/J43)-1)*100</f>
        <v>-0.4311413825961452</v>
      </c>
      <c r="M43" s="151"/>
    </row>
    <row r="44" spans="1:12" s="128" customFormat="1" ht="9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s="128" customFormat="1" ht="10.5" customHeight="1">
      <c r="A45" s="134" t="s">
        <v>153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s="128" customFormat="1" ht="10.5" customHeight="1">
      <c r="A46" s="142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2" s="128" customFormat="1" ht="9">
      <c r="A47" s="143"/>
      <c r="B47" s="144"/>
    </row>
  </sheetData>
  <sheetProtection/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zoomScalePageLayoutView="0" workbookViewId="0" topLeftCell="A1">
      <selection activeCell="B3" sqref="B3:I3"/>
    </sheetView>
  </sheetViews>
  <sheetFormatPr defaultColWidth="8.88671875" defaultRowHeight="15"/>
  <sheetData>
    <row r="3" spans="2:9" ht="17.25">
      <c r="B3" s="160" t="s">
        <v>34</v>
      </c>
      <c r="C3" s="160"/>
      <c r="D3" s="160"/>
      <c r="E3" s="160"/>
      <c r="F3" s="160"/>
      <c r="G3" s="160"/>
      <c r="H3" s="160"/>
      <c r="I3" s="160"/>
    </row>
    <row r="5" spans="2:9" ht="19.5">
      <c r="B5" s="161" t="s">
        <v>31</v>
      </c>
      <c r="C5" s="161"/>
      <c r="D5" s="161"/>
      <c r="E5" s="161"/>
      <c r="F5" s="161"/>
      <c r="G5" s="161"/>
      <c r="H5" s="161"/>
      <c r="I5" s="161"/>
    </row>
    <row r="6" spans="2:9" ht="19.5">
      <c r="B6" s="161" t="s">
        <v>36</v>
      </c>
      <c r="C6" s="161"/>
      <c r="D6" s="161"/>
      <c r="E6" s="161"/>
      <c r="F6" s="161"/>
      <c r="G6" s="161"/>
      <c r="H6" s="161"/>
      <c r="I6" s="161"/>
    </row>
    <row r="8" spans="2:9" ht="17.25">
      <c r="B8" s="160" t="s">
        <v>44</v>
      </c>
      <c r="C8" s="160"/>
      <c r="D8" s="160"/>
      <c r="E8" s="160"/>
      <c r="F8" s="160"/>
      <c r="G8" s="160"/>
      <c r="H8" s="160"/>
      <c r="I8" s="160"/>
    </row>
    <row r="25" ht="15">
      <c r="B25" s="23" t="s">
        <v>32</v>
      </c>
    </row>
    <row r="31" spans="2:9" ht="17.25">
      <c r="B31" s="160" t="s">
        <v>35</v>
      </c>
      <c r="C31" s="160"/>
      <c r="D31" s="160"/>
      <c r="E31" s="160"/>
      <c r="F31" s="160"/>
      <c r="G31" s="160"/>
      <c r="H31" s="160"/>
      <c r="I31" s="160"/>
    </row>
    <row r="33" spans="2:9" ht="19.5">
      <c r="B33" s="161" t="s">
        <v>31</v>
      </c>
      <c r="C33" s="161"/>
      <c r="D33" s="161"/>
      <c r="E33" s="161"/>
      <c r="F33" s="161"/>
      <c r="G33" s="161"/>
      <c r="H33" s="161"/>
      <c r="I33" s="161"/>
    </row>
    <row r="34" spans="2:9" ht="19.5">
      <c r="B34" s="161" t="s">
        <v>37</v>
      </c>
      <c r="C34" s="161"/>
      <c r="D34" s="161"/>
      <c r="E34" s="161"/>
      <c r="F34" s="161"/>
      <c r="G34" s="161"/>
      <c r="H34" s="161"/>
      <c r="I34" s="161"/>
    </row>
    <row r="36" spans="2:9" ht="17.25">
      <c r="B36" s="160" t="s">
        <v>44</v>
      </c>
      <c r="C36" s="160"/>
      <c r="D36" s="160"/>
      <c r="E36" s="160"/>
      <c r="F36" s="160"/>
      <c r="G36" s="160"/>
      <c r="H36" s="160"/>
      <c r="I36" s="160"/>
    </row>
    <row r="53" ht="15">
      <c r="B53" s="23" t="s">
        <v>32</v>
      </c>
    </row>
  </sheetData>
  <sheetProtection/>
  <mergeCells count="8">
    <mergeCell ref="B36:I36"/>
    <mergeCell ref="B5:I5"/>
    <mergeCell ref="B6:I6"/>
    <mergeCell ref="B8:I8"/>
    <mergeCell ref="B3:I3"/>
    <mergeCell ref="B31:I31"/>
    <mergeCell ref="B33:I33"/>
    <mergeCell ref="B34:I34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1"/>
  <sheetViews>
    <sheetView zoomScalePageLayoutView="0" workbookViewId="0" topLeftCell="A1">
      <selection activeCell="H2" sqref="H2"/>
    </sheetView>
  </sheetViews>
  <sheetFormatPr defaultColWidth="8.88671875" defaultRowHeight="15"/>
  <cols>
    <col min="1" max="1" width="10.6640625" style="105" customWidth="1"/>
    <col min="2" max="2" width="5.6640625" style="105" customWidth="1"/>
    <col min="3" max="3" width="2.10546875" style="123" customWidth="1"/>
    <col min="4" max="4" width="11.21484375" style="105" customWidth="1"/>
    <col min="5" max="5" width="14.88671875" style="105" customWidth="1"/>
    <col min="6" max="6" width="7.21484375" style="123" customWidth="1"/>
    <col min="7" max="7" width="8.88671875" style="124" customWidth="1"/>
    <col min="8" max="8" width="8.88671875" style="105" customWidth="1"/>
    <col min="9" max="9" width="10.6640625" style="105" customWidth="1"/>
    <col min="10" max="10" width="8.88671875" style="109" customWidth="1"/>
    <col min="11" max="16384" width="8.88671875" style="105" customWidth="1"/>
  </cols>
  <sheetData>
    <row r="1" spans="1:7" ht="11.25">
      <c r="A1" s="163" t="s">
        <v>117</v>
      </c>
      <c r="B1" s="163"/>
      <c r="C1" s="163"/>
      <c r="D1" s="163"/>
      <c r="E1" s="163"/>
      <c r="F1" s="107"/>
      <c r="G1" s="108"/>
    </row>
    <row r="2" spans="1:7" ht="11.25">
      <c r="A2" s="163" t="s">
        <v>118</v>
      </c>
      <c r="B2" s="163"/>
      <c r="C2" s="163"/>
      <c r="D2" s="163"/>
      <c r="E2" s="163"/>
      <c r="F2" s="107"/>
      <c r="G2" s="108"/>
    </row>
    <row r="3" spans="1:7" ht="11.25">
      <c r="A3" s="110"/>
      <c r="B3" s="111"/>
      <c r="C3" s="111"/>
      <c r="D3" s="111"/>
      <c r="E3" s="112"/>
      <c r="F3" s="107"/>
      <c r="G3" s="108"/>
    </row>
    <row r="4" spans="1:7" ht="9">
      <c r="A4" s="164" t="s">
        <v>93</v>
      </c>
      <c r="B4" s="164"/>
      <c r="C4" s="164"/>
      <c r="D4" s="165"/>
      <c r="E4" s="113" t="s">
        <v>94</v>
      </c>
      <c r="F4" s="107"/>
      <c r="G4" s="108"/>
    </row>
    <row r="5" spans="1:7" ht="9">
      <c r="A5" s="114"/>
      <c r="B5" s="114"/>
      <c r="C5" s="105"/>
      <c r="D5" s="114"/>
      <c r="E5" s="115"/>
      <c r="F5" s="107"/>
      <c r="G5" s="108"/>
    </row>
    <row r="6" spans="1:7" ht="9">
      <c r="A6" s="166" t="s">
        <v>95</v>
      </c>
      <c r="B6" s="166"/>
      <c r="C6" s="166"/>
      <c r="D6" s="166"/>
      <c r="E6" s="127">
        <v>100</v>
      </c>
      <c r="F6" s="107"/>
      <c r="G6" s="108"/>
    </row>
    <row r="7" spans="1:7" ht="9">
      <c r="A7" s="114"/>
      <c r="B7" s="114"/>
      <c r="C7" s="105"/>
      <c r="F7" s="107"/>
      <c r="G7" s="108"/>
    </row>
    <row r="8" spans="1:7" ht="9">
      <c r="A8" s="162" t="s">
        <v>96</v>
      </c>
      <c r="B8" s="162"/>
      <c r="C8" s="162"/>
      <c r="D8" s="162"/>
      <c r="E8" s="117">
        <v>21</v>
      </c>
      <c r="F8" s="107"/>
      <c r="G8" s="108"/>
    </row>
    <row r="9" spans="1:7" ht="10.5">
      <c r="A9" s="162" t="s">
        <v>97</v>
      </c>
      <c r="B9" s="162"/>
      <c r="C9" s="162"/>
      <c r="D9" s="162"/>
      <c r="E9" s="117">
        <v>19</v>
      </c>
      <c r="F9" s="107"/>
      <c r="G9" s="108"/>
    </row>
    <row r="10" spans="1:7" ht="10.5">
      <c r="A10" s="162" t="s">
        <v>98</v>
      </c>
      <c r="B10" s="162"/>
      <c r="C10" s="162"/>
      <c r="D10" s="162"/>
      <c r="E10" s="117">
        <v>18</v>
      </c>
      <c r="F10" s="107"/>
      <c r="G10" s="108"/>
    </row>
    <row r="11" spans="1:7" ht="10.5">
      <c r="A11" s="162" t="s">
        <v>99</v>
      </c>
      <c r="B11" s="162"/>
      <c r="C11" s="162"/>
      <c r="D11" s="162"/>
      <c r="E11" s="117">
        <v>14</v>
      </c>
      <c r="F11" s="107"/>
      <c r="G11" s="108"/>
    </row>
    <row r="12" spans="1:7" ht="10.5">
      <c r="A12" s="162" t="s">
        <v>100</v>
      </c>
      <c r="B12" s="162"/>
      <c r="C12" s="162"/>
      <c r="D12" s="162"/>
      <c r="E12" s="117">
        <v>10</v>
      </c>
      <c r="F12" s="107"/>
      <c r="G12" s="108"/>
    </row>
    <row r="13" spans="1:7" ht="9">
      <c r="A13" s="162" t="s">
        <v>101</v>
      </c>
      <c r="B13" s="162"/>
      <c r="C13" s="162"/>
      <c r="D13" s="162"/>
      <c r="E13" s="117">
        <v>7</v>
      </c>
      <c r="F13" s="107"/>
      <c r="G13" s="108"/>
    </row>
    <row r="14" spans="1:7" ht="9">
      <c r="A14" s="162" t="s">
        <v>102</v>
      </c>
      <c r="B14" s="162"/>
      <c r="C14" s="162"/>
      <c r="D14" s="162"/>
      <c r="E14" s="117">
        <v>7</v>
      </c>
      <c r="F14" s="107"/>
      <c r="G14" s="108"/>
    </row>
    <row r="15" spans="1:7" ht="9">
      <c r="A15" s="162" t="s">
        <v>103</v>
      </c>
      <c r="B15" s="162"/>
      <c r="C15" s="162"/>
      <c r="D15" s="162"/>
      <c r="E15" s="117">
        <v>1.67</v>
      </c>
      <c r="F15" s="107"/>
      <c r="G15" s="108"/>
    </row>
    <row r="16" spans="1:7" ht="9">
      <c r="A16" s="162" t="s">
        <v>104</v>
      </c>
      <c r="B16" s="162"/>
      <c r="C16" s="162"/>
      <c r="D16" s="162"/>
      <c r="E16" s="117">
        <v>1.56</v>
      </c>
      <c r="F16" s="107"/>
      <c r="G16" s="108"/>
    </row>
    <row r="17" spans="1:7" ht="9">
      <c r="A17" s="162" t="s">
        <v>105</v>
      </c>
      <c r="B17" s="162"/>
      <c r="C17" s="162"/>
      <c r="D17" s="162"/>
      <c r="E17" s="117">
        <v>1.33</v>
      </c>
      <c r="F17" s="107"/>
      <c r="G17" s="108"/>
    </row>
    <row r="18" spans="1:7" ht="9">
      <c r="A18" s="162" t="s">
        <v>106</v>
      </c>
      <c r="B18" s="162"/>
      <c r="C18" s="162"/>
      <c r="D18" s="162"/>
      <c r="E18" s="117">
        <v>0.56</v>
      </c>
      <c r="F18" s="107"/>
      <c r="G18" s="108"/>
    </row>
    <row r="19" spans="1:7" ht="9">
      <c r="A19" s="162" t="s">
        <v>107</v>
      </c>
      <c r="B19" s="162"/>
      <c r="C19" s="162"/>
      <c r="D19" s="162"/>
      <c r="E19" s="117">
        <v>0.39</v>
      </c>
      <c r="F19" s="107"/>
      <c r="G19" s="108"/>
    </row>
    <row r="20" spans="1:7" ht="9">
      <c r="A20" s="162" t="s">
        <v>108</v>
      </c>
      <c r="B20" s="162"/>
      <c r="C20" s="162"/>
      <c r="D20" s="162"/>
      <c r="E20" s="117">
        <v>0.35</v>
      </c>
      <c r="F20" s="107"/>
      <c r="G20" s="108"/>
    </row>
    <row r="21" spans="1:7" ht="9">
      <c r="A21" s="162" t="s">
        <v>109</v>
      </c>
      <c r="B21" s="162"/>
      <c r="C21" s="162"/>
      <c r="D21" s="162"/>
      <c r="E21" s="117">
        <v>0.29</v>
      </c>
      <c r="F21" s="107"/>
      <c r="G21" s="108"/>
    </row>
    <row r="22" spans="1:7" ht="9">
      <c r="A22" s="162" t="s">
        <v>110</v>
      </c>
      <c r="B22" s="162"/>
      <c r="C22" s="162"/>
      <c r="D22" s="162"/>
      <c r="E22" s="117">
        <v>0.21</v>
      </c>
      <c r="F22" s="107"/>
      <c r="G22" s="108"/>
    </row>
    <row r="23" spans="1:7" ht="9">
      <c r="A23" s="162" t="s">
        <v>111</v>
      </c>
      <c r="B23" s="162"/>
      <c r="C23" s="162"/>
      <c r="D23" s="162"/>
      <c r="E23" s="117">
        <v>0.01</v>
      </c>
      <c r="F23" s="107"/>
      <c r="G23" s="108"/>
    </row>
    <row r="24" spans="1:7" ht="9">
      <c r="A24" s="162" t="s">
        <v>112</v>
      </c>
      <c r="B24" s="162"/>
      <c r="C24" s="162"/>
      <c r="D24" s="162"/>
      <c r="E24" s="117">
        <v>0.01</v>
      </c>
      <c r="F24" s="107"/>
      <c r="G24" s="108"/>
    </row>
    <row r="25" spans="1:7" ht="9">
      <c r="A25" s="162" t="s">
        <v>113</v>
      </c>
      <c r="B25" s="162"/>
      <c r="C25" s="162"/>
      <c r="D25" s="162"/>
      <c r="E25" s="117">
        <v>0.01</v>
      </c>
      <c r="F25" s="107"/>
      <c r="G25" s="108"/>
    </row>
    <row r="26" spans="1:7" ht="9">
      <c r="A26" s="167"/>
      <c r="B26" s="167"/>
      <c r="C26" s="167"/>
      <c r="D26" s="167"/>
      <c r="E26" s="167"/>
      <c r="F26" s="107"/>
      <c r="G26" s="108"/>
    </row>
    <row r="27" spans="1:7" ht="9">
      <c r="A27" s="106" t="s">
        <v>116</v>
      </c>
      <c r="C27" s="105"/>
      <c r="E27" s="118"/>
      <c r="F27" s="107"/>
      <c r="G27" s="108"/>
    </row>
    <row r="28" spans="1:7" ht="10.5">
      <c r="A28" s="119" t="s">
        <v>114</v>
      </c>
      <c r="C28" s="105"/>
      <c r="E28" s="118"/>
      <c r="F28" s="107"/>
      <c r="G28" s="108"/>
    </row>
    <row r="29" spans="1:7" ht="9">
      <c r="A29" s="120" t="s">
        <v>115</v>
      </c>
      <c r="B29" s="121"/>
      <c r="C29" s="105"/>
      <c r="E29" s="118"/>
      <c r="F29" s="107"/>
      <c r="G29" s="108"/>
    </row>
    <row r="30" spans="1:7" ht="9">
      <c r="A30" s="122"/>
      <c r="C30" s="105"/>
      <c r="E30" s="118"/>
      <c r="F30" s="107"/>
      <c r="G30" s="108"/>
    </row>
    <row r="31" spans="1:7" ht="9">
      <c r="A31" s="122"/>
      <c r="C31" s="105"/>
      <c r="E31" s="118"/>
      <c r="F31" s="107"/>
      <c r="G31" s="108"/>
    </row>
    <row r="32" spans="1:7" ht="9">
      <c r="A32" s="122"/>
      <c r="C32" s="105"/>
      <c r="E32" s="118"/>
      <c r="F32" s="107"/>
      <c r="G32" s="108"/>
    </row>
    <row r="33" ht="9">
      <c r="C33" s="105"/>
    </row>
    <row r="34" ht="9">
      <c r="C34" s="105"/>
    </row>
    <row r="35" ht="9">
      <c r="C35" s="105"/>
    </row>
    <row r="36" ht="9">
      <c r="C36" s="105"/>
    </row>
    <row r="37" ht="9">
      <c r="C37" s="105"/>
    </row>
    <row r="38" ht="9">
      <c r="C38" s="105"/>
    </row>
    <row r="39" ht="9">
      <c r="C39" s="105"/>
    </row>
    <row r="40" ht="9">
      <c r="C40" s="105"/>
    </row>
    <row r="41" ht="9">
      <c r="C41" s="105"/>
    </row>
    <row r="42" ht="9">
      <c r="C42" s="105"/>
    </row>
    <row r="43" ht="9">
      <c r="C43" s="105"/>
    </row>
    <row r="44" ht="9">
      <c r="C44" s="105"/>
    </row>
    <row r="45" ht="9">
      <c r="C45" s="105"/>
    </row>
    <row r="46" ht="9">
      <c r="C46" s="105"/>
    </row>
    <row r="47" ht="9">
      <c r="C47" s="105"/>
    </row>
    <row r="48" ht="9">
      <c r="C48" s="105"/>
    </row>
    <row r="49" ht="9">
      <c r="C49" s="105"/>
    </row>
    <row r="50" ht="9">
      <c r="C50" s="105"/>
    </row>
    <row r="51" ht="9">
      <c r="C51" s="105"/>
    </row>
    <row r="52" ht="9">
      <c r="C52" s="105"/>
    </row>
    <row r="53" ht="9">
      <c r="C53" s="105"/>
    </row>
    <row r="54" ht="9">
      <c r="C54" s="105"/>
    </row>
    <row r="55" ht="9">
      <c r="C55" s="105"/>
    </row>
    <row r="56" ht="9">
      <c r="C56" s="105"/>
    </row>
    <row r="57" ht="9">
      <c r="C57" s="105"/>
    </row>
    <row r="58" ht="9">
      <c r="C58" s="105"/>
    </row>
    <row r="59" ht="9">
      <c r="C59" s="105"/>
    </row>
    <row r="60" ht="9">
      <c r="C60" s="105"/>
    </row>
    <row r="61" ht="9">
      <c r="C61" s="105"/>
    </row>
    <row r="62" ht="9">
      <c r="C62" s="105"/>
    </row>
    <row r="63" ht="9">
      <c r="C63" s="105"/>
    </row>
    <row r="64" ht="9">
      <c r="C64" s="105"/>
    </row>
    <row r="65" ht="9">
      <c r="C65" s="105"/>
    </row>
    <row r="66" ht="9">
      <c r="C66" s="105"/>
    </row>
    <row r="67" ht="9">
      <c r="C67" s="105"/>
    </row>
    <row r="68" ht="9">
      <c r="C68" s="105"/>
    </row>
    <row r="69" ht="9">
      <c r="C69" s="105"/>
    </row>
    <row r="70" ht="9">
      <c r="C70" s="105"/>
    </row>
    <row r="71" ht="9">
      <c r="C71" s="105"/>
    </row>
    <row r="72" ht="9">
      <c r="C72" s="105"/>
    </row>
    <row r="73" ht="9">
      <c r="C73" s="105"/>
    </row>
    <row r="74" ht="9">
      <c r="C74" s="105"/>
    </row>
    <row r="75" ht="9">
      <c r="C75" s="105"/>
    </row>
    <row r="76" ht="9">
      <c r="C76" s="105"/>
    </row>
    <row r="77" ht="9">
      <c r="C77" s="105"/>
    </row>
    <row r="78" ht="9">
      <c r="C78" s="105"/>
    </row>
    <row r="79" ht="9">
      <c r="C79" s="105"/>
    </row>
    <row r="80" ht="9">
      <c r="C80" s="105"/>
    </row>
    <row r="81" ht="9">
      <c r="C81" s="105"/>
    </row>
    <row r="82" ht="9">
      <c r="C82" s="105"/>
    </row>
    <row r="83" ht="9">
      <c r="C83" s="105"/>
    </row>
    <row r="84" ht="9">
      <c r="C84" s="105"/>
    </row>
    <row r="85" ht="9">
      <c r="C85" s="105"/>
    </row>
    <row r="86" ht="9">
      <c r="C86" s="105"/>
    </row>
    <row r="87" ht="9">
      <c r="C87" s="105"/>
    </row>
    <row r="88" ht="9">
      <c r="C88" s="105"/>
    </row>
    <row r="89" ht="9">
      <c r="C89" s="105"/>
    </row>
    <row r="90" ht="9">
      <c r="C90" s="105"/>
    </row>
    <row r="91" ht="9">
      <c r="C91" s="105"/>
    </row>
    <row r="92" spans="3:9" ht="9">
      <c r="C92" s="105"/>
      <c r="I92" s="123"/>
    </row>
    <row r="99" spans="1:3" ht="9">
      <c r="A99" s="125"/>
      <c r="B99" s="116"/>
      <c r="C99" s="105"/>
    </row>
    <row r="100" spans="2:4" ht="9">
      <c r="B100" s="118"/>
      <c r="D100" s="118"/>
    </row>
    <row r="101" ht="9">
      <c r="B101" s="118"/>
    </row>
    <row r="102" spans="2:6" ht="9">
      <c r="B102" s="118"/>
      <c r="F102" s="126"/>
    </row>
    <row r="103" spans="2:3" ht="9">
      <c r="B103" s="118"/>
      <c r="C103" s="105"/>
    </row>
    <row r="104" spans="2:3" ht="9">
      <c r="B104" s="118"/>
      <c r="C104" s="105"/>
    </row>
    <row r="105" spans="2:3" ht="9">
      <c r="B105" s="118"/>
      <c r="C105" s="105"/>
    </row>
    <row r="106" spans="2:3" ht="9">
      <c r="B106" s="118"/>
      <c r="C106" s="105"/>
    </row>
    <row r="107" spans="2:3" ht="9">
      <c r="B107" s="118"/>
      <c r="C107" s="105"/>
    </row>
    <row r="108" spans="2:3" ht="9">
      <c r="B108" s="118"/>
      <c r="C108" s="105"/>
    </row>
    <row r="109" spans="2:3" ht="9">
      <c r="B109" s="118"/>
      <c r="C109" s="105"/>
    </row>
    <row r="110" spans="2:3" ht="9">
      <c r="B110" s="118"/>
      <c r="C110" s="105"/>
    </row>
    <row r="111" spans="2:3" ht="9">
      <c r="B111" s="118"/>
      <c r="C111" s="105"/>
    </row>
    <row r="112" spans="2:3" ht="9">
      <c r="B112" s="118"/>
      <c r="C112" s="105"/>
    </row>
    <row r="113" spans="2:3" ht="9">
      <c r="B113" s="118"/>
      <c r="C113" s="105"/>
    </row>
    <row r="114" spans="2:3" ht="9">
      <c r="B114" s="118"/>
      <c r="C114" s="105"/>
    </row>
    <row r="115" spans="2:3" ht="9">
      <c r="B115" s="118"/>
      <c r="C115" s="105"/>
    </row>
    <row r="116" spans="2:3" ht="9">
      <c r="B116" s="118"/>
      <c r="C116" s="105"/>
    </row>
    <row r="117" spans="2:3" ht="9">
      <c r="B117" s="118"/>
      <c r="C117" s="105"/>
    </row>
    <row r="118" spans="2:3" ht="9">
      <c r="B118" s="118"/>
      <c r="C118" s="105"/>
    </row>
    <row r="119" spans="2:3" ht="9">
      <c r="B119" s="118"/>
      <c r="C119" s="105"/>
    </row>
    <row r="120" spans="2:3" ht="9">
      <c r="B120" s="118"/>
      <c r="C120" s="105"/>
    </row>
    <row r="121" spans="2:3" ht="9">
      <c r="B121" s="118"/>
      <c r="C121" s="105"/>
    </row>
    <row r="122" spans="2:3" ht="9">
      <c r="B122" s="118"/>
      <c r="C122" s="105"/>
    </row>
    <row r="123" spans="2:3" ht="9">
      <c r="B123" s="118"/>
      <c r="C123" s="105"/>
    </row>
    <row r="124" spans="2:3" ht="9">
      <c r="B124" s="118"/>
      <c r="C124" s="105"/>
    </row>
    <row r="125" spans="2:3" ht="9">
      <c r="B125" s="118"/>
      <c r="C125" s="105"/>
    </row>
    <row r="126" spans="2:3" ht="9">
      <c r="B126" s="118"/>
      <c r="C126" s="105"/>
    </row>
    <row r="127" spans="2:3" ht="9">
      <c r="B127" s="118"/>
      <c r="C127" s="105"/>
    </row>
    <row r="128" spans="2:3" ht="9">
      <c r="B128" s="118"/>
      <c r="C128" s="105"/>
    </row>
    <row r="129" spans="2:3" ht="9">
      <c r="B129" s="118"/>
      <c r="C129" s="105"/>
    </row>
    <row r="130" spans="2:3" ht="9">
      <c r="B130" s="118"/>
      <c r="C130" s="105"/>
    </row>
    <row r="131" spans="2:3" ht="9">
      <c r="B131" s="118"/>
      <c r="C131" s="105"/>
    </row>
    <row r="132" spans="2:3" ht="9">
      <c r="B132" s="118"/>
      <c r="C132" s="105"/>
    </row>
    <row r="133" spans="2:3" ht="9">
      <c r="B133" s="118"/>
      <c r="C133" s="105"/>
    </row>
    <row r="134" spans="2:3" ht="9">
      <c r="B134" s="118"/>
      <c r="C134" s="105"/>
    </row>
    <row r="135" spans="2:3" ht="9">
      <c r="B135" s="118"/>
      <c r="C135" s="105"/>
    </row>
    <row r="136" spans="2:3" ht="9">
      <c r="B136" s="118"/>
      <c r="C136" s="105"/>
    </row>
    <row r="137" spans="2:3" ht="9">
      <c r="B137" s="118"/>
      <c r="C137" s="105"/>
    </row>
    <row r="138" spans="2:3" ht="9">
      <c r="B138" s="118"/>
      <c r="C138" s="105"/>
    </row>
    <row r="139" spans="2:3" ht="9">
      <c r="B139" s="118"/>
      <c r="C139" s="105"/>
    </row>
    <row r="140" spans="2:3" ht="9">
      <c r="B140" s="118"/>
      <c r="C140" s="105"/>
    </row>
    <row r="141" spans="2:3" ht="9">
      <c r="B141" s="118"/>
      <c r="C141" s="105"/>
    </row>
    <row r="142" spans="2:3" ht="9">
      <c r="B142" s="118"/>
      <c r="C142" s="105"/>
    </row>
    <row r="143" spans="2:3" ht="9">
      <c r="B143" s="118"/>
      <c r="C143" s="105"/>
    </row>
    <row r="144" spans="2:3" ht="9">
      <c r="B144" s="118"/>
      <c r="C144" s="105"/>
    </row>
    <row r="145" spans="2:3" ht="9">
      <c r="B145" s="118"/>
      <c r="C145" s="105"/>
    </row>
    <row r="146" spans="2:3" ht="9">
      <c r="B146" s="118"/>
      <c r="C146" s="105"/>
    </row>
    <row r="147" spans="2:3" ht="9">
      <c r="B147" s="118"/>
      <c r="C147" s="105"/>
    </row>
    <row r="148" spans="2:3" ht="9">
      <c r="B148" s="118"/>
      <c r="C148" s="105"/>
    </row>
    <row r="149" spans="2:3" ht="9">
      <c r="B149" s="118"/>
      <c r="C149" s="105"/>
    </row>
    <row r="150" spans="2:3" ht="9">
      <c r="B150" s="118"/>
      <c r="C150" s="105"/>
    </row>
    <row r="151" spans="2:3" ht="9">
      <c r="B151" s="118"/>
      <c r="C151" s="105"/>
    </row>
    <row r="152" spans="2:3" ht="9">
      <c r="B152" s="118"/>
      <c r="C152" s="105"/>
    </row>
    <row r="153" spans="2:3" ht="9">
      <c r="B153" s="118"/>
      <c r="C153" s="105"/>
    </row>
    <row r="154" spans="2:3" ht="9">
      <c r="B154" s="118"/>
      <c r="C154" s="105"/>
    </row>
    <row r="155" spans="2:3" ht="9">
      <c r="B155" s="118"/>
      <c r="C155" s="105"/>
    </row>
    <row r="156" spans="2:3" ht="9">
      <c r="B156" s="118"/>
      <c r="C156" s="105"/>
    </row>
    <row r="157" spans="2:3" ht="9">
      <c r="B157" s="118"/>
      <c r="C157" s="105"/>
    </row>
    <row r="158" spans="2:3" ht="9">
      <c r="B158" s="118"/>
      <c r="C158" s="105"/>
    </row>
    <row r="159" spans="2:3" ht="9">
      <c r="B159" s="118"/>
      <c r="C159" s="105"/>
    </row>
    <row r="160" spans="2:3" ht="9">
      <c r="B160" s="118"/>
      <c r="C160" s="105"/>
    </row>
    <row r="161" spans="2:3" ht="9">
      <c r="B161" s="118"/>
      <c r="C161" s="105"/>
    </row>
    <row r="162" spans="2:3" ht="9">
      <c r="B162" s="118"/>
      <c r="C162" s="105"/>
    </row>
    <row r="163" spans="2:3" ht="9">
      <c r="B163" s="118"/>
      <c r="C163" s="105"/>
    </row>
    <row r="164" spans="2:3" ht="9">
      <c r="B164" s="118"/>
      <c r="C164" s="105"/>
    </row>
    <row r="165" spans="2:3" ht="9">
      <c r="B165" s="118"/>
      <c r="C165" s="105"/>
    </row>
    <row r="166" spans="2:3" ht="9">
      <c r="B166" s="118"/>
      <c r="C166" s="105"/>
    </row>
    <row r="167" spans="2:3" ht="9">
      <c r="B167" s="118"/>
      <c r="C167" s="105"/>
    </row>
    <row r="168" spans="2:3" ht="9">
      <c r="B168" s="118"/>
      <c r="C168" s="105"/>
    </row>
    <row r="169" spans="2:3" ht="9">
      <c r="B169" s="118"/>
      <c r="C169" s="105"/>
    </row>
    <row r="170" spans="2:3" ht="9">
      <c r="B170" s="118"/>
      <c r="C170" s="105"/>
    </row>
    <row r="171" spans="2:3" ht="9">
      <c r="B171" s="118"/>
      <c r="C171" s="105"/>
    </row>
    <row r="172" spans="2:3" ht="9">
      <c r="B172" s="118"/>
      <c r="C172" s="105"/>
    </row>
    <row r="173" spans="2:3" ht="9">
      <c r="B173" s="118"/>
      <c r="C173" s="105"/>
    </row>
    <row r="174" spans="2:3" ht="9">
      <c r="B174" s="118"/>
      <c r="C174" s="105"/>
    </row>
    <row r="175" spans="2:3" ht="9">
      <c r="B175" s="118"/>
      <c r="C175" s="105"/>
    </row>
    <row r="176" spans="2:3" ht="9">
      <c r="B176" s="118"/>
      <c r="C176" s="105"/>
    </row>
    <row r="177" spans="2:3" ht="9">
      <c r="B177" s="118"/>
      <c r="C177" s="105"/>
    </row>
    <row r="178" spans="2:3" ht="9">
      <c r="B178" s="118"/>
      <c r="C178" s="105"/>
    </row>
    <row r="179" spans="2:3" ht="9">
      <c r="B179" s="118"/>
      <c r="C179" s="105"/>
    </row>
    <row r="180" spans="2:3" ht="9">
      <c r="B180" s="118"/>
      <c r="C180" s="105"/>
    </row>
    <row r="181" spans="2:3" ht="9">
      <c r="B181" s="118"/>
      <c r="C181" s="105"/>
    </row>
    <row r="182" spans="2:3" ht="9">
      <c r="B182" s="118"/>
      <c r="C182" s="105"/>
    </row>
    <row r="183" spans="2:3" ht="9">
      <c r="B183" s="118"/>
      <c r="C183" s="105"/>
    </row>
    <row r="184" spans="2:3" ht="9">
      <c r="B184" s="118"/>
      <c r="C184" s="105"/>
    </row>
    <row r="185" spans="2:3" ht="9">
      <c r="B185" s="118"/>
      <c r="C185" s="105"/>
    </row>
    <row r="186" spans="2:3" ht="9">
      <c r="B186" s="118"/>
      <c r="C186" s="105"/>
    </row>
    <row r="187" spans="2:3" ht="9">
      <c r="B187" s="118"/>
      <c r="C187" s="105"/>
    </row>
    <row r="188" spans="2:3" ht="9">
      <c r="B188" s="118"/>
      <c r="C188" s="105"/>
    </row>
    <row r="189" spans="2:3" ht="9">
      <c r="B189" s="118"/>
      <c r="C189" s="105"/>
    </row>
    <row r="190" spans="2:3" ht="9">
      <c r="B190" s="118"/>
      <c r="C190" s="105"/>
    </row>
    <row r="191" spans="2:3" ht="9">
      <c r="B191" s="118"/>
      <c r="C191" s="105"/>
    </row>
    <row r="192" spans="2:3" ht="9">
      <c r="B192" s="118"/>
      <c r="C192" s="105"/>
    </row>
    <row r="193" spans="2:3" ht="9">
      <c r="B193" s="118"/>
      <c r="C193" s="105"/>
    </row>
    <row r="194" spans="2:3" ht="9">
      <c r="B194" s="118"/>
      <c r="C194" s="105"/>
    </row>
    <row r="195" spans="2:3" ht="9">
      <c r="B195" s="118"/>
      <c r="C195" s="105"/>
    </row>
    <row r="196" spans="2:3" ht="9">
      <c r="B196" s="118"/>
      <c r="C196" s="105"/>
    </row>
    <row r="197" spans="2:3" ht="9">
      <c r="B197" s="118"/>
      <c r="C197" s="105"/>
    </row>
    <row r="198" spans="2:3" ht="9">
      <c r="B198" s="118"/>
      <c r="C198" s="105"/>
    </row>
    <row r="199" spans="2:3" ht="9">
      <c r="B199" s="118"/>
      <c r="C199" s="105"/>
    </row>
    <row r="200" spans="2:3" ht="9">
      <c r="B200" s="118"/>
      <c r="C200" s="105"/>
    </row>
    <row r="201" spans="2:3" ht="9">
      <c r="B201" s="118"/>
      <c r="C201" s="105"/>
    </row>
    <row r="202" spans="2:3" ht="9">
      <c r="B202" s="118"/>
      <c r="C202" s="105"/>
    </row>
    <row r="203" spans="2:3" ht="9">
      <c r="B203" s="118"/>
      <c r="C203" s="105"/>
    </row>
    <row r="204" spans="2:3" ht="9">
      <c r="B204" s="118"/>
      <c r="C204" s="105"/>
    </row>
    <row r="205" spans="2:3" ht="9">
      <c r="B205" s="118"/>
      <c r="C205" s="105"/>
    </row>
    <row r="206" spans="2:3" ht="9">
      <c r="B206" s="118"/>
      <c r="C206" s="105"/>
    </row>
    <row r="207" spans="2:3" ht="9">
      <c r="B207" s="118"/>
      <c r="C207" s="105"/>
    </row>
    <row r="208" spans="2:3" ht="9">
      <c r="B208" s="118"/>
      <c r="C208" s="105"/>
    </row>
    <row r="209" spans="2:3" ht="9">
      <c r="B209" s="118"/>
      <c r="C209" s="105"/>
    </row>
    <row r="210" spans="2:3" ht="9">
      <c r="B210" s="118"/>
      <c r="C210" s="105"/>
    </row>
    <row r="211" spans="2:3" ht="9">
      <c r="B211" s="118"/>
      <c r="C211" s="105"/>
    </row>
    <row r="212" spans="2:3" ht="9">
      <c r="B212" s="118"/>
      <c r="C212" s="105"/>
    </row>
    <row r="213" spans="2:3" ht="9">
      <c r="B213" s="118"/>
      <c r="C213" s="105"/>
    </row>
    <row r="214" spans="2:3" ht="9">
      <c r="B214" s="118"/>
      <c r="C214" s="105"/>
    </row>
    <row r="215" spans="2:3" ht="9">
      <c r="B215" s="118"/>
      <c r="C215" s="105"/>
    </row>
    <row r="216" spans="2:3" ht="9">
      <c r="B216" s="118"/>
      <c r="C216" s="105"/>
    </row>
    <row r="217" spans="2:3" ht="9">
      <c r="B217" s="118"/>
      <c r="C217" s="105"/>
    </row>
    <row r="218" spans="2:3" ht="9">
      <c r="B218" s="118"/>
      <c r="C218" s="105"/>
    </row>
    <row r="219" spans="2:3" ht="9">
      <c r="B219" s="118"/>
      <c r="C219" s="105"/>
    </row>
    <row r="220" spans="2:3" ht="9">
      <c r="B220" s="118"/>
      <c r="C220" s="105"/>
    </row>
    <row r="221" spans="2:3" ht="9">
      <c r="B221" s="118"/>
      <c r="C221" s="105"/>
    </row>
    <row r="222" spans="2:3" ht="9">
      <c r="B222" s="118"/>
      <c r="C222" s="105"/>
    </row>
    <row r="223" spans="2:3" ht="9">
      <c r="B223" s="118"/>
      <c r="C223" s="105"/>
    </row>
    <row r="224" spans="2:3" ht="9">
      <c r="B224" s="118"/>
      <c r="C224" s="105"/>
    </row>
    <row r="225" spans="2:3" ht="9">
      <c r="B225" s="118"/>
      <c r="C225" s="105"/>
    </row>
    <row r="226" spans="2:3" ht="9">
      <c r="B226" s="118"/>
      <c r="C226" s="105"/>
    </row>
    <row r="227" spans="2:3" ht="9">
      <c r="B227" s="118"/>
      <c r="C227" s="105"/>
    </row>
    <row r="228" spans="2:3" ht="9">
      <c r="B228" s="118"/>
      <c r="C228" s="105"/>
    </row>
    <row r="229" spans="2:3" ht="9">
      <c r="B229" s="118"/>
      <c r="C229" s="105"/>
    </row>
    <row r="230" spans="2:3" ht="9">
      <c r="B230" s="118"/>
      <c r="C230" s="105"/>
    </row>
    <row r="231" spans="2:3" ht="9">
      <c r="B231" s="118"/>
      <c r="C231" s="105"/>
    </row>
    <row r="232" spans="2:3" ht="9">
      <c r="B232" s="118"/>
      <c r="C232" s="105"/>
    </row>
    <row r="233" spans="2:3" ht="9">
      <c r="B233" s="118"/>
      <c r="C233" s="105"/>
    </row>
    <row r="234" spans="2:3" ht="9">
      <c r="B234" s="118"/>
      <c r="C234" s="105"/>
    </row>
    <row r="235" spans="2:3" ht="9">
      <c r="B235" s="118"/>
      <c r="C235" s="105"/>
    </row>
    <row r="236" spans="2:3" ht="9">
      <c r="B236" s="118"/>
      <c r="C236" s="105"/>
    </row>
    <row r="237" spans="2:3" ht="9">
      <c r="B237" s="118"/>
      <c r="C237" s="105"/>
    </row>
    <row r="238" spans="2:3" ht="9">
      <c r="B238" s="118"/>
      <c r="C238" s="105"/>
    </row>
    <row r="239" spans="2:3" ht="9">
      <c r="B239" s="118"/>
      <c r="C239" s="105"/>
    </row>
    <row r="240" spans="2:3" ht="9">
      <c r="B240" s="118"/>
      <c r="C240" s="105"/>
    </row>
    <row r="241" spans="2:3" ht="9">
      <c r="B241" s="118"/>
      <c r="C241" s="105"/>
    </row>
    <row r="242" spans="2:3" ht="9">
      <c r="B242" s="118"/>
      <c r="C242" s="105"/>
    </row>
    <row r="243" spans="2:3" ht="9">
      <c r="B243" s="118"/>
      <c r="C243" s="105"/>
    </row>
    <row r="244" spans="2:3" ht="9">
      <c r="B244" s="118"/>
      <c r="C244" s="105"/>
    </row>
    <row r="245" spans="2:3" ht="9">
      <c r="B245" s="118"/>
      <c r="C245" s="105"/>
    </row>
    <row r="246" spans="2:3" ht="9">
      <c r="B246" s="118"/>
      <c r="C246" s="105"/>
    </row>
    <row r="247" spans="2:3" ht="9">
      <c r="B247" s="118"/>
      <c r="C247" s="105"/>
    </row>
    <row r="248" spans="2:3" ht="9">
      <c r="B248" s="118"/>
      <c r="C248" s="105"/>
    </row>
    <row r="249" spans="2:3" ht="9">
      <c r="B249" s="118"/>
      <c r="C249" s="105"/>
    </row>
    <row r="250" spans="2:3" ht="9">
      <c r="B250" s="118"/>
      <c r="C250" s="105"/>
    </row>
    <row r="251" spans="2:3" ht="9">
      <c r="B251" s="118"/>
      <c r="C251" s="105"/>
    </row>
    <row r="252" spans="2:3" ht="9">
      <c r="B252" s="118"/>
      <c r="C252" s="105"/>
    </row>
    <row r="253" spans="2:3" ht="9">
      <c r="B253" s="118"/>
      <c r="C253" s="105"/>
    </row>
    <row r="254" spans="2:3" ht="9">
      <c r="B254" s="118"/>
      <c r="C254" s="105"/>
    </row>
    <row r="255" spans="2:3" ht="9">
      <c r="B255" s="118"/>
      <c r="C255" s="105"/>
    </row>
    <row r="256" spans="2:3" ht="9">
      <c r="B256" s="118"/>
      <c r="C256" s="105"/>
    </row>
    <row r="257" spans="2:3" ht="9">
      <c r="B257" s="118"/>
      <c r="C257" s="105"/>
    </row>
    <row r="258" spans="2:3" ht="9">
      <c r="B258" s="118"/>
      <c r="C258" s="105"/>
    </row>
    <row r="259" spans="2:3" ht="9">
      <c r="B259" s="118"/>
      <c r="C259" s="105"/>
    </row>
    <row r="260" spans="2:3" ht="9">
      <c r="B260" s="118"/>
      <c r="C260" s="105"/>
    </row>
    <row r="261" spans="2:3" ht="9">
      <c r="B261" s="118"/>
      <c r="C261" s="105"/>
    </row>
    <row r="262" spans="2:3" ht="9">
      <c r="B262" s="118"/>
      <c r="C262" s="105"/>
    </row>
    <row r="263" spans="2:3" ht="9">
      <c r="B263" s="118"/>
      <c r="C263" s="105"/>
    </row>
    <row r="264" spans="2:3" ht="9">
      <c r="B264" s="118"/>
      <c r="C264" s="105"/>
    </row>
    <row r="265" spans="2:3" ht="9">
      <c r="B265" s="118"/>
      <c r="C265" s="105"/>
    </row>
    <row r="266" spans="2:3" ht="9">
      <c r="B266" s="118"/>
      <c r="C266" s="105"/>
    </row>
    <row r="267" spans="2:3" ht="9">
      <c r="B267" s="118"/>
      <c r="C267" s="105"/>
    </row>
    <row r="268" spans="2:3" ht="9">
      <c r="B268" s="118"/>
      <c r="C268" s="105"/>
    </row>
    <row r="269" spans="2:3" ht="9">
      <c r="B269" s="118"/>
      <c r="C269" s="105"/>
    </row>
    <row r="270" spans="2:3" ht="9">
      <c r="B270" s="118"/>
      <c r="C270" s="105"/>
    </row>
    <row r="271" spans="2:3" ht="9">
      <c r="B271" s="118"/>
      <c r="C271" s="105"/>
    </row>
    <row r="272" spans="2:3" ht="9">
      <c r="B272" s="118"/>
      <c r="C272" s="105"/>
    </row>
    <row r="273" spans="2:3" ht="9">
      <c r="B273" s="118"/>
      <c r="C273" s="105"/>
    </row>
    <row r="274" spans="2:3" ht="9">
      <c r="B274" s="118"/>
      <c r="C274" s="105"/>
    </row>
    <row r="275" spans="2:3" ht="9">
      <c r="B275" s="118"/>
      <c r="C275" s="105"/>
    </row>
    <row r="276" spans="2:3" ht="9">
      <c r="B276" s="118"/>
      <c r="C276" s="105"/>
    </row>
    <row r="277" spans="2:3" ht="9">
      <c r="B277" s="118"/>
      <c r="C277" s="105"/>
    </row>
    <row r="278" spans="2:3" ht="9">
      <c r="B278" s="118"/>
      <c r="C278" s="105"/>
    </row>
    <row r="279" spans="2:3" ht="9">
      <c r="B279" s="118"/>
      <c r="C279" s="105"/>
    </row>
    <row r="280" spans="2:3" ht="9">
      <c r="B280" s="118"/>
      <c r="C280" s="105"/>
    </row>
    <row r="281" spans="2:3" ht="9">
      <c r="B281" s="118"/>
      <c r="C281" s="105"/>
    </row>
    <row r="282" spans="2:3" ht="9">
      <c r="B282" s="118"/>
      <c r="C282" s="105"/>
    </row>
    <row r="283" spans="2:3" ht="9">
      <c r="B283" s="118"/>
      <c r="C283" s="105"/>
    </row>
    <row r="284" spans="2:3" ht="9">
      <c r="B284" s="118"/>
      <c r="C284" s="105"/>
    </row>
    <row r="285" spans="2:3" ht="9">
      <c r="B285" s="118"/>
      <c r="C285" s="105"/>
    </row>
    <row r="286" spans="2:3" ht="9">
      <c r="B286" s="118"/>
      <c r="C286" s="105"/>
    </row>
    <row r="287" spans="2:3" ht="9">
      <c r="B287" s="118"/>
      <c r="C287" s="105"/>
    </row>
    <row r="288" spans="2:3" ht="9">
      <c r="B288" s="118"/>
      <c r="C288" s="105"/>
    </row>
    <row r="289" spans="2:3" ht="9">
      <c r="B289" s="118"/>
      <c r="C289" s="105"/>
    </row>
    <row r="290" spans="2:3" ht="9">
      <c r="B290" s="118"/>
      <c r="C290" s="105"/>
    </row>
    <row r="291" spans="2:3" ht="9">
      <c r="B291" s="118"/>
      <c r="C291" s="105"/>
    </row>
    <row r="292" spans="2:3" ht="9">
      <c r="B292" s="118"/>
      <c r="C292" s="105"/>
    </row>
    <row r="293" spans="2:3" ht="9">
      <c r="B293" s="118"/>
      <c r="C293" s="105"/>
    </row>
    <row r="294" spans="2:3" ht="9">
      <c r="B294" s="118"/>
      <c r="C294" s="105"/>
    </row>
    <row r="295" spans="2:3" ht="9">
      <c r="B295" s="118"/>
      <c r="C295" s="105"/>
    </row>
    <row r="296" spans="2:3" ht="9">
      <c r="B296" s="118"/>
      <c r="C296" s="105"/>
    </row>
    <row r="297" spans="2:3" ht="9">
      <c r="B297" s="118"/>
      <c r="C297" s="105"/>
    </row>
    <row r="298" spans="2:3" ht="9">
      <c r="B298" s="118"/>
      <c r="C298" s="105"/>
    </row>
    <row r="299" spans="2:3" ht="9">
      <c r="B299" s="118"/>
      <c r="C299" s="105"/>
    </row>
    <row r="300" spans="2:3" ht="9">
      <c r="B300" s="118"/>
      <c r="C300" s="105"/>
    </row>
    <row r="301" spans="2:3" ht="9">
      <c r="B301" s="118"/>
      <c r="C301" s="105"/>
    </row>
    <row r="302" spans="2:3" ht="9">
      <c r="B302" s="118"/>
      <c r="C302" s="105"/>
    </row>
    <row r="303" spans="2:3" ht="9">
      <c r="B303" s="118"/>
      <c r="C303" s="105"/>
    </row>
    <row r="304" spans="2:3" ht="9">
      <c r="B304" s="118"/>
      <c r="C304" s="105"/>
    </row>
    <row r="305" spans="2:3" ht="9">
      <c r="B305" s="118"/>
      <c r="C305" s="105"/>
    </row>
    <row r="306" spans="2:3" ht="9">
      <c r="B306" s="118"/>
      <c r="C306" s="105"/>
    </row>
    <row r="307" spans="2:3" ht="9">
      <c r="B307" s="118"/>
      <c r="C307" s="105"/>
    </row>
    <row r="308" spans="2:3" ht="9">
      <c r="B308" s="118"/>
      <c r="C308" s="105"/>
    </row>
    <row r="309" spans="2:3" ht="9">
      <c r="B309" s="118"/>
      <c r="C309" s="105"/>
    </row>
    <row r="310" spans="2:3" ht="9">
      <c r="B310" s="118"/>
      <c r="C310" s="105"/>
    </row>
    <row r="311" spans="2:3" ht="9">
      <c r="B311" s="118"/>
      <c r="C311" s="105"/>
    </row>
    <row r="312" spans="2:3" ht="9">
      <c r="B312" s="118"/>
      <c r="C312" s="105"/>
    </row>
    <row r="313" spans="2:3" ht="9">
      <c r="B313" s="118"/>
      <c r="C313" s="105"/>
    </row>
    <row r="314" spans="2:3" ht="9">
      <c r="B314" s="118"/>
      <c r="C314" s="105"/>
    </row>
    <row r="315" spans="2:3" ht="9">
      <c r="B315" s="118"/>
      <c r="C315" s="105"/>
    </row>
    <row r="316" spans="2:3" ht="9">
      <c r="B316" s="118"/>
      <c r="C316" s="105"/>
    </row>
    <row r="317" spans="2:3" ht="9">
      <c r="B317" s="118"/>
      <c r="C317" s="105"/>
    </row>
    <row r="318" spans="2:3" ht="9">
      <c r="B318" s="118"/>
      <c r="C318" s="105"/>
    </row>
    <row r="319" spans="2:3" ht="9">
      <c r="B319" s="118"/>
      <c r="C319" s="105"/>
    </row>
    <row r="320" spans="2:3" ht="9">
      <c r="B320" s="118"/>
      <c r="C320" s="105"/>
    </row>
    <row r="321" spans="2:3" ht="9">
      <c r="B321" s="118"/>
      <c r="C321" s="105"/>
    </row>
    <row r="322" spans="2:3" ht="9">
      <c r="B322" s="118"/>
      <c r="C322" s="105"/>
    </row>
    <row r="323" spans="2:3" ht="9">
      <c r="B323" s="118"/>
      <c r="C323" s="105"/>
    </row>
    <row r="324" spans="2:3" ht="9">
      <c r="B324" s="118"/>
      <c r="C324" s="105"/>
    </row>
    <row r="325" spans="2:3" ht="9">
      <c r="B325" s="118"/>
      <c r="C325" s="105"/>
    </row>
    <row r="326" spans="2:3" ht="9">
      <c r="B326" s="118"/>
      <c r="C326" s="105"/>
    </row>
    <row r="327" spans="2:3" ht="9">
      <c r="B327" s="118"/>
      <c r="C327" s="105"/>
    </row>
    <row r="328" spans="2:3" ht="9">
      <c r="B328" s="118"/>
      <c r="C328" s="105"/>
    </row>
    <row r="329" spans="2:3" ht="9">
      <c r="B329" s="118"/>
      <c r="C329" s="105"/>
    </row>
    <row r="330" spans="2:3" ht="9">
      <c r="B330" s="118"/>
      <c r="C330" s="105"/>
    </row>
    <row r="331" spans="2:3" ht="9">
      <c r="B331" s="118"/>
      <c r="C331" s="105"/>
    </row>
    <row r="332" spans="2:3" ht="9">
      <c r="B332" s="118"/>
      <c r="C332" s="105"/>
    </row>
    <row r="333" spans="2:3" ht="9">
      <c r="B333" s="118"/>
      <c r="C333" s="105"/>
    </row>
    <row r="334" spans="2:3" ht="9">
      <c r="B334" s="118"/>
      <c r="C334" s="105"/>
    </row>
    <row r="335" spans="2:3" ht="9">
      <c r="B335" s="118"/>
      <c r="C335" s="105"/>
    </row>
    <row r="336" spans="2:3" ht="9">
      <c r="B336" s="118"/>
      <c r="C336" s="105"/>
    </row>
    <row r="337" spans="2:3" ht="9">
      <c r="B337" s="118"/>
      <c r="C337" s="105"/>
    </row>
    <row r="338" spans="2:3" ht="9">
      <c r="B338" s="118"/>
      <c r="C338" s="105"/>
    </row>
    <row r="339" spans="2:3" ht="9">
      <c r="B339" s="118"/>
      <c r="C339" s="105"/>
    </row>
    <row r="340" spans="2:3" ht="9">
      <c r="B340" s="118"/>
      <c r="C340" s="105"/>
    </row>
    <row r="341" spans="2:3" ht="9">
      <c r="B341" s="118"/>
      <c r="C341" s="105"/>
    </row>
    <row r="342" spans="2:3" ht="9">
      <c r="B342" s="118"/>
      <c r="C342" s="105"/>
    </row>
    <row r="343" spans="2:3" ht="9">
      <c r="B343" s="118"/>
      <c r="C343" s="105"/>
    </row>
    <row r="344" spans="2:3" ht="9">
      <c r="B344" s="118"/>
      <c r="C344" s="105"/>
    </row>
    <row r="345" spans="2:3" ht="9">
      <c r="B345" s="118"/>
      <c r="C345" s="105"/>
    </row>
    <row r="346" spans="2:3" ht="9">
      <c r="B346" s="118"/>
      <c r="C346" s="105"/>
    </row>
    <row r="347" spans="2:3" ht="9">
      <c r="B347" s="118"/>
      <c r="C347" s="105"/>
    </row>
    <row r="348" spans="2:3" ht="9">
      <c r="B348" s="118"/>
      <c r="C348" s="105"/>
    </row>
    <row r="349" spans="2:3" ht="9">
      <c r="B349" s="118"/>
      <c r="C349" s="105"/>
    </row>
    <row r="350" spans="2:3" ht="9">
      <c r="B350" s="118"/>
      <c r="C350" s="105"/>
    </row>
    <row r="351" spans="2:3" ht="9">
      <c r="B351" s="118"/>
      <c r="C351" s="105"/>
    </row>
    <row r="352" spans="2:3" ht="9">
      <c r="B352" s="118"/>
      <c r="C352" s="105"/>
    </row>
    <row r="353" spans="2:3" ht="9">
      <c r="B353" s="118"/>
      <c r="C353" s="105"/>
    </row>
    <row r="354" spans="2:3" ht="9">
      <c r="B354" s="118"/>
      <c r="C354" s="105"/>
    </row>
    <row r="355" spans="2:3" ht="9">
      <c r="B355" s="118"/>
      <c r="C355" s="105"/>
    </row>
    <row r="356" spans="2:3" ht="9">
      <c r="B356" s="118"/>
      <c r="C356" s="105"/>
    </row>
    <row r="357" spans="2:3" ht="9">
      <c r="B357" s="118"/>
      <c r="C357" s="105"/>
    </row>
    <row r="358" spans="2:3" ht="9">
      <c r="B358" s="118"/>
      <c r="C358" s="105"/>
    </row>
    <row r="359" spans="2:3" ht="9">
      <c r="B359" s="118"/>
      <c r="C359" s="105"/>
    </row>
    <row r="360" spans="2:3" ht="9">
      <c r="B360" s="118"/>
      <c r="C360" s="105"/>
    </row>
    <row r="361" spans="2:3" ht="9">
      <c r="B361" s="118"/>
      <c r="C361" s="105"/>
    </row>
    <row r="362" spans="2:3" ht="9">
      <c r="B362" s="118"/>
      <c r="C362" s="105"/>
    </row>
    <row r="363" spans="2:3" ht="9">
      <c r="B363" s="118"/>
      <c r="C363" s="105"/>
    </row>
    <row r="364" spans="2:3" ht="9">
      <c r="B364" s="118"/>
      <c r="C364" s="105"/>
    </row>
    <row r="365" spans="2:3" ht="9">
      <c r="B365" s="118"/>
      <c r="C365" s="105"/>
    </row>
    <row r="366" spans="2:3" ht="9">
      <c r="B366" s="118"/>
      <c r="C366" s="105"/>
    </row>
    <row r="367" spans="2:3" ht="9">
      <c r="B367" s="118"/>
      <c r="C367" s="105"/>
    </row>
    <row r="368" spans="2:3" ht="9">
      <c r="B368" s="118"/>
      <c r="C368" s="105"/>
    </row>
    <row r="369" spans="2:3" ht="9">
      <c r="B369" s="118"/>
      <c r="C369" s="105"/>
    </row>
    <row r="370" spans="2:3" ht="9">
      <c r="B370" s="118"/>
      <c r="C370" s="105"/>
    </row>
    <row r="371" spans="2:3" ht="9">
      <c r="B371" s="118"/>
      <c r="C371" s="105"/>
    </row>
    <row r="372" spans="2:3" ht="9">
      <c r="B372" s="118"/>
      <c r="C372" s="105"/>
    </row>
    <row r="373" spans="2:3" ht="9">
      <c r="B373" s="118"/>
      <c r="C373" s="105"/>
    </row>
    <row r="374" spans="2:3" ht="9">
      <c r="B374" s="118"/>
      <c r="C374" s="105"/>
    </row>
    <row r="375" spans="2:3" ht="9">
      <c r="B375" s="118"/>
      <c r="C375" s="105"/>
    </row>
    <row r="376" spans="2:3" ht="9">
      <c r="B376" s="118"/>
      <c r="C376" s="105"/>
    </row>
    <row r="377" spans="2:3" ht="9">
      <c r="B377" s="118"/>
      <c r="C377" s="105"/>
    </row>
    <row r="378" spans="2:3" ht="9">
      <c r="B378" s="118"/>
      <c r="C378" s="105"/>
    </row>
    <row r="379" spans="2:3" ht="9">
      <c r="B379" s="118"/>
      <c r="C379" s="105"/>
    </row>
    <row r="380" spans="2:3" ht="9">
      <c r="B380" s="118"/>
      <c r="C380" s="105"/>
    </row>
    <row r="381" spans="2:3" ht="9">
      <c r="B381" s="118"/>
      <c r="C381" s="105"/>
    </row>
    <row r="382" spans="2:3" ht="9">
      <c r="B382" s="118"/>
      <c r="C382" s="105"/>
    </row>
    <row r="383" spans="2:3" ht="9">
      <c r="B383" s="118"/>
      <c r="C383" s="105"/>
    </row>
    <row r="384" spans="2:3" ht="9">
      <c r="B384" s="118"/>
      <c r="C384" s="105"/>
    </row>
    <row r="385" spans="2:3" ht="9">
      <c r="B385" s="118"/>
      <c r="C385" s="105"/>
    </row>
    <row r="386" spans="2:3" ht="9">
      <c r="B386" s="118"/>
      <c r="C386" s="105"/>
    </row>
    <row r="387" spans="2:3" ht="9">
      <c r="B387" s="118"/>
      <c r="C387" s="105"/>
    </row>
    <row r="388" spans="2:3" ht="9">
      <c r="B388" s="118"/>
      <c r="C388" s="105"/>
    </row>
    <row r="389" spans="2:3" ht="9">
      <c r="B389" s="118"/>
      <c r="C389" s="105"/>
    </row>
    <row r="390" spans="2:3" ht="9">
      <c r="B390" s="118"/>
      <c r="C390" s="105"/>
    </row>
    <row r="391" spans="2:3" ht="9">
      <c r="B391" s="118"/>
      <c r="C391" s="105"/>
    </row>
    <row r="392" spans="2:3" ht="9">
      <c r="B392" s="118"/>
      <c r="C392" s="105"/>
    </row>
    <row r="393" spans="2:3" ht="9">
      <c r="B393" s="118"/>
      <c r="C393" s="105"/>
    </row>
    <row r="394" spans="2:3" ht="9">
      <c r="B394" s="118"/>
      <c r="C394" s="105"/>
    </row>
    <row r="395" spans="2:3" ht="9">
      <c r="B395" s="118"/>
      <c r="C395" s="105"/>
    </row>
    <row r="396" spans="2:3" ht="9">
      <c r="B396" s="118"/>
      <c r="C396" s="105"/>
    </row>
    <row r="397" spans="2:3" ht="9">
      <c r="B397" s="118"/>
      <c r="C397" s="105"/>
    </row>
    <row r="398" spans="2:3" ht="9">
      <c r="B398" s="118"/>
      <c r="C398" s="105"/>
    </row>
    <row r="399" spans="2:3" ht="9">
      <c r="B399" s="118"/>
      <c r="C399" s="105"/>
    </row>
    <row r="400" spans="2:3" ht="9">
      <c r="B400" s="118"/>
      <c r="C400" s="105"/>
    </row>
    <row r="401" spans="2:3" ht="9">
      <c r="B401" s="118"/>
      <c r="C401" s="105"/>
    </row>
    <row r="402" spans="2:3" ht="9">
      <c r="B402" s="118"/>
      <c r="C402" s="105"/>
    </row>
    <row r="403" spans="2:3" ht="9">
      <c r="B403" s="118"/>
      <c r="C403" s="105"/>
    </row>
    <row r="404" ht="9">
      <c r="C404" s="105"/>
    </row>
    <row r="405" ht="9">
      <c r="C405" s="105"/>
    </row>
    <row r="406" ht="9">
      <c r="C406" s="105"/>
    </row>
    <row r="407" ht="9">
      <c r="C407" s="105"/>
    </row>
    <row r="408" ht="9">
      <c r="C408" s="105"/>
    </row>
    <row r="409" ht="9">
      <c r="C409" s="105"/>
    </row>
    <row r="410" ht="9">
      <c r="C410" s="105"/>
    </row>
    <row r="411" ht="9">
      <c r="C411" s="105"/>
    </row>
    <row r="412" ht="9">
      <c r="C412" s="105"/>
    </row>
    <row r="413" ht="9">
      <c r="C413" s="105"/>
    </row>
    <row r="414" ht="9">
      <c r="C414" s="105"/>
    </row>
    <row r="415" ht="9">
      <c r="C415" s="105"/>
    </row>
    <row r="416" ht="9">
      <c r="C416" s="105"/>
    </row>
    <row r="417" ht="9">
      <c r="C417" s="105"/>
    </row>
    <row r="418" ht="9">
      <c r="C418" s="105"/>
    </row>
    <row r="419" ht="9">
      <c r="C419" s="105"/>
    </row>
    <row r="420" ht="9">
      <c r="C420" s="105"/>
    </row>
    <row r="421" ht="9">
      <c r="C421" s="105"/>
    </row>
    <row r="422" ht="9">
      <c r="C422" s="105"/>
    </row>
    <row r="423" ht="9">
      <c r="C423" s="105"/>
    </row>
    <row r="424" ht="9">
      <c r="C424" s="105"/>
    </row>
    <row r="425" ht="9">
      <c r="C425" s="105"/>
    </row>
    <row r="426" ht="9">
      <c r="C426" s="105"/>
    </row>
    <row r="427" ht="9">
      <c r="C427" s="105"/>
    </row>
    <row r="428" ht="9">
      <c r="C428" s="105"/>
    </row>
    <row r="429" ht="9">
      <c r="C429" s="105"/>
    </row>
    <row r="430" ht="9">
      <c r="C430" s="105"/>
    </row>
    <row r="431" ht="9">
      <c r="C431" s="105"/>
    </row>
    <row r="432" ht="9">
      <c r="C432" s="105"/>
    </row>
    <row r="433" ht="9">
      <c r="C433" s="105"/>
    </row>
    <row r="434" ht="9">
      <c r="C434" s="105"/>
    </row>
    <row r="435" ht="9">
      <c r="C435" s="105"/>
    </row>
    <row r="436" ht="9">
      <c r="C436" s="105"/>
    </row>
    <row r="437" ht="9">
      <c r="C437" s="105"/>
    </row>
    <row r="438" ht="9">
      <c r="C438" s="105"/>
    </row>
    <row r="439" ht="9">
      <c r="C439" s="105"/>
    </row>
    <row r="440" ht="9">
      <c r="C440" s="105"/>
    </row>
    <row r="441" ht="9">
      <c r="C441" s="105"/>
    </row>
    <row r="442" ht="9">
      <c r="C442" s="105"/>
    </row>
    <row r="443" ht="9">
      <c r="C443" s="105"/>
    </row>
    <row r="444" ht="9">
      <c r="C444" s="105"/>
    </row>
    <row r="445" ht="9">
      <c r="C445" s="105"/>
    </row>
    <row r="446" ht="9">
      <c r="C446" s="105"/>
    </row>
    <row r="447" ht="9">
      <c r="C447" s="105"/>
    </row>
    <row r="448" ht="9">
      <c r="C448" s="105"/>
    </row>
    <row r="449" ht="9">
      <c r="C449" s="105"/>
    </row>
    <row r="450" ht="9">
      <c r="C450" s="105"/>
    </row>
    <row r="451" ht="9">
      <c r="C451" s="105"/>
    </row>
    <row r="452" ht="9">
      <c r="C452" s="105"/>
    </row>
    <row r="453" ht="9">
      <c r="C453" s="105"/>
    </row>
    <row r="454" ht="9">
      <c r="C454" s="105"/>
    </row>
    <row r="455" ht="9">
      <c r="C455" s="105"/>
    </row>
    <row r="456" ht="9">
      <c r="C456" s="105"/>
    </row>
    <row r="457" ht="9">
      <c r="C457" s="105"/>
    </row>
    <row r="458" ht="9">
      <c r="C458" s="105"/>
    </row>
    <row r="459" ht="9">
      <c r="C459" s="105"/>
    </row>
    <row r="460" ht="9">
      <c r="C460" s="105"/>
    </row>
    <row r="461" ht="9">
      <c r="C461" s="105"/>
    </row>
    <row r="462" ht="9">
      <c r="C462" s="105"/>
    </row>
    <row r="463" ht="9">
      <c r="C463" s="105"/>
    </row>
    <row r="464" ht="9">
      <c r="C464" s="105"/>
    </row>
    <row r="465" ht="9">
      <c r="C465" s="105"/>
    </row>
    <row r="466" ht="9">
      <c r="C466" s="105"/>
    </row>
    <row r="467" ht="9">
      <c r="C467" s="105"/>
    </row>
    <row r="468" ht="9">
      <c r="C468" s="105"/>
    </row>
    <row r="469" ht="9">
      <c r="C469" s="105"/>
    </row>
    <row r="470" ht="9">
      <c r="C470" s="105"/>
    </row>
    <row r="471" ht="9">
      <c r="C471" s="105"/>
    </row>
    <row r="472" ht="9">
      <c r="C472" s="105"/>
    </row>
    <row r="473" ht="9">
      <c r="C473" s="105"/>
    </row>
    <row r="474" ht="9">
      <c r="C474" s="105"/>
    </row>
    <row r="475" ht="9">
      <c r="C475" s="105"/>
    </row>
    <row r="476" ht="9">
      <c r="C476" s="105"/>
    </row>
    <row r="477" ht="9">
      <c r="C477" s="105"/>
    </row>
    <row r="478" ht="9">
      <c r="C478" s="105"/>
    </row>
    <row r="479" ht="9">
      <c r="C479" s="105"/>
    </row>
    <row r="480" ht="9">
      <c r="C480" s="105"/>
    </row>
    <row r="481" ht="9">
      <c r="C481" s="105"/>
    </row>
    <row r="482" ht="9">
      <c r="C482" s="105"/>
    </row>
    <row r="483" ht="9">
      <c r="C483" s="105"/>
    </row>
    <row r="484" ht="9">
      <c r="C484" s="105"/>
    </row>
    <row r="485" ht="9">
      <c r="C485" s="105"/>
    </row>
    <row r="486" ht="9">
      <c r="C486" s="105"/>
    </row>
    <row r="487" ht="9">
      <c r="C487" s="105"/>
    </row>
    <row r="488" ht="9">
      <c r="C488" s="105"/>
    </row>
    <row r="489" ht="9">
      <c r="C489" s="105"/>
    </row>
    <row r="490" ht="9">
      <c r="C490" s="105"/>
    </row>
    <row r="491" ht="9">
      <c r="C491" s="105"/>
    </row>
    <row r="492" ht="9">
      <c r="C492" s="105"/>
    </row>
    <row r="493" ht="9">
      <c r="C493" s="105"/>
    </row>
    <row r="494" ht="9">
      <c r="C494" s="105"/>
    </row>
    <row r="495" ht="9">
      <c r="C495" s="105"/>
    </row>
    <row r="496" ht="9">
      <c r="C496" s="105"/>
    </row>
    <row r="497" ht="9">
      <c r="C497" s="105"/>
    </row>
    <row r="498" ht="9">
      <c r="C498" s="105"/>
    </row>
    <row r="499" ht="9">
      <c r="C499" s="105"/>
    </row>
    <row r="500" ht="9">
      <c r="C500" s="105"/>
    </row>
    <row r="501" ht="9">
      <c r="C501" s="105"/>
    </row>
    <row r="502" ht="9">
      <c r="C502" s="105"/>
    </row>
    <row r="503" ht="9">
      <c r="C503" s="105"/>
    </row>
    <row r="504" ht="9">
      <c r="C504" s="105"/>
    </row>
    <row r="505" ht="9">
      <c r="C505" s="105"/>
    </row>
    <row r="506" ht="9">
      <c r="C506" s="105"/>
    </row>
    <row r="507" ht="9">
      <c r="C507" s="105"/>
    </row>
    <row r="508" ht="9">
      <c r="C508" s="105"/>
    </row>
    <row r="509" ht="9">
      <c r="C509" s="105"/>
    </row>
    <row r="510" ht="9">
      <c r="C510" s="105"/>
    </row>
    <row r="511" ht="9">
      <c r="C511" s="105"/>
    </row>
    <row r="512" ht="9">
      <c r="C512" s="105"/>
    </row>
    <row r="513" ht="9">
      <c r="C513" s="105"/>
    </row>
    <row r="514" ht="9">
      <c r="C514" s="105"/>
    </row>
    <row r="515" ht="9">
      <c r="C515" s="105"/>
    </row>
    <row r="516" ht="9">
      <c r="C516" s="105"/>
    </row>
    <row r="517" ht="9">
      <c r="C517" s="105"/>
    </row>
    <row r="518" ht="9">
      <c r="C518" s="105"/>
    </row>
    <row r="519" ht="9">
      <c r="C519" s="105"/>
    </row>
    <row r="520" ht="9">
      <c r="C520" s="105"/>
    </row>
    <row r="521" ht="9">
      <c r="C521" s="105"/>
    </row>
    <row r="522" ht="9">
      <c r="C522" s="105"/>
    </row>
    <row r="523" ht="9">
      <c r="C523" s="105"/>
    </row>
    <row r="524" ht="9">
      <c r="C524" s="105"/>
    </row>
    <row r="525" ht="9">
      <c r="C525" s="105"/>
    </row>
    <row r="526" ht="9">
      <c r="C526" s="105"/>
    </row>
    <row r="527" ht="9">
      <c r="C527" s="105"/>
    </row>
    <row r="528" ht="9">
      <c r="C528" s="105"/>
    </row>
    <row r="529" ht="9">
      <c r="C529" s="105"/>
    </row>
    <row r="530" ht="9">
      <c r="C530" s="105"/>
    </row>
    <row r="531" ht="9">
      <c r="C531" s="105"/>
    </row>
    <row r="532" ht="9">
      <c r="C532" s="105"/>
    </row>
    <row r="533" ht="9">
      <c r="C533" s="105"/>
    </row>
    <row r="534" ht="9">
      <c r="C534" s="105"/>
    </row>
    <row r="535" ht="9">
      <c r="C535" s="105"/>
    </row>
    <row r="536" ht="9">
      <c r="C536" s="105"/>
    </row>
    <row r="537" ht="9">
      <c r="C537" s="105"/>
    </row>
    <row r="538" ht="9">
      <c r="C538" s="105"/>
    </row>
    <row r="539" ht="9">
      <c r="C539" s="105"/>
    </row>
    <row r="540" ht="9">
      <c r="C540" s="105"/>
    </row>
    <row r="541" ht="9">
      <c r="C541" s="105"/>
    </row>
    <row r="542" ht="9">
      <c r="C542" s="105"/>
    </row>
    <row r="543" ht="9">
      <c r="C543" s="105"/>
    </row>
    <row r="544" ht="9">
      <c r="C544" s="105"/>
    </row>
    <row r="545" ht="9">
      <c r="C545" s="105"/>
    </row>
    <row r="546" ht="9">
      <c r="C546" s="105"/>
    </row>
    <row r="547" ht="9">
      <c r="C547" s="105"/>
    </row>
    <row r="548" ht="9">
      <c r="C548" s="105"/>
    </row>
    <row r="549" ht="9">
      <c r="C549" s="105"/>
    </row>
    <row r="550" ht="9">
      <c r="C550" s="105"/>
    </row>
    <row r="551" ht="9">
      <c r="C551" s="105"/>
    </row>
    <row r="552" ht="9">
      <c r="C552" s="105"/>
    </row>
    <row r="553" ht="9">
      <c r="C553" s="105"/>
    </row>
    <row r="554" ht="9">
      <c r="C554" s="105"/>
    </row>
    <row r="555" ht="9">
      <c r="C555" s="105"/>
    </row>
    <row r="556" ht="9">
      <c r="C556" s="105"/>
    </row>
    <row r="557" ht="9">
      <c r="C557" s="105"/>
    </row>
    <row r="558" ht="9">
      <c r="C558" s="105"/>
    </row>
    <row r="559" ht="9">
      <c r="C559" s="105"/>
    </row>
    <row r="560" ht="9">
      <c r="C560" s="105"/>
    </row>
    <row r="561" ht="9">
      <c r="C561" s="105"/>
    </row>
    <row r="562" ht="9">
      <c r="C562" s="105"/>
    </row>
    <row r="563" ht="9">
      <c r="C563" s="105"/>
    </row>
    <row r="564" ht="9">
      <c r="C564" s="105"/>
    </row>
    <row r="565" ht="9">
      <c r="C565" s="105"/>
    </row>
    <row r="566" ht="9">
      <c r="C566" s="105"/>
    </row>
    <row r="567" ht="9">
      <c r="C567" s="105"/>
    </row>
    <row r="568" ht="9">
      <c r="C568" s="105"/>
    </row>
    <row r="569" ht="9">
      <c r="C569" s="105"/>
    </row>
    <row r="570" ht="9">
      <c r="C570" s="105"/>
    </row>
    <row r="571" ht="9">
      <c r="C571" s="105"/>
    </row>
    <row r="572" ht="9">
      <c r="C572" s="105"/>
    </row>
    <row r="573" ht="9">
      <c r="C573" s="105"/>
    </row>
    <row r="574" ht="9">
      <c r="C574" s="105"/>
    </row>
    <row r="575" ht="9">
      <c r="C575" s="105"/>
    </row>
    <row r="576" ht="9">
      <c r="C576" s="105"/>
    </row>
    <row r="577" ht="9">
      <c r="C577" s="105"/>
    </row>
    <row r="578" ht="9">
      <c r="C578" s="105"/>
    </row>
    <row r="579" ht="9">
      <c r="C579" s="105"/>
    </row>
    <row r="580" ht="9">
      <c r="C580" s="105"/>
    </row>
    <row r="581" ht="9">
      <c r="C581" s="105"/>
    </row>
    <row r="582" ht="9">
      <c r="C582" s="105"/>
    </row>
    <row r="583" ht="9">
      <c r="C583" s="105"/>
    </row>
    <row r="584" ht="9">
      <c r="C584" s="105"/>
    </row>
    <row r="585" ht="9">
      <c r="C585" s="105"/>
    </row>
    <row r="586" ht="9">
      <c r="C586" s="105"/>
    </row>
    <row r="587" ht="9">
      <c r="C587" s="105"/>
    </row>
    <row r="588" ht="9">
      <c r="C588" s="105"/>
    </row>
    <row r="589" ht="9">
      <c r="C589" s="105"/>
    </row>
    <row r="590" ht="9">
      <c r="C590" s="105"/>
    </row>
    <row r="591" ht="9">
      <c r="C591" s="105"/>
    </row>
    <row r="592" ht="9">
      <c r="C592" s="105"/>
    </row>
    <row r="593" ht="9">
      <c r="C593" s="105"/>
    </row>
    <row r="594" ht="9">
      <c r="C594" s="105"/>
    </row>
    <row r="595" ht="9">
      <c r="C595" s="105"/>
    </row>
    <row r="596" ht="9">
      <c r="C596" s="105"/>
    </row>
    <row r="597" ht="9">
      <c r="C597" s="105"/>
    </row>
    <row r="598" ht="9">
      <c r="C598" s="105"/>
    </row>
    <row r="599" ht="9">
      <c r="C599" s="105"/>
    </row>
    <row r="600" ht="9">
      <c r="C600" s="105"/>
    </row>
    <row r="601" ht="9">
      <c r="C601" s="105"/>
    </row>
    <row r="602" ht="9">
      <c r="C602" s="105"/>
    </row>
    <row r="603" ht="9">
      <c r="C603" s="105"/>
    </row>
    <row r="604" ht="9">
      <c r="C604" s="105"/>
    </row>
    <row r="605" ht="9">
      <c r="C605" s="105"/>
    </row>
    <row r="606" ht="9">
      <c r="C606" s="105"/>
    </row>
    <row r="607" ht="9">
      <c r="C607" s="105"/>
    </row>
    <row r="608" ht="9">
      <c r="C608" s="105"/>
    </row>
    <row r="609" ht="9">
      <c r="C609" s="105"/>
    </row>
    <row r="610" ht="9">
      <c r="C610" s="105"/>
    </row>
    <row r="611" ht="9">
      <c r="C611" s="105"/>
    </row>
    <row r="612" ht="9">
      <c r="C612" s="105"/>
    </row>
    <row r="613" ht="9">
      <c r="C613" s="105"/>
    </row>
    <row r="614" ht="9">
      <c r="C614" s="105"/>
    </row>
    <row r="615" ht="9">
      <c r="C615" s="105"/>
    </row>
    <row r="616" ht="9">
      <c r="C616" s="105"/>
    </row>
    <row r="617" ht="9">
      <c r="C617" s="105"/>
    </row>
    <row r="618" ht="9">
      <c r="C618" s="105"/>
    </row>
    <row r="619" ht="9">
      <c r="C619" s="105"/>
    </row>
    <row r="620" ht="9">
      <c r="C620" s="105"/>
    </row>
    <row r="621" ht="9">
      <c r="C621" s="105"/>
    </row>
    <row r="622" ht="9">
      <c r="C622" s="105"/>
    </row>
    <row r="623" ht="9">
      <c r="C623" s="105"/>
    </row>
    <row r="624" ht="9">
      <c r="C624" s="105"/>
    </row>
    <row r="625" ht="9">
      <c r="C625" s="105"/>
    </row>
    <row r="626" ht="9">
      <c r="C626" s="105"/>
    </row>
    <row r="627" ht="9">
      <c r="C627" s="105"/>
    </row>
    <row r="628" ht="9">
      <c r="C628" s="105"/>
    </row>
    <row r="629" ht="9">
      <c r="C629" s="105"/>
    </row>
    <row r="630" ht="9">
      <c r="C630" s="105"/>
    </row>
    <row r="631" ht="9">
      <c r="C631" s="105"/>
    </row>
    <row r="632" ht="9">
      <c r="C632" s="105"/>
    </row>
    <row r="633" ht="9">
      <c r="C633" s="105"/>
    </row>
    <row r="634" ht="9">
      <c r="C634" s="105"/>
    </row>
    <row r="635" ht="9">
      <c r="C635" s="105"/>
    </row>
    <row r="636" ht="9">
      <c r="C636" s="105"/>
    </row>
    <row r="637" ht="9">
      <c r="C637" s="105"/>
    </row>
    <row r="638" ht="9">
      <c r="C638" s="105"/>
    </row>
    <row r="639" ht="9">
      <c r="C639" s="105"/>
    </row>
    <row r="640" ht="9">
      <c r="C640" s="105"/>
    </row>
    <row r="641" ht="9">
      <c r="C641" s="105"/>
    </row>
    <row r="642" ht="9">
      <c r="C642" s="105"/>
    </row>
    <row r="643" ht="9">
      <c r="C643" s="105"/>
    </row>
    <row r="644" ht="9">
      <c r="C644" s="105"/>
    </row>
    <row r="645" ht="9">
      <c r="C645" s="105"/>
    </row>
    <row r="646" ht="9">
      <c r="C646" s="105"/>
    </row>
    <row r="647" ht="9">
      <c r="C647" s="105"/>
    </row>
    <row r="648" ht="9">
      <c r="C648" s="105"/>
    </row>
    <row r="649" ht="9">
      <c r="C649" s="105"/>
    </row>
    <row r="650" ht="9">
      <c r="C650" s="105"/>
    </row>
    <row r="651" ht="9">
      <c r="C651" s="105"/>
    </row>
    <row r="652" ht="9">
      <c r="C652" s="105"/>
    </row>
    <row r="653" ht="9">
      <c r="C653" s="105"/>
    </row>
    <row r="654" ht="9">
      <c r="C654" s="105"/>
    </row>
    <row r="655" ht="9">
      <c r="C655" s="105"/>
    </row>
    <row r="656" ht="9">
      <c r="C656" s="105"/>
    </row>
    <row r="657" ht="9">
      <c r="C657" s="105"/>
    </row>
    <row r="658" ht="9">
      <c r="C658" s="105"/>
    </row>
    <row r="659" ht="9">
      <c r="C659" s="105"/>
    </row>
    <row r="660" ht="9">
      <c r="C660" s="105"/>
    </row>
    <row r="661" ht="9">
      <c r="C661" s="105"/>
    </row>
    <row r="662" ht="9">
      <c r="C662" s="105"/>
    </row>
    <row r="663" ht="9">
      <c r="C663" s="105"/>
    </row>
    <row r="664" ht="9">
      <c r="C664" s="105"/>
    </row>
    <row r="665" ht="9">
      <c r="C665" s="105"/>
    </row>
    <row r="666" ht="9">
      <c r="C666" s="105"/>
    </row>
    <row r="667" ht="9">
      <c r="C667" s="105"/>
    </row>
    <row r="668" ht="9">
      <c r="C668" s="105"/>
    </row>
    <row r="669" ht="9">
      <c r="C669" s="105"/>
    </row>
    <row r="670" ht="9">
      <c r="C670" s="105"/>
    </row>
    <row r="671" ht="9">
      <c r="C671" s="105"/>
    </row>
    <row r="672" ht="9">
      <c r="C672" s="105"/>
    </row>
    <row r="673" ht="9">
      <c r="C673" s="105"/>
    </row>
    <row r="674" ht="9">
      <c r="C674" s="105"/>
    </row>
    <row r="675" ht="9">
      <c r="C675" s="105"/>
    </row>
    <row r="676" ht="9">
      <c r="C676" s="105"/>
    </row>
    <row r="677" ht="9">
      <c r="C677" s="105"/>
    </row>
    <row r="678" ht="9">
      <c r="C678" s="105"/>
    </row>
    <row r="679" ht="9">
      <c r="C679" s="105"/>
    </row>
    <row r="680" ht="9">
      <c r="C680" s="105"/>
    </row>
    <row r="681" ht="9">
      <c r="C681" s="105"/>
    </row>
    <row r="682" ht="9">
      <c r="C682" s="105"/>
    </row>
    <row r="683" ht="9">
      <c r="C683" s="105"/>
    </row>
    <row r="684" ht="9">
      <c r="C684" s="105"/>
    </row>
    <row r="685" ht="9">
      <c r="C685" s="105"/>
    </row>
    <row r="686" ht="9">
      <c r="C686" s="105"/>
    </row>
    <row r="687" ht="9">
      <c r="C687" s="105"/>
    </row>
    <row r="688" ht="9">
      <c r="C688" s="105"/>
    </row>
    <row r="689" ht="9">
      <c r="C689" s="105"/>
    </row>
    <row r="690" ht="9">
      <c r="C690" s="105"/>
    </row>
    <row r="691" ht="9">
      <c r="C691" s="105"/>
    </row>
    <row r="692" ht="9">
      <c r="C692" s="105"/>
    </row>
    <row r="693" ht="9">
      <c r="C693" s="105"/>
    </row>
    <row r="694" ht="9">
      <c r="C694" s="105"/>
    </row>
    <row r="695" ht="9">
      <c r="C695" s="105"/>
    </row>
    <row r="696" ht="9">
      <c r="C696" s="105"/>
    </row>
    <row r="697" ht="9">
      <c r="C697" s="105"/>
    </row>
    <row r="698" ht="9">
      <c r="C698" s="105"/>
    </row>
    <row r="699" ht="9">
      <c r="C699" s="105"/>
    </row>
    <row r="700" ht="9">
      <c r="C700" s="105"/>
    </row>
    <row r="701" ht="9">
      <c r="C701" s="105"/>
    </row>
    <row r="702" ht="9">
      <c r="C702" s="105"/>
    </row>
    <row r="703" ht="9">
      <c r="C703" s="105"/>
    </row>
    <row r="704" ht="9">
      <c r="C704" s="105"/>
    </row>
    <row r="705" ht="9">
      <c r="C705" s="105"/>
    </row>
    <row r="706" ht="9">
      <c r="C706" s="105"/>
    </row>
    <row r="707" ht="9">
      <c r="C707" s="105"/>
    </row>
    <row r="708" ht="9">
      <c r="C708" s="105"/>
    </row>
    <row r="709" ht="9">
      <c r="C709" s="105"/>
    </row>
    <row r="710" ht="9">
      <c r="C710" s="105"/>
    </row>
    <row r="711" ht="9">
      <c r="C711" s="105"/>
    </row>
    <row r="712" ht="9">
      <c r="C712" s="105"/>
    </row>
    <row r="713" ht="9">
      <c r="C713" s="105"/>
    </row>
    <row r="714" ht="9">
      <c r="C714" s="105"/>
    </row>
    <row r="715" ht="9">
      <c r="C715" s="105"/>
    </row>
    <row r="716" ht="9">
      <c r="C716" s="105"/>
    </row>
    <row r="717" ht="9">
      <c r="C717" s="105"/>
    </row>
    <row r="718" ht="9">
      <c r="C718" s="105"/>
    </row>
    <row r="719" ht="9">
      <c r="C719" s="105"/>
    </row>
    <row r="720" ht="9">
      <c r="C720" s="105"/>
    </row>
    <row r="721" ht="9">
      <c r="C721" s="105"/>
    </row>
    <row r="722" ht="9">
      <c r="C722" s="105"/>
    </row>
    <row r="723" ht="9">
      <c r="C723" s="105"/>
    </row>
    <row r="724" ht="9">
      <c r="C724" s="105"/>
    </row>
    <row r="725" ht="9">
      <c r="C725" s="105"/>
    </row>
    <row r="726" ht="9">
      <c r="C726" s="105"/>
    </row>
    <row r="727" ht="9">
      <c r="C727" s="105"/>
    </row>
    <row r="728" ht="9">
      <c r="C728" s="105"/>
    </row>
    <row r="729" ht="9">
      <c r="C729" s="105"/>
    </row>
    <row r="730" ht="9">
      <c r="C730" s="105"/>
    </row>
    <row r="731" ht="9">
      <c r="C731" s="105"/>
    </row>
    <row r="732" ht="9">
      <c r="C732" s="105"/>
    </row>
    <row r="733" ht="9">
      <c r="C733" s="105"/>
    </row>
    <row r="734" ht="9">
      <c r="C734" s="105"/>
    </row>
    <row r="735" ht="9">
      <c r="C735" s="105"/>
    </row>
    <row r="736" ht="9">
      <c r="C736" s="105"/>
    </row>
    <row r="737" ht="9">
      <c r="C737" s="105"/>
    </row>
    <row r="738" ht="9">
      <c r="C738" s="105"/>
    </row>
    <row r="739" ht="9">
      <c r="C739" s="105"/>
    </row>
    <row r="740" ht="9">
      <c r="C740" s="105"/>
    </row>
    <row r="741" ht="9">
      <c r="C741" s="105"/>
    </row>
    <row r="742" ht="9">
      <c r="C742" s="105"/>
    </row>
    <row r="743" ht="9">
      <c r="C743" s="105"/>
    </row>
    <row r="744" ht="9">
      <c r="C744" s="105"/>
    </row>
    <row r="745" ht="9">
      <c r="C745" s="105"/>
    </row>
    <row r="746" ht="9">
      <c r="C746" s="105"/>
    </row>
    <row r="747" ht="9">
      <c r="C747" s="105"/>
    </row>
    <row r="748" ht="9">
      <c r="C748" s="105"/>
    </row>
    <row r="749" ht="9">
      <c r="C749" s="105"/>
    </row>
    <row r="750" ht="9">
      <c r="C750" s="105"/>
    </row>
    <row r="751" ht="9">
      <c r="C751" s="105"/>
    </row>
    <row r="752" ht="9">
      <c r="C752" s="105"/>
    </row>
    <row r="753" ht="9">
      <c r="C753" s="105"/>
    </row>
    <row r="754" ht="9">
      <c r="C754" s="105"/>
    </row>
    <row r="755" ht="9">
      <c r="C755" s="105"/>
    </row>
    <row r="756" ht="9">
      <c r="C756" s="105"/>
    </row>
    <row r="757" ht="9">
      <c r="C757" s="105"/>
    </row>
    <row r="758" ht="9">
      <c r="C758" s="105"/>
    </row>
    <row r="759" ht="9">
      <c r="C759" s="105"/>
    </row>
    <row r="760" ht="9">
      <c r="C760" s="105"/>
    </row>
    <row r="761" ht="9">
      <c r="C761" s="105"/>
    </row>
    <row r="762" ht="9">
      <c r="C762" s="105"/>
    </row>
    <row r="763" ht="9">
      <c r="C763" s="105"/>
    </row>
    <row r="764" ht="9">
      <c r="C764" s="105"/>
    </row>
    <row r="765" ht="9">
      <c r="C765" s="105"/>
    </row>
    <row r="766" ht="9">
      <c r="C766" s="105"/>
    </row>
    <row r="767" ht="9">
      <c r="C767" s="105"/>
    </row>
    <row r="768" ht="9">
      <c r="C768" s="105"/>
    </row>
    <row r="769" ht="9">
      <c r="C769" s="105"/>
    </row>
    <row r="770" ht="9">
      <c r="C770" s="105"/>
    </row>
    <row r="771" ht="9">
      <c r="C771" s="105"/>
    </row>
    <row r="772" ht="9">
      <c r="C772" s="105"/>
    </row>
    <row r="773" ht="9">
      <c r="C773" s="105"/>
    </row>
    <row r="774" ht="9">
      <c r="C774" s="105"/>
    </row>
    <row r="775" ht="9">
      <c r="C775" s="105"/>
    </row>
    <row r="776" ht="9">
      <c r="C776" s="105"/>
    </row>
    <row r="777" ht="9">
      <c r="C777" s="105"/>
    </row>
    <row r="778" ht="9">
      <c r="C778" s="105"/>
    </row>
    <row r="779" ht="9">
      <c r="C779" s="105"/>
    </row>
    <row r="780" ht="9">
      <c r="C780" s="105"/>
    </row>
    <row r="781" ht="9">
      <c r="C781" s="105"/>
    </row>
    <row r="782" ht="9">
      <c r="C782" s="105"/>
    </row>
    <row r="783" ht="9">
      <c r="C783" s="105"/>
    </row>
    <row r="784" ht="9">
      <c r="C784" s="105"/>
    </row>
    <row r="785" ht="9">
      <c r="C785" s="105"/>
    </row>
    <row r="786" ht="9">
      <c r="C786" s="105"/>
    </row>
    <row r="787" ht="9">
      <c r="C787" s="105"/>
    </row>
    <row r="788" ht="9">
      <c r="C788" s="105"/>
    </row>
    <row r="789" ht="9">
      <c r="C789" s="105"/>
    </row>
    <row r="790" ht="9">
      <c r="C790" s="105"/>
    </row>
    <row r="791" ht="9">
      <c r="C791" s="105"/>
    </row>
    <row r="792" ht="9">
      <c r="C792" s="105"/>
    </row>
    <row r="793" ht="9">
      <c r="C793" s="105"/>
    </row>
    <row r="794" ht="9">
      <c r="C794" s="105"/>
    </row>
    <row r="795" ht="9">
      <c r="C795" s="105"/>
    </row>
    <row r="796" ht="9">
      <c r="C796" s="105"/>
    </row>
    <row r="797" ht="9">
      <c r="C797" s="105"/>
    </row>
    <row r="798" ht="9">
      <c r="C798" s="105"/>
    </row>
    <row r="799" ht="9">
      <c r="C799" s="105"/>
    </row>
    <row r="800" ht="9">
      <c r="C800" s="105"/>
    </row>
    <row r="801" ht="9">
      <c r="C801" s="105"/>
    </row>
    <row r="802" ht="9">
      <c r="C802" s="105"/>
    </row>
    <row r="803" ht="9">
      <c r="C803" s="105"/>
    </row>
    <row r="804" ht="9">
      <c r="C804" s="105"/>
    </row>
    <row r="805" ht="9">
      <c r="C805" s="105"/>
    </row>
    <row r="806" ht="9">
      <c r="C806" s="105"/>
    </row>
    <row r="807" ht="9">
      <c r="C807" s="105"/>
    </row>
    <row r="808" ht="9">
      <c r="C808" s="105"/>
    </row>
    <row r="809" ht="9">
      <c r="C809" s="105"/>
    </row>
    <row r="810" ht="9">
      <c r="C810" s="105"/>
    </row>
    <row r="811" ht="9">
      <c r="C811" s="105"/>
    </row>
    <row r="812" ht="9">
      <c r="C812" s="105"/>
    </row>
    <row r="813" ht="9">
      <c r="C813" s="105"/>
    </row>
    <row r="814" ht="9">
      <c r="C814" s="105"/>
    </row>
    <row r="815" ht="9">
      <c r="C815" s="105"/>
    </row>
    <row r="816" ht="9">
      <c r="C816" s="105"/>
    </row>
    <row r="817" ht="9">
      <c r="C817" s="105"/>
    </row>
    <row r="818" ht="9">
      <c r="C818" s="105"/>
    </row>
    <row r="819" ht="9">
      <c r="C819" s="105"/>
    </row>
    <row r="820" ht="9">
      <c r="C820" s="105"/>
    </row>
    <row r="821" ht="9">
      <c r="C821" s="105"/>
    </row>
    <row r="822" ht="9">
      <c r="C822" s="105"/>
    </row>
    <row r="823" ht="9">
      <c r="C823" s="105"/>
    </row>
    <row r="824" ht="9">
      <c r="C824" s="105"/>
    </row>
    <row r="825" ht="9">
      <c r="C825" s="105"/>
    </row>
    <row r="826" ht="9">
      <c r="C826" s="105"/>
    </row>
    <row r="827" ht="9">
      <c r="C827" s="105"/>
    </row>
    <row r="828" ht="9">
      <c r="C828" s="105"/>
    </row>
    <row r="829" ht="9">
      <c r="C829" s="105"/>
    </row>
    <row r="830" ht="9">
      <c r="C830" s="105"/>
    </row>
    <row r="831" ht="9">
      <c r="C831" s="105"/>
    </row>
    <row r="832" ht="9">
      <c r="C832" s="105"/>
    </row>
    <row r="833" ht="9">
      <c r="C833" s="105"/>
    </row>
    <row r="834" ht="9">
      <c r="C834" s="105"/>
    </row>
    <row r="835" ht="9">
      <c r="C835" s="105"/>
    </row>
    <row r="836" ht="9">
      <c r="C836" s="105"/>
    </row>
    <row r="837" ht="9">
      <c r="C837" s="105"/>
    </row>
    <row r="838" ht="9">
      <c r="C838" s="105"/>
    </row>
    <row r="839" ht="9">
      <c r="C839" s="105"/>
    </row>
    <row r="840" ht="9">
      <c r="C840" s="105"/>
    </row>
    <row r="841" ht="9">
      <c r="C841" s="105"/>
    </row>
    <row r="842" ht="9">
      <c r="C842" s="105"/>
    </row>
    <row r="843" ht="9">
      <c r="C843" s="105"/>
    </row>
    <row r="844" ht="9">
      <c r="C844" s="105"/>
    </row>
    <row r="845" ht="9">
      <c r="C845" s="105"/>
    </row>
    <row r="846" ht="9">
      <c r="C846" s="105"/>
    </row>
    <row r="847" ht="9">
      <c r="C847" s="105"/>
    </row>
    <row r="848" ht="9">
      <c r="C848" s="105"/>
    </row>
    <row r="849" ht="9">
      <c r="C849" s="105"/>
    </row>
    <row r="850" ht="9">
      <c r="C850" s="105"/>
    </row>
    <row r="851" ht="9">
      <c r="C851" s="105"/>
    </row>
    <row r="852" ht="9">
      <c r="C852" s="105"/>
    </row>
    <row r="853" ht="9">
      <c r="C853" s="105"/>
    </row>
    <row r="854" ht="9">
      <c r="C854" s="105"/>
    </row>
    <row r="855" ht="9">
      <c r="C855" s="105"/>
    </row>
    <row r="856" ht="9">
      <c r="C856" s="105"/>
    </row>
    <row r="857" ht="9">
      <c r="C857" s="105"/>
    </row>
    <row r="858" ht="9">
      <c r="C858" s="105"/>
    </row>
    <row r="859" ht="9">
      <c r="C859" s="105"/>
    </row>
    <row r="860" ht="9">
      <c r="C860" s="105"/>
    </row>
    <row r="861" ht="9">
      <c r="C861" s="105"/>
    </row>
    <row r="862" ht="9">
      <c r="C862" s="105"/>
    </row>
    <row r="863" ht="9">
      <c r="C863" s="105"/>
    </row>
    <row r="864" ht="9">
      <c r="C864" s="105"/>
    </row>
    <row r="865" ht="9">
      <c r="C865" s="105"/>
    </row>
    <row r="866" ht="9">
      <c r="C866" s="105"/>
    </row>
    <row r="867" ht="9">
      <c r="C867" s="105"/>
    </row>
    <row r="868" ht="9">
      <c r="C868" s="105"/>
    </row>
    <row r="869" ht="9">
      <c r="C869" s="105"/>
    </row>
    <row r="870" ht="9">
      <c r="C870" s="105"/>
    </row>
    <row r="871" ht="9">
      <c r="C871" s="105"/>
    </row>
    <row r="872" ht="9">
      <c r="C872" s="105"/>
    </row>
    <row r="873" ht="9">
      <c r="C873" s="105"/>
    </row>
    <row r="874" ht="9">
      <c r="C874" s="105"/>
    </row>
    <row r="875" ht="9">
      <c r="C875" s="105"/>
    </row>
    <row r="876" ht="9">
      <c r="C876" s="105"/>
    </row>
    <row r="877" ht="9">
      <c r="C877" s="105"/>
    </row>
    <row r="878" ht="9">
      <c r="C878" s="105"/>
    </row>
    <row r="879" ht="9">
      <c r="C879" s="105"/>
    </row>
    <row r="880" ht="9">
      <c r="C880" s="105"/>
    </row>
    <row r="881" ht="9">
      <c r="C881" s="105"/>
    </row>
    <row r="882" ht="9">
      <c r="C882" s="105"/>
    </row>
    <row r="883" ht="9">
      <c r="C883" s="105"/>
    </row>
    <row r="884" ht="9">
      <c r="C884" s="105"/>
    </row>
    <row r="885" ht="9">
      <c r="C885" s="105"/>
    </row>
    <row r="886" ht="9">
      <c r="C886" s="105"/>
    </row>
    <row r="887" ht="9">
      <c r="C887" s="105"/>
    </row>
    <row r="888" ht="9">
      <c r="C888" s="105"/>
    </row>
    <row r="889" ht="9">
      <c r="C889" s="105"/>
    </row>
    <row r="890" ht="9">
      <c r="C890" s="105"/>
    </row>
    <row r="891" ht="9">
      <c r="C891" s="105"/>
    </row>
    <row r="892" ht="9">
      <c r="C892" s="105"/>
    </row>
    <row r="893" ht="9">
      <c r="C893" s="105"/>
    </row>
    <row r="894" ht="9">
      <c r="C894" s="105"/>
    </row>
    <row r="895" ht="9">
      <c r="C895" s="105"/>
    </row>
    <row r="896" ht="9">
      <c r="C896" s="105"/>
    </row>
    <row r="897" ht="9">
      <c r="C897" s="105"/>
    </row>
    <row r="898" ht="9">
      <c r="C898" s="105"/>
    </row>
    <row r="899" ht="9">
      <c r="C899" s="105"/>
    </row>
    <row r="900" ht="9">
      <c r="C900" s="105"/>
    </row>
    <row r="901" ht="9">
      <c r="C901" s="105"/>
    </row>
    <row r="902" ht="9">
      <c r="C902" s="105"/>
    </row>
    <row r="903" ht="9">
      <c r="C903" s="105"/>
    </row>
    <row r="904" ht="9">
      <c r="C904" s="105"/>
    </row>
    <row r="905" ht="9">
      <c r="C905" s="105"/>
    </row>
    <row r="906" ht="9">
      <c r="C906" s="105"/>
    </row>
    <row r="907" ht="9">
      <c r="C907" s="105"/>
    </row>
    <row r="908" ht="9">
      <c r="C908" s="105"/>
    </row>
    <row r="909" ht="9">
      <c r="C909" s="105"/>
    </row>
    <row r="910" ht="9">
      <c r="C910" s="105"/>
    </row>
    <row r="911" ht="9">
      <c r="C911" s="105"/>
    </row>
    <row r="912" ht="9">
      <c r="C912" s="105"/>
    </row>
    <row r="913" ht="9">
      <c r="C913" s="105"/>
    </row>
    <row r="914" ht="9">
      <c r="C914" s="105"/>
    </row>
    <row r="915" ht="9">
      <c r="C915" s="105"/>
    </row>
    <row r="916" ht="9">
      <c r="C916" s="105"/>
    </row>
    <row r="917" ht="9">
      <c r="C917" s="105"/>
    </row>
    <row r="918" ht="9">
      <c r="C918" s="105"/>
    </row>
    <row r="919" ht="9">
      <c r="C919" s="105"/>
    </row>
    <row r="920" ht="9">
      <c r="C920" s="105"/>
    </row>
    <row r="921" ht="9">
      <c r="C921" s="105"/>
    </row>
    <row r="922" ht="9">
      <c r="C922" s="105"/>
    </row>
    <row r="923" ht="9">
      <c r="C923" s="105"/>
    </row>
    <row r="924" ht="9">
      <c r="C924" s="105"/>
    </row>
    <row r="925" ht="9">
      <c r="C925" s="105"/>
    </row>
    <row r="926" ht="9">
      <c r="C926" s="105"/>
    </row>
    <row r="927" ht="9">
      <c r="C927" s="105"/>
    </row>
    <row r="928" ht="9">
      <c r="C928" s="105"/>
    </row>
    <row r="929" ht="9">
      <c r="C929" s="105"/>
    </row>
    <row r="930" ht="9">
      <c r="C930" s="105"/>
    </row>
    <row r="931" ht="9">
      <c r="C931" s="105"/>
    </row>
    <row r="932" ht="9">
      <c r="C932" s="105"/>
    </row>
    <row r="933" ht="9">
      <c r="C933" s="105"/>
    </row>
    <row r="934" ht="9">
      <c r="C934" s="105"/>
    </row>
    <row r="935" ht="9">
      <c r="C935" s="105"/>
    </row>
    <row r="936" ht="9">
      <c r="C936" s="105"/>
    </row>
    <row r="937" ht="9">
      <c r="C937" s="105"/>
    </row>
    <row r="938" ht="9">
      <c r="C938" s="105"/>
    </row>
    <row r="939" ht="9">
      <c r="C939" s="105"/>
    </row>
    <row r="940" ht="9">
      <c r="C940" s="105"/>
    </row>
    <row r="941" ht="9">
      <c r="C941" s="105"/>
    </row>
    <row r="942" ht="9">
      <c r="C942" s="105"/>
    </row>
    <row r="943" ht="9">
      <c r="C943" s="105"/>
    </row>
    <row r="944" ht="9">
      <c r="C944" s="105"/>
    </row>
    <row r="945" ht="9">
      <c r="C945" s="105"/>
    </row>
    <row r="946" ht="9">
      <c r="C946" s="105"/>
    </row>
    <row r="947" ht="9">
      <c r="C947" s="105"/>
    </row>
    <row r="948" ht="9">
      <c r="C948" s="105"/>
    </row>
    <row r="949" ht="9">
      <c r="C949" s="105"/>
    </row>
    <row r="950" ht="9">
      <c r="C950" s="105"/>
    </row>
    <row r="951" ht="9">
      <c r="C951" s="105"/>
    </row>
    <row r="952" ht="9">
      <c r="C952" s="105"/>
    </row>
    <row r="953" ht="9">
      <c r="C953" s="105"/>
    </row>
    <row r="954" ht="9">
      <c r="C954" s="105"/>
    </row>
    <row r="955" ht="9">
      <c r="C955" s="105"/>
    </row>
    <row r="956" ht="9">
      <c r="C956" s="105"/>
    </row>
    <row r="957" ht="9">
      <c r="C957" s="105"/>
    </row>
    <row r="958" ht="9">
      <c r="C958" s="105"/>
    </row>
    <row r="959" ht="9">
      <c r="C959" s="105"/>
    </row>
    <row r="960" ht="9">
      <c r="C960" s="105"/>
    </row>
    <row r="961" ht="9">
      <c r="C961" s="105"/>
    </row>
    <row r="962" ht="9">
      <c r="C962" s="105"/>
    </row>
    <row r="963" ht="9">
      <c r="C963" s="105"/>
    </row>
    <row r="964" ht="9">
      <c r="C964" s="105"/>
    </row>
    <row r="965" ht="9">
      <c r="C965" s="105"/>
    </row>
    <row r="966" ht="9">
      <c r="C966" s="105"/>
    </row>
    <row r="967" ht="9">
      <c r="C967" s="105"/>
    </row>
    <row r="968" ht="9">
      <c r="C968" s="105"/>
    </row>
    <row r="969" ht="9">
      <c r="C969" s="105"/>
    </row>
    <row r="970" ht="9">
      <c r="C970" s="105"/>
    </row>
    <row r="971" ht="9">
      <c r="C971" s="105"/>
    </row>
    <row r="972" ht="9">
      <c r="C972" s="105"/>
    </row>
    <row r="973" ht="9">
      <c r="C973" s="105"/>
    </row>
    <row r="974" ht="9">
      <c r="C974" s="105"/>
    </row>
    <row r="975" ht="9">
      <c r="C975" s="105"/>
    </row>
    <row r="976" ht="9">
      <c r="C976" s="105"/>
    </row>
    <row r="977" ht="9">
      <c r="C977" s="105"/>
    </row>
    <row r="978" ht="9">
      <c r="C978" s="105"/>
    </row>
    <row r="979" ht="9">
      <c r="C979" s="105"/>
    </row>
    <row r="980" ht="9">
      <c r="C980" s="105"/>
    </row>
    <row r="981" ht="9">
      <c r="C981" s="105"/>
    </row>
    <row r="982" ht="9">
      <c r="C982" s="105"/>
    </row>
    <row r="983" ht="9">
      <c r="C983" s="105"/>
    </row>
    <row r="984" ht="9">
      <c r="C984" s="105"/>
    </row>
    <row r="985" ht="9">
      <c r="C985" s="105"/>
    </row>
    <row r="986" ht="9">
      <c r="C986" s="105"/>
    </row>
    <row r="987" ht="9">
      <c r="C987" s="105"/>
    </row>
    <row r="988" ht="9">
      <c r="C988" s="105"/>
    </row>
    <row r="989" ht="9">
      <c r="C989" s="105"/>
    </row>
    <row r="990" ht="9">
      <c r="C990" s="105"/>
    </row>
    <row r="991" ht="9">
      <c r="C991" s="105"/>
    </row>
    <row r="992" ht="9">
      <c r="C992" s="105"/>
    </row>
    <row r="993" ht="9">
      <c r="C993" s="105"/>
    </row>
    <row r="994" ht="9">
      <c r="C994" s="105"/>
    </row>
    <row r="995" ht="9">
      <c r="C995" s="105"/>
    </row>
    <row r="996" ht="9">
      <c r="C996" s="105"/>
    </row>
    <row r="997" ht="9">
      <c r="C997" s="105"/>
    </row>
    <row r="998" ht="9">
      <c r="C998" s="105"/>
    </row>
    <row r="999" ht="9">
      <c r="C999" s="105"/>
    </row>
    <row r="1000" ht="9">
      <c r="C1000" s="105"/>
    </row>
    <row r="1001" ht="9">
      <c r="C1001" s="105"/>
    </row>
    <row r="1002" ht="9">
      <c r="C1002" s="105"/>
    </row>
    <row r="1003" ht="9">
      <c r="C1003" s="105"/>
    </row>
    <row r="1004" ht="9">
      <c r="C1004" s="105"/>
    </row>
    <row r="1005" ht="9">
      <c r="C1005" s="105"/>
    </row>
    <row r="1006" ht="9">
      <c r="C1006" s="105"/>
    </row>
    <row r="1007" ht="9">
      <c r="C1007" s="105"/>
    </row>
    <row r="1008" ht="9">
      <c r="C1008" s="105"/>
    </row>
    <row r="1009" ht="9">
      <c r="C1009" s="105"/>
    </row>
    <row r="1010" ht="9">
      <c r="C1010" s="105"/>
    </row>
    <row r="1011" ht="9">
      <c r="C1011" s="105"/>
    </row>
    <row r="1012" ht="9">
      <c r="C1012" s="105"/>
    </row>
    <row r="1013" ht="9">
      <c r="C1013" s="105"/>
    </row>
    <row r="1014" ht="9">
      <c r="C1014" s="105"/>
    </row>
    <row r="1015" ht="9">
      <c r="C1015" s="105"/>
    </row>
    <row r="1016" ht="9">
      <c r="C1016" s="105"/>
    </row>
    <row r="1017" ht="9">
      <c r="C1017" s="105"/>
    </row>
    <row r="1018" ht="9">
      <c r="C1018" s="105"/>
    </row>
    <row r="1019" ht="9">
      <c r="C1019" s="105"/>
    </row>
    <row r="1020" ht="9">
      <c r="C1020" s="105"/>
    </row>
    <row r="1021" ht="9">
      <c r="C1021" s="105"/>
    </row>
    <row r="1022" ht="9">
      <c r="C1022" s="105"/>
    </row>
    <row r="1023" ht="9">
      <c r="C1023" s="105"/>
    </row>
    <row r="1024" ht="9">
      <c r="C1024" s="105"/>
    </row>
    <row r="1025" ht="9">
      <c r="C1025" s="105"/>
    </row>
    <row r="1026" ht="9">
      <c r="C1026" s="105"/>
    </row>
    <row r="1027" ht="9">
      <c r="C1027" s="105"/>
    </row>
    <row r="1028" ht="9">
      <c r="C1028" s="105"/>
    </row>
    <row r="1029" ht="9">
      <c r="C1029" s="105"/>
    </row>
    <row r="1030" ht="9">
      <c r="C1030" s="105"/>
    </row>
    <row r="1031" ht="9">
      <c r="C1031" s="105"/>
    </row>
    <row r="1032" ht="9">
      <c r="C1032" s="105"/>
    </row>
    <row r="1033" ht="9">
      <c r="C1033" s="105"/>
    </row>
    <row r="1034" ht="9">
      <c r="C1034" s="105"/>
    </row>
    <row r="1035" ht="9">
      <c r="C1035" s="105"/>
    </row>
    <row r="1036" ht="9">
      <c r="C1036" s="105"/>
    </row>
    <row r="1037" ht="9">
      <c r="C1037" s="105"/>
    </row>
    <row r="1038" ht="9">
      <c r="C1038" s="105"/>
    </row>
    <row r="1039" ht="9">
      <c r="C1039" s="105"/>
    </row>
    <row r="1040" ht="9">
      <c r="C1040" s="105"/>
    </row>
    <row r="1041" ht="9">
      <c r="C1041" s="105"/>
    </row>
    <row r="1042" ht="9">
      <c r="C1042" s="105"/>
    </row>
    <row r="1043" ht="9">
      <c r="C1043" s="105"/>
    </row>
    <row r="1044" ht="9">
      <c r="C1044" s="105"/>
    </row>
    <row r="1045" ht="9">
      <c r="C1045" s="105"/>
    </row>
    <row r="1046" ht="9">
      <c r="C1046" s="105"/>
    </row>
    <row r="1047" ht="9">
      <c r="C1047" s="105"/>
    </row>
    <row r="1048" ht="9">
      <c r="C1048" s="105"/>
    </row>
    <row r="1049" ht="9">
      <c r="C1049" s="105"/>
    </row>
    <row r="1050" ht="9">
      <c r="C1050" s="105"/>
    </row>
    <row r="1051" ht="9">
      <c r="C1051" s="105"/>
    </row>
    <row r="1052" ht="9">
      <c r="C1052" s="105"/>
    </row>
    <row r="1053" ht="9">
      <c r="C1053" s="105"/>
    </row>
    <row r="1054" ht="9">
      <c r="C1054" s="105"/>
    </row>
    <row r="1055" ht="9">
      <c r="C1055" s="105"/>
    </row>
    <row r="1056" ht="9">
      <c r="C1056" s="105"/>
    </row>
    <row r="1057" ht="9">
      <c r="C1057" s="105"/>
    </row>
    <row r="1058" ht="9">
      <c r="C1058" s="105"/>
    </row>
    <row r="1059" ht="9">
      <c r="C1059" s="105"/>
    </row>
    <row r="1060" ht="9">
      <c r="C1060" s="105"/>
    </row>
    <row r="1061" ht="9">
      <c r="C1061" s="105"/>
    </row>
    <row r="1062" ht="9">
      <c r="C1062" s="105"/>
    </row>
    <row r="1063" ht="9">
      <c r="C1063" s="105"/>
    </row>
    <row r="1064" ht="9">
      <c r="C1064" s="105"/>
    </row>
    <row r="1065" ht="9">
      <c r="C1065" s="105"/>
    </row>
    <row r="1066" ht="9">
      <c r="C1066" s="105"/>
    </row>
    <row r="1067" ht="9">
      <c r="C1067" s="105"/>
    </row>
    <row r="1068" ht="9">
      <c r="C1068" s="105"/>
    </row>
    <row r="1069" ht="9">
      <c r="C1069" s="105"/>
    </row>
    <row r="1070" ht="9">
      <c r="C1070" s="105"/>
    </row>
    <row r="1071" ht="9">
      <c r="C1071" s="105"/>
    </row>
    <row r="1072" ht="9">
      <c r="C1072" s="105"/>
    </row>
    <row r="1073" ht="9">
      <c r="C1073" s="105"/>
    </row>
    <row r="1074" ht="9">
      <c r="C1074" s="105"/>
    </row>
    <row r="1075" ht="9">
      <c r="C1075" s="105"/>
    </row>
    <row r="1076" ht="9">
      <c r="C1076" s="105"/>
    </row>
    <row r="1077" ht="9">
      <c r="C1077" s="105"/>
    </row>
    <row r="1078" ht="9">
      <c r="C1078" s="105"/>
    </row>
    <row r="1079" ht="9">
      <c r="C1079" s="105"/>
    </row>
    <row r="1080" ht="9">
      <c r="C1080" s="105"/>
    </row>
    <row r="1081" ht="9">
      <c r="C1081" s="105"/>
    </row>
    <row r="1082" ht="9">
      <c r="C1082" s="105"/>
    </row>
    <row r="1083" ht="9">
      <c r="C1083" s="105"/>
    </row>
    <row r="1084" ht="9">
      <c r="C1084" s="105"/>
    </row>
    <row r="1085" ht="9">
      <c r="C1085" s="105"/>
    </row>
    <row r="1086" ht="9">
      <c r="C1086" s="105"/>
    </row>
    <row r="1087" ht="9">
      <c r="C1087" s="105"/>
    </row>
    <row r="1088" ht="9">
      <c r="C1088" s="105"/>
    </row>
    <row r="1089" ht="9">
      <c r="C1089" s="105"/>
    </row>
    <row r="1090" ht="9">
      <c r="C1090" s="105"/>
    </row>
    <row r="1091" ht="9">
      <c r="C1091" s="105"/>
    </row>
    <row r="1092" ht="9">
      <c r="C1092" s="105"/>
    </row>
    <row r="1093" ht="9">
      <c r="C1093" s="105"/>
    </row>
    <row r="1094" ht="9">
      <c r="C1094" s="105"/>
    </row>
    <row r="1095" ht="9">
      <c r="C1095" s="105"/>
    </row>
    <row r="1096" ht="9">
      <c r="C1096" s="105"/>
    </row>
    <row r="1097" ht="9">
      <c r="C1097" s="105"/>
    </row>
    <row r="1098" ht="9">
      <c r="C1098" s="105"/>
    </row>
    <row r="1099" ht="9">
      <c r="C1099" s="105"/>
    </row>
    <row r="1100" ht="9">
      <c r="C1100" s="105"/>
    </row>
    <row r="1101" ht="9">
      <c r="C1101" s="105"/>
    </row>
    <row r="1102" ht="9">
      <c r="C1102" s="105"/>
    </row>
    <row r="1103" ht="9">
      <c r="C1103" s="105"/>
    </row>
    <row r="1104" ht="9">
      <c r="C1104" s="105"/>
    </row>
    <row r="1105" ht="9">
      <c r="C1105" s="105"/>
    </row>
    <row r="1106" ht="9">
      <c r="C1106" s="105"/>
    </row>
    <row r="1107" ht="9">
      <c r="C1107" s="105"/>
    </row>
    <row r="1108" ht="9">
      <c r="C1108" s="105"/>
    </row>
    <row r="1109" ht="9">
      <c r="C1109" s="105"/>
    </row>
    <row r="1110" ht="9">
      <c r="C1110" s="105"/>
    </row>
    <row r="1111" ht="9">
      <c r="C1111" s="105"/>
    </row>
    <row r="1112" ht="9">
      <c r="C1112" s="105"/>
    </row>
    <row r="1113" ht="9">
      <c r="C1113" s="105"/>
    </row>
    <row r="1114" ht="9">
      <c r="C1114" s="105"/>
    </row>
    <row r="1115" ht="9">
      <c r="C1115" s="105"/>
    </row>
    <row r="1116" ht="9">
      <c r="C1116" s="105"/>
    </row>
    <row r="1117" ht="9">
      <c r="C1117" s="105"/>
    </row>
    <row r="1118" ht="9">
      <c r="C1118" s="105"/>
    </row>
    <row r="1119" ht="9">
      <c r="C1119" s="105"/>
    </row>
    <row r="1120" ht="9">
      <c r="C1120" s="105"/>
    </row>
    <row r="1121" ht="9">
      <c r="C1121" s="105"/>
    </row>
    <row r="1122" ht="9">
      <c r="C1122" s="105"/>
    </row>
    <row r="1123" ht="9">
      <c r="C1123" s="105"/>
    </row>
    <row r="1124" ht="9">
      <c r="C1124" s="105"/>
    </row>
    <row r="1125" ht="9">
      <c r="C1125" s="105"/>
    </row>
    <row r="1126" ht="9">
      <c r="C1126" s="105"/>
    </row>
    <row r="1127" ht="9">
      <c r="C1127" s="105"/>
    </row>
    <row r="1128" ht="9">
      <c r="C1128" s="105"/>
    </row>
    <row r="1129" ht="9">
      <c r="C1129" s="105"/>
    </row>
    <row r="1130" ht="9">
      <c r="C1130" s="105"/>
    </row>
    <row r="1131" ht="9">
      <c r="C1131" s="105"/>
    </row>
    <row r="1132" ht="9">
      <c r="C1132" s="105"/>
    </row>
    <row r="1133" ht="9">
      <c r="C1133" s="105"/>
    </row>
    <row r="1134" ht="9">
      <c r="C1134" s="105"/>
    </row>
    <row r="1135" ht="9">
      <c r="C1135" s="105"/>
    </row>
    <row r="1136" ht="9">
      <c r="C1136" s="105"/>
    </row>
    <row r="1137" ht="9">
      <c r="C1137" s="105"/>
    </row>
    <row r="1138" ht="9">
      <c r="C1138" s="105"/>
    </row>
    <row r="1139" ht="9">
      <c r="C1139" s="105"/>
    </row>
    <row r="1140" ht="9">
      <c r="C1140" s="105"/>
    </row>
    <row r="1141" ht="9">
      <c r="C1141" s="105"/>
    </row>
    <row r="1142" ht="9">
      <c r="C1142" s="105"/>
    </row>
    <row r="1143" ht="9">
      <c r="C1143" s="105"/>
    </row>
    <row r="1144" ht="9">
      <c r="C1144" s="105"/>
    </row>
    <row r="1145" ht="9">
      <c r="C1145" s="105"/>
    </row>
    <row r="1146" ht="9">
      <c r="C1146" s="105"/>
    </row>
    <row r="1147" ht="9">
      <c r="C1147" s="105"/>
    </row>
    <row r="1148" ht="9">
      <c r="C1148" s="105"/>
    </row>
    <row r="1149" ht="9">
      <c r="C1149" s="105"/>
    </row>
    <row r="1150" ht="9">
      <c r="C1150" s="105"/>
    </row>
    <row r="1151" ht="9">
      <c r="C1151" s="105"/>
    </row>
    <row r="1152" ht="9">
      <c r="C1152" s="105"/>
    </row>
    <row r="1153" ht="9">
      <c r="C1153" s="105"/>
    </row>
    <row r="1154" ht="9">
      <c r="C1154" s="105"/>
    </row>
    <row r="1155" ht="9">
      <c r="C1155" s="105"/>
    </row>
    <row r="1156" ht="9">
      <c r="C1156" s="105"/>
    </row>
    <row r="1157" ht="9">
      <c r="C1157" s="105"/>
    </row>
    <row r="1158" ht="9">
      <c r="C1158" s="105"/>
    </row>
    <row r="1159" ht="9">
      <c r="C1159" s="105"/>
    </row>
    <row r="1160" ht="9">
      <c r="C1160" s="105"/>
    </row>
    <row r="1161" ht="9">
      <c r="C1161" s="105"/>
    </row>
    <row r="1162" ht="9">
      <c r="C1162" s="105"/>
    </row>
    <row r="1163" ht="9">
      <c r="C1163" s="105"/>
    </row>
    <row r="1164" ht="9">
      <c r="C1164" s="105"/>
    </row>
    <row r="1165" ht="9">
      <c r="C1165" s="105"/>
    </row>
    <row r="1166" ht="9">
      <c r="C1166" s="105"/>
    </row>
    <row r="1167" ht="9">
      <c r="C1167" s="105"/>
    </row>
    <row r="1168" ht="9">
      <c r="C1168" s="105"/>
    </row>
    <row r="1169" ht="9">
      <c r="C1169" s="105"/>
    </row>
    <row r="1170" ht="9">
      <c r="C1170" s="105"/>
    </row>
    <row r="1171" ht="9">
      <c r="C1171" s="105"/>
    </row>
    <row r="1172" ht="9">
      <c r="C1172" s="105"/>
    </row>
    <row r="1173" ht="9">
      <c r="C1173" s="105"/>
    </row>
    <row r="1174" ht="9">
      <c r="C1174" s="105"/>
    </row>
    <row r="1175" ht="9">
      <c r="C1175" s="105"/>
    </row>
    <row r="1176" ht="9">
      <c r="C1176" s="105"/>
    </row>
    <row r="1177" ht="9">
      <c r="C1177" s="105"/>
    </row>
    <row r="1178" ht="9">
      <c r="C1178" s="105"/>
    </row>
    <row r="1179" ht="9">
      <c r="C1179" s="105"/>
    </row>
    <row r="1180" ht="9">
      <c r="C1180" s="105"/>
    </row>
    <row r="1181" ht="9">
      <c r="C1181" s="105"/>
    </row>
    <row r="1182" ht="9">
      <c r="C1182" s="105"/>
    </row>
    <row r="1183" ht="9">
      <c r="C1183" s="105"/>
    </row>
    <row r="1184" ht="9">
      <c r="C1184" s="105"/>
    </row>
    <row r="1185" ht="9">
      <c r="C1185" s="105"/>
    </row>
    <row r="1186" ht="9">
      <c r="C1186" s="105"/>
    </row>
    <row r="1187" ht="9">
      <c r="C1187" s="105"/>
    </row>
    <row r="1188" ht="9">
      <c r="C1188" s="105"/>
    </row>
    <row r="1189" ht="9">
      <c r="C1189" s="105"/>
    </row>
    <row r="1190" ht="9">
      <c r="C1190" s="105"/>
    </row>
    <row r="1191" ht="9">
      <c r="C1191" s="105"/>
    </row>
    <row r="1192" ht="9">
      <c r="C1192" s="105"/>
    </row>
    <row r="1193" ht="9">
      <c r="C1193" s="105"/>
    </row>
    <row r="1194" ht="9">
      <c r="C1194" s="105"/>
    </row>
    <row r="1195" ht="9">
      <c r="C1195" s="105"/>
    </row>
    <row r="1196" ht="9">
      <c r="C1196" s="105"/>
    </row>
    <row r="1197" ht="9">
      <c r="C1197" s="105"/>
    </row>
    <row r="1198" ht="9">
      <c r="C1198" s="105"/>
    </row>
    <row r="1199" ht="9">
      <c r="C1199" s="105"/>
    </row>
    <row r="1200" ht="9">
      <c r="C1200" s="105"/>
    </row>
    <row r="1201" ht="9">
      <c r="C1201" s="105"/>
    </row>
    <row r="1202" ht="9">
      <c r="C1202" s="105"/>
    </row>
    <row r="1203" ht="9">
      <c r="C1203" s="105"/>
    </row>
    <row r="1204" ht="9">
      <c r="C1204" s="105"/>
    </row>
    <row r="1205" ht="9">
      <c r="C1205" s="105"/>
    </row>
    <row r="1206" ht="9">
      <c r="C1206" s="105"/>
    </row>
    <row r="1207" ht="9">
      <c r="C1207" s="105"/>
    </row>
    <row r="1208" ht="9">
      <c r="C1208" s="105"/>
    </row>
    <row r="1209" ht="9">
      <c r="C1209" s="105"/>
    </row>
    <row r="1210" ht="9">
      <c r="C1210" s="105"/>
    </row>
    <row r="1211" ht="9">
      <c r="C1211" s="105"/>
    </row>
    <row r="1212" ht="9">
      <c r="C1212" s="105"/>
    </row>
    <row r="1213" ht="9">
      <c r="C1213" s="105"/>
    </row>
    <row r="1214" ht="9">
      <c r="C1214" s="105"/>
    </row>
    <row r="1215" ht="9">
      <c r="C1215" s="105"/>
    </row>
    <row r="1216" ht="9">
      <c r="C1216" s="105"/>
    </row>
    <row r="1217" ht="9">
      <c r="C1217" s="105"/>
    </row>
    <row r="1218" ht="9">
      <c r="C1218" s="105"/>
    </row>
    <row r="1219" ht="9">
      <c r="C1219" s="105"/>
    </row>
    <row r="1220" ht="9">
      <c r="C1220" s="105"/>
    </row>
    <row r="1221" ht="9">
      <c r="C1221" s="105"/>
    </row>
    <row r="1222" ht="9">
      <c r="C1222" s="105"/>
    </row>
    <row r="1223" ht="9">
      <c r="C1223" s="105"/>
    </row>
    <row r="1224" ht="9">
      <c r="C1224" s="105"/>
    </row>
    <row r="1225" ht="9">
      <c r="C1225" s="105"/>
    </row>
    <row r="1226" ht="9">
      <c r="C1226" s="105"/>
    </row>
    <row r="1227" ht="9">
      <c r="C1227" s="105"/>
    </row>
    <row r="1228" ht="9">
      <c r="C1228" s="105"/>
    </row>
    <row r="1229" ht="9">
      <c r="C1229" s="105"/>
    </row>
    <row r="1230" ht="9">
      <c r="C1230" s="105"/>
    </row>
    <row r="1231" ht="9">
      <c r="C1231" s="105"/>
    </row>
    <row r="1232" ht="9">
      <c r="C1232" s="105"/>
    </row>
    <row r="1233" ht="9">
      <c r="C1233" s="105"/>
    </row>
    <row r="1234" ht="9">
      <c r="C1234" s="105"/>
    </row>
    <row r="1235" ht="9">
      <c r="C1235" s="105"/>
    </row>
    <row r="1236" ht="9">
      <c r="C1236" s="105"/>
    </row>
    <row r="1237" ht="9">
      <c r="C1237" s="105"/>
    </row>
    <row r="1238" ht="9">
      <c r="C1238" s="105"/>
    </row>
    <row r="1239" ht="9">
      <c r="C1239" s="105"/>
    </row>
    <row r="1240" ht="9">
      <c r="C1240" s="105"/>
    </row>
    <row r="1241" ht="9">
      <c r="C1241" s="105"/>
    </row>
    <row r="1242" ht="9">
      <c r="C1242" s="105"/>
    </row>
    <row r="1243" ht="9">
      <c r="C1243" s="105"/>
    </row>
    <row r="1244" ht="9">
      <c r="C1244" s="105"/>
    </row>
    <row r="1245" ht="9">
      <c r="C1245" s="105"/>
    </row>
    <row r="1246" ht="9">
      <c r="C1246" s="105"/>
    </row>
    <row r="1247" ht="9">
      <c r="C1247" s="105"/>
    </row>
    <row r="1248" ht="9">
      <c r="C1248" s="105"/>
    </row>
    <row r="1249" ht="9">
      <c r="C1249" s="105"/>
    </row>
    <row r="1250" ht="9">
      <c r="C1250" s="105"/>
    </row>
    <row r="1251" ht="9">
      <c r="C1251" s="105"/>
    </row>
    <row r="1252" ht="9">
      <c r="C1252" s="105"/>
    </row>
    <row r="1253" ht="9">
      <c r="C1253" s="105"/>
    </row>
    <row r="1254" ht="9">
      <c r="C1254" s="105"/>
    </row>
    <row r="1255" ht="9">
      <c r="C1255" s="105"/>
    </row>
    <row r="1256" ht="9">
      <c r="C1256" s="105"/>
    </row>
    <row r="1257" ht="9">
      <c r="C1257" s="105"/>
    </row>
    <row r="1258" ht="9">
      <c r="C1258" s="105"/>
    </row>
    <row r="1259" ht="9">
      <c r="C1259" s="105"/>
    </row>
    <row r="1260" ht="9">
      <c r="C1260" s="105"/>
    </row>
    <row r="1261" ht="9">
      <c r="C1261" s="105"/>
    </row>
    <row r="1262" ht="9">
      <c r="C1262" s="105"/>
    </row>
    <row r="1263" ht="9">
      <c r="C1263" s="105"/>
    </row>
    <row r="1264" ht="9">
      <c r="C1264" s="105"/>
    </row>
    <row r="1265" ht="9">
      <c r="C1265" s="105"/>
    </row>
    <row r="1266" ht="9">
      <c r="C1266" s="105"/>
    </row>
    <row r="1267" ht="9">
      <c r="C1267" s="105"/>
    </row>
    <row r="1268" ht="9">
      <c r="C1268" s="105"/>
    </row>
    <row r="1269" ht="9">
      <c r="C1269" s="105"/>
    </row>
    <row r="1270" ht="9">
      <c r="C1270" s="105"/>
    </row>
    <row r="1271" ht="9">
      <c r="C1271" s="105"/>
    </row>
    <row r="1272" ht="9">
      <c r="C1272" s="105"/>
    </row>
    <row r="1273" ht="9">
      <c r="C1273" s="105"/>
    </row>
    <row r="1274" ht="9">
      <c r="C1274" s="105"/>
    </row>
    <row r="1275" ht="9">
      <c r="C1275" s="105"/>
    </row>
    <row r="1276" ht="9">
      <c r="C1276" s="105"/>
    </row>
    <row r="1277" ht="9">
      <c r="C1277" s="105"/>
    </row>
    <row r="1278" ht="9">
      <c r="C1278" s="105"/>
    </row>
    <row r="1279" ht="9">
      <c r="C1279" s="105"/>
    </row>
    <row r="1280" ht="9">
      <c r="C1280" s="105"/>
    </row>
    <row r="1281" ht="9">
      <c r="C1281" s="105"/>
    </row>
    <row r="1282" ht="9">
      <c r="C1282" s="105"/>
    </row>
    <row r="1283" ht="9">
      <c r="C1283" s="105"/>
    </row>
    <row r="1284" ht="9">
      <c r="C1284" s="105"/>
    </row>
    <row r="1285" ht="9">
      <c r="C1285" s="105"/>
    </row>
    <row r="1286" ht="9">
      <c r="C1286" s="105"/>
    </row>
    <row r="1287" ht="9">
      <c r="C1287" s="105"/>
    </row>
    <row r="1288" ht="9">
      <c r="C1288" s="105"/>
    </row>
    <row r="1289" ht="9">
      <c r="C1289" s="105"/>
    </row>
    <row r="1290" ht="9">
      <c r="C1290" s="105"/>
    </row>
    <row r="1291" ht="9">
      <c r="C1291" s="105"/>
    </row>
    <row r="1292" ht="9">
      <c r="C1292" s="105"/>
    </row>
    <row r="1293" ht="9">
      <c r="C1293" s="105"/>
    </row>
    <row r="1294" ht="9">
      <c r="C1294" s="105"/>
    </row>
    <row r="1295" ht="9">
      <c r="C1295" s="105"/>
    </row>
    <row r="1296" ht="9">
      <c r="C1296" s="105"/>
    </row>
    <row r="1297" ht="9">
      <c r="C1297" s="105"/>
    </row>
    <row r="1298" ht="9">
      <c r="C1298" s="105"/>
    </row>
    <row r="1299" ht="9">
      <c r="C1299" s="105"/>
    </row>
    <row r="1300" ht="9">
      <c r="C1300" s="105"/>
    </row>
    <row r="1301" ht="9">
      <c r="C1301" s="105"/>
    </row>
    <row r="1302" ht="9">
      <c r="C1302" s="105"/>
    </row>
    <row r="1303" ht="9">
      <c r="C1303" s="105"/>
    </row>
    <row r="1304" ht="9">
      <c r="C1304" s="105"/>
    </row>
    <row r="1305" ht="9">
      <c r="C1305" s="105"/>
    </row>
    <row r="1306" ht="9">
      <c r="C1306" s="105"/>
    </row>
    <row r="1307" ht="9">
      <c r="C1307" s="105"/>
    </row>
    <row r="1308" ht="9">
      <c r="C1308" s="105"/>
    </row>
    <row r="1309" ht="9">
      <c r="C1309" s="105"/>
    </row>
    <row r="1310" ht="9">
      <c r="C1310" s="105"/>
    </row>
    <row r="1311" ht="9">
      <c r="C1311" s="105"/>
    </row>
    <row r="1312" ht="9">
      <c r="C1312" s="105"/>
    </row>
    <row r="1313" ht="9">
      <c r="C1313" s="105"/>
    </row>
    <row r="1314" ht="9">
      <c r="C1314" s="105"/>
    </row>
    <row r="1315" ht="9">
      <c r="C1315" s="105"/>
    </row>
    <row r="1316" ht="9">
      <c r="C1316" s="105"/>
    </row>
    <row r="1317" ht="9">
      <c r="C1317" s="105"/>
    </row>
    <row r="1318" ht="9">
      <c r="C1318" s="105"/>
    </row>
    <row r="1319" ht="9">
      <c r="C1319" s="105"/>
    </row>
    <row r="1320" ht="9">
      <c r="C1320" s="105"/>
    </row>
    <row r="1321" ht="9">
      <c r="C1321" s="105"/>
    </row>
    <row r="1322" ht="9">
      <c r="C1322" s="105"/>
    </row>
    <row r="1323" ht="9">
      <c r="C1323" s="105"/>
    </row>
    <row r="1324" ht="9">
      <c r="C1324" s="105"/>
    </row>
    <row r="1325" ht="9">
      <c r="C1325" s="105"/>
    </row>
    <row r="1326" ht="9">
      <c r="C1326" s="105"/>
    </row>
    <row r="1327" ht="9">
      <c r="C1327" s="105"/>
    </row>
    <row r="1328" ht="9">
      <c r="C1328" s="105"/>
    </row>
    <row r="1329" ht="9">
      <c r="C1329" s="105"/>
    </row>
    <row r="1330" ht="9">
      <c r="C1330" s="105"/>
    </row>
    <row r="1331" ht="9">
      <c r="C1331" s="105"/>
    </row>
    <row r="1332" ht="9">
      <c r="C1332" s="105"/>
    </row>
    <row r="1333" ht="9">
      <c r="C1333" s="105"/>
    </row>
    <row r="1334" ht="9">
      <c r="C1334" s="105"/>
    </row>
    <row r="1335" ht="9">
      <c r="C1335" s="105"/>
    </row>
    <row r="1336" ht="9">
      <c r="C1336" s="105"/>
    </row>
    <row r="1337" ht="9">
      <c r="C1337" s="105"/>
    </row>
    <row r="1338" ht="9">
      <c r="C1338" s="105"/>
    </row>
    <row r="1339" ht="9">
      <c r="C1339" s="105"/>
    </row>
    <row r="1340" ht="9">
      <c r="C1340" s="105"/>
    </row>
    <row r="1341" ht="9">
      <c r="C1341" s="105"/>
    </row>
  </sheetData>
  <sheetProtection/>
  <mergeCells count="23">
    <mergeCell ref="A24:D24"/>
    <mergeCell ref="A25:D25"/>
    <mergeCell ref="A26:E26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A13:D13"/>
    <mergeCell ref="A14:D14"/>
    <mergeCell ref="A15:D15"/>
    <mergeCell ref="A8:D8"/>
    <mergeCell ref="A9:D9"/>
    <mergeCell ref="A10:D10"/>
    <mergeCell ref="A11:D11"/>
    <mergeCell ref="A1:E1"/>
    <mergeCell ref="A2:E2"/>
    <mergeCell ref="A4:D4"/>
    <mergeCell ref="A6:D6"/>
  </mergeCells>
  <printOptions horizontalCentered="1" verticalCentered="1"/>
  <pageMargins left="0.5905511811023623" right="0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28"/>
  <sheetViews>
    <sheetView zoomScale="75" zoomScaleNormal="75" zoomScalePageLayoutView="0" workbookViewId="0" topLeftCell="A19">
      <selection activeCell="B25" sqref="B25:C27"/>
    </sheetView>
  </sheetViews>
  <sheetFormatPr defaultColWidth="9.88671875" defaultRowHeight="15"/>
  <cols>
    <col min="1" max="1" width="2.6640625" style="0" customWidth="1"/>
    <col min="2" max="7" width="8.88671875" style="0" customWidth="1"/>
    <col min="8" max="9" width="8.88671875" style="20" customWidth="1"/>
    <col min="10" max="10" width="5.4453125" style="20" customWidth="1"/>
    <col min="11" max="11" width="16.6640625" style="40" customWidth="1"/>
    <col min="12" max="12" width="13.4453125" style="39" customWidth="1"/>
    <col min="13" max="13" width="13.21484375" style="38" customWidth="1"/>
    <col min="14" max="14" width="12.6640625" style="20" bestFit="1" customWidth="1"/>
    <col min="15" max="15" width="8.5546875" style="20" customWidth="1"/>
    <col min="16" max="16" width="8.6640625" style="20" customWidth="1"/>
    <col min="17" max="18" width="11.21484375" style="20" bestFit="1" customWidth="1"/>
    <col min="19" max="19" width="8.6640625" style="20" customWidth="1"/>
    <col min="20" max="20" width="10.21484375" style="20" bestFit="1" customWidth="1"/>
    <col min="21" max="247" width="8.88671875" style="20" customWidth="1"/>
    <col min="248" max="248" width="25.21484375" style="52" customWidth="1"/>
    <col min="249" max="249" width="29.21484375" style="52" customWidth="1"/>
    <col min="250" max="250" width="12.6640625" style="20" bestFit="1" customWidth="1"/>
    <col min="251" max="251" width="14.21484375" style="20" customWidth="1"/>
    <col min="252" max="252" width="8.88671875" style="20" customWidth="1"/>
    <col min="253" max="253" width="12.6640625" style="20" bestFit="1" customWidth="1"/>
    <col min="254" max="254" width="8.88671875" style="20" customWidth="1"/>
    <col min="255" max="255" width="12.21484375" style="20" bestFit="1" customWidth="1"/>
    <col min="256" max="16384" width="9.88671875" style="20" customWidth="1"/>
  </cols>
  <sheetData>
    <row r="1" spans="1:13" ht="15">
      <c r="A1" s="6"/>
      <c r="B1" s="1"/>
      <c r="C1" s="1"/>
      <c r="D1" s="1"/>
      <c r="E1" s="1"/>
      <c r="F1" s="1"/>
      <c r="K1" s="72"/>
      <c r="L1" s="73"/>
      <c r="M1" s="74"/>
    </row>
    <row r="2" spans="1:13" ht="15">
      <c r="A2" s="1"/>
      <c r="B2" s="1"/>
      <c r="C2" s="1"/>
      <c r="D2" s="1"/>
      <c r="E2" s="1"/>
      <c r="F2" s="1"/>
      <c r="K2" s="75"/>
      <c r="L2" s="75"/>
      <c r="M2" s="76"/>
    </row>
    <row r="3" spans="2:252" ht="17.25">
      <c r="B3" s="160" t="s">
        <v>40</v>
      </c>
      <c r="C3" s="160"/>
      <c r="D3" s="160"/>
      <c r="E3" s="160"/>
      <c r="F3" s="160"/>
      <c r="G3" s="160"/>
      <c r="H3" s="160"/>
      <c r="I3" s="160"/>
      <c r="K3" s="75"/>
      <c r="L3" s="75"/>
      <c r="M3" s="76"/>
      <c r="IP3" s="27"/>
      <c r="IQ3" s="27"/>
      <c r="IR3" s="87"/>
    </row>
    <row r="4" spans="3:252" ht="17.25">
      <c r="C4" s="1"/>
      <c r="D4" s="10"/>
      <c r="E4" s="1"/>
      <c r="F4" s="1"/>
      <c r="K4" s="70"/>
      <c r="L4" s="77"/>
      <c r="M4" s="78"/>
      <c r="IP4" s="27"/>
      <c r="IQ4" s="27"/>
      <c r="IR4" s="87"/>
    </row>
    <row r="5" spans="2:252" ht="19.5">
      <c r="B5" s="161" t="s">
        <v>15</v>
      </c>
      <c r="C5" s="161"/>
      <c r="D5" s="161"/>
      <c r="E5" s="161"/>
      <c r="F5" s="161"/>
      <c r="G5" s="161"/>
      <c r="H5" s="161"/>
      <c r="I5" s="161"/>
      <c r="K5" s="72"/>
      <c r="L5" s="73"/>
      <c r="M5" s="74"/>
      <c r="IP5" s="27"/>
      <c r="IQ5" s="27"/>
      <c r="IR5" s="87"/>
    </row>
    <row r="6" spans="3:252" ht="15">
      <c r="C6" s="1"/>
      <c r="D6" s="11"/>
      <c r="E6" s="1"/>
      <c r="F6" s="1"/>
      <c r="K6" s="75"/>
      <c r="L6" s="75"/>
      <c r="M6" s="76"/>
      <c r="IP6" s="27"/>
      <c r="IQ6" s="27"/>
      <c r="IR6" s="87"/>
    </row>
    <row r="7" spans="2:252" ht="17.25">
      <c r="B7" s="160">
        <v>2000</v>
      </c>
      <c r="C7" s="160"/>
      <c r="D7" s="160"/>
      <c r="E7" s="160"/>
      <c r="F7" s="160"/>
      <c r="G7" s="160"/>
      <c r="H7" s="160"/>
      <c r="I7" s="160"/>
      <c r="K7" s="75"/>
      <c r="L7" s="75"/>
      <c r="M7" s="76"/>
      <c r="IN7" s="88"/>
      <c r="IP7" s="27"/>
      <c r="IQ7" s="27"/>
      <c r="IR7" s="87"/>
    </row>
    <row r="8" spans="3:250" ht="15">
      <c r="C8" s="1"/>
      <c r="D8" s="1"/>
      <c r="E8" s="1"/>
      <c r="F8" s="1"/>
      <c r="J8" s="18"/>
      <c r="K8" s="79"/>
      <c r="L8" s="77"/>
      <c r="M8" s="78"/>
      <c r="IN8" s="88"/>
      <c r="IP8" s="27"/>
    </row>
    <row r="9" spans="3:254" ht="15">
      <c r="C9" s="1"/>
      <c r="D9" s="1"/>
      <c r="E9" s="1"/>
      <c r="F9" s="1"/>
      <c r="J9" s="18"/>
      <c r="K9" s="70"/>
      <c r="L9" s="85"/>
      <c r="M9" s="74"/>
      <c r="P9" s="18"/>
      <c r="Q9" s="18"/>
      <c r="R9" s="18"/>
      <c r="S9" s="18"/>
      <c r="T9" s="24"/>
      <c r="IP9" s="27"/>
      <c r="IQ9" s="18"/>
      <c r="IR9" s="18"/>
      <c r="IS9" s="18"/>
      <c r="IT9" s="18"/>
    </row>
    <row r="10" spans="3:254" ht="15">
      <c r="C10" s="1"/>
      <c r="D10" s="1"/>
      <c r="E10" s="1"/>
      <c r="F10" s="1"/>
      <c r="J10" s="18"/>
      <c r="K10" s="70"/>
      <c r="L10" s="85"/>
      <c r="M10" s="76"/>
      <c r="P10" s="18"/>
      <c r="Q10" s="18"/>
      <c r="R10" s="18"/>
      <c r="S10" s="18"/>
      <c r="T10" s="24"/>
      <c r="IP10" s="27"/>
      <c r="IQ10" s="18"/>
      <c r="IT10" s="18"/>
    </row>
    <row r="11" spans="3:254" ht="15">
      <c r="C11" s="1"/>
      <c r="D11" s="1"/>
      <c r="E11" s="1"/>
      <c r="F11" s="1"/>
      <c r="J11" s="18"/>
      <c r="K11" s="70"/>
      <c r="L11" s="85"/>
      <c r="M11" s="76"/>
      <c r="Q11" s="18"/>
      <c r="R11" s="18"/>
      <c r="S11" s="18"/>
      <c r="T11" s="24"/>
      <c r="IP11" s="28"/>
      <c r="IQ11" s="18"/>
      <c r="IT11" s="18"/>
    </row>
    <row r="12" spans="3:254" ht="15" customHeight="1">
      <c r="C12" s="1"/>
      <c r="D12" s="1"/>
      <c r="E12" s="1"/>
      <c r="F12" s="1"/>
      <c r="J12" s="18"/>
      <c r="K12" s="70"/>
      <c r="L12" s="85"/>
      <c r="M12" s="76"/>
      <c r="Q12" s="18"/>
      <c r="R12" s="18"/>
      <c r="S12" s="18"/>
      <c r="T12" s="24"/>
      <c r="IP12" s="27"/>
      <c r="IQ12" s="18"/>
      <c r="IT12" s="18"/>
    </row>
    <row r="13" spans="3:254" ht="15" customHeight="1">
      <c r="C13" s="1"/>
      <c r="D13" s="1"/>
      <c r="E13" s="1"/>
      <c r="F13" s="1"/>
      <c r="J13" s="18"/>
      <c r="K13" s="71"/>
      <c r="L13" s="85"/>
      <c r="M13" s="74"/>
      <c r="Q13" s="18"/>
      <c r="R13" s="18"/>
      <c r="S13" s="18"/>
      <c r="T13" s="24"/>
      <c r="IP13" s="89"/>
      <c r="IQ13" s="18"/>
      <c r="IT13" s="18"/>
    </row>
    <row r="14" spans="3:254" ht="15" customHeight="1">
      <c r="C14" s="1"/>
      <c r="D14" s="1"/>
      <c r="E14" s="1"/>
      <c r="F14" s="1"/>
      <c r="J14" s="18"/>
      <c r="K14" s="70"/>
      <c r="L14" s="85"/>
      <c r="M14" s="78"/>
      <c r="Q14" s="18"/>
      <c r="R14" s="18"/>
      <c r="S14" s="18"/>
      <c r="T14" s="24"/>
      <c r="IP14" s="89"/>
      <c r="IQ14" s="18"/>
      <c r="IT14" s="18"/>
    </row>
    <row r="15" spans="3:254" ht="15" customHeight="1">
      <c r="C15" s="1"/>
      <c r="D15" s="1"/>
      <c r="E15" s="1"/>
      <c r="F15" s="1"/>
      <c r="J15" s="18"/>
      <c r="K15" s="70"/>
      <c r="L15" s="85"/>
      <c r="M15" s="74"/>
      <c r="R15" s="18"/>
      <c r="S15" s="18"/>
      <c r="T15" s="24"/>
      <c r="IP15" s="89"/>
      <c r="IQ15" s="18"/>
      <c r="IT15" s="18"/>
    </row>
    <row r="16" spans="3:254" ht="15" customHeight="1">
      <c r="C16" s="1"/>
      <c r="D16" s="1"/>
      <c r="E16" s="1"/>
      <c r="F16" s="1"/>
      <c r="J16" s="18"/>
      <c r="K16" s="70"/>
      <c r="L16" s="85"/>
      <c r="M16" s="83"/>
      <c r="R16" s="18"/>
      <c r="S16" s="18"/>
      <c r="T16" s="24"/>
      <c r="IP16" s="89"/>
      <c r="IQ16" s="18"/>
      <c r="IT16" s="18"/>
    </row>
    <row r="17" spans="3:254" ht="15" customHeight="1">
      <c r="C17" s="1"/>
      <c r="D17" s="1"/>
      <c r="E17" s="1"/>
      <c r="F17" s="1"/>
      <c r="I17" s="18"/>
      <c r="J17" s="18"/>
      <c r="K17" s="80"/>
      <c r="L17" s="81"/>
      <c r="M17" s="74"/>
      <c r="R17" s="18"/>
      <c r="S17" s="18"/>
      <c r="T17" s="24"/>
      <c r="IP17" s="89"/>
      <c r="IQ17" s="18"/>
      <c r="IT17" s="18"/>
    </row>
    <row r="18" spans="1:254" ht="15" customHeight="1">
      <c r="A18" s="4"/>
      <c r="B18" s="2"/>
      <c r="C18" s="1"/>
      <c r="D18" s="1"/>
      <c r="E18" s="1"/>
      <c r="F18" s="1"/>
      <c r="I18" s="18"/>
      <c r="J18" s="18"/>
      <c r="K18" s="82"/>
      <c r="L18" s="82"/>
      <c r="M18" s="83"/>
      <c r="P18" s="18"/>
      <c r="Q18" s="18"/>
      <c r="R18" s="18"/>
      <c r="S18" s="18"/>
      <c r="T18" s="24"/>
      <c r="IQ18" s="18"/>
      <c r="IT18" s="18"/>
    </row>
    <row r="19" spans="1:254" ht="15" customHeight="1">
      <c r="A19" s="1"/>
      <c r="B19" s="7"/>
      <c r="C19" s="1"/>
      <c r="D19" s="1"/>
      <c r="E19" s="6"/>
      <c r="F19" s="1"/>
      <c r="I19" s="18"/>
      <c r="J19" s="26"/>
      <c r="K19" s="80"/>
      <c r="L19" s="81"/>
      <c r="M19" s="74"/>
      <c r="P19" s="18"/>
      <c r="Q19" s="19"/>
      <c r="R19" s="18"/>
      <c r="S19" s="18"/>
      <c r="T19" s="24"/>
      <c r="IQ19" s="18"/>
      <c r="IT19" s="18"/>
    </row>
    <row r="20" spans="1:254" ht="15" customHeight="1">
      <c r="A20" s="1"/>
      <c r="B20" s="1"/>
      <c r="C20" s="1"/>
      <c r="D20" s="1"/>
      <c r="E20" s="1"/>
      <c r="F20" s="1"/>
      <c r="I20" s="45"/>
      <c r="J20" s="26"/>
      <c r="K20" s="58"/>
      <c r="L20" s="58"/>
      <c r="M20" s="59"/>
      <c r="P20" s="18"/>
      <c r="Q20" s="19"/>
      <c r="R20" s="18"/>
      <c r="S20" s="18"/>
      <c r="T20" s="24"/>
      <c r="IQ20" s="18"/>
      <c r="IT20" s="18"/>
    </row>
    <row r="21" spans="1:253" ht="15" customHeight="1">
      <c r="A21" s="1"/>
      <c r="B21" s="1"/>
      <c r="C21" s="1"/>
      <c r="D21" s="1"/>
      <c r="E21" s="1"/>
      <c r="F21" s="1"/>
      <c r="I21" s="18"/>
      <c r="J21" s="26"/>
      <c r="K21" s="80"/>
      <c r="L21" s="74"/>
      <c r="M21" s="20"/>
      <c r="O21" s="18"/>
      <c r="P21" s="18"/>
      <c r="Q21" s="18"/>
      <c r="R21" s="18"/>
      <c r="S21" s="24"/>
      <c r="IM21" s="52"/>
      <c r="IO21" s="20"/>
      <c r="IP21" s="18"/>
      <c r="IS21" s="18"/>
    </row>
    <row r="22" spans="1:253" ht="15" customHeight="1">
      <c r="A22" s="1"/>
      <c r="B22" s="3"/>
      <c r="C22" s="1"/>
      <c r="F22" s="1"/>
      <c r="I22" s="18"/>
      <c r="J22" s="26"/>
      <c r="K22" s="75"/>
      <c r="L22" s="76"/>
      <c r="M22" s="20"/>
      <c r="O22" s="18"/>
      <c r="P22" s="19"/>
      <c r="Q22" s="18"/>
      <c r="R22" s="18"/>
      <c r="S22" s="24"/>
      <c r="IM22" s="52"/>
      <c r="IO22" s="20"/>
      <c r="IP22" s="18"/>
      <c r="IS22" s="18"/>
    </row>
    <row r="23" spans="1:253" ht="15" customHeight="1">
      <c r="A23" s="8"/>
      <c r="C23" s="1"/>
      <c r="F23" s="1"/>
      <c r="I23" s="18"/>
      <c r="J23" s="26"/>
      <c r="K23" s="75"/>
      <c r="L23" s="76"/>
      <c r="M23" s="20"/>
      <c r="O23" s="18"/>
      <c r="P23" s="19"/>
      <c r="Q23" s="18"/>
      <c r="R23" s="18"/>
      <c r="S23" s="24"/>
      <c r="IM23" s="52"/>
      <c r="IO23" s="20"/>
      <c r="IP23" s="18"/>
      <c r="IQ23" s="18"/>
      <c r="IR23" s="36"/>
      <c r="IS23" s="53"/>
    </row>
    <row r="24" spans="1:253" ht="15" customHeight="1">
      <c r="A24" s="1"/>
      <c r="B24" s="48" t="s">
        <v>43</v>
      </c>
      <c r="C24" s="1"/>
      <c r="F24" s="1"/>
      <c r="I24" s="18"/>
      <c r="J24" s="26"/>
      <c r="K24" s="75"/>
      <c r="L24" s="76"/>
      <c r="M24" s="20"/>
      <c r="O24" s="18"/>
      <c r="P24" s="18"/>
      <c r="Q24" s="18"/>
      <c r="R24" s="18"/>
      <c r="S24" s="24"/>
      <c r="IM24" s="52"/>
      <c r="IO24" s="20"/>
      <c r="IP24" s="19"/>
      <c r="IQ24" s="18"/>
      <c r="IR24" s="19"/>
      <c r="IS24" s="53"/>
    </row>
    <row r="25" spans="1:253" ht="15" customHeight="1">
      <c r="A25" s="1"/>
      <c r="B25" s="41" t="s">
        <v>27</v>
      </c>
      <c r="C25" s="1"/>
      <c r="F25" s="1"/>
      <c r="I25" s="18"/>
      <c r="J25" s="26"/>
      <c r="K25" s="75"/>
      <c r="L25" s="76"/>
      <c r="M25" s="20"/>
      <c r="O25" s="18"/>
      <c r="P25" s="19"/>
      <c r="Q25" s="18"/>
      <c r="R25" s="18"/>
      <c r="S25" s="24"/>
      <c r="IM25" s="52"/>
      <c r="IN25" s="18"/>
      <c r="IO25" s="19" t="s">
        <v>75</v>
      </c>
      <c r="IP25" s="90" t="s">
        <v>74</v>
      </c>
      <c r="IQ25" s="18"/>
      <c r="IR25" s="19"/>
      <c r="IS25" s="53"/>
    </row>
    <row r="26" spans="1:253" ht="15" customHeight="1">
      <c r="A26" s="1"/>
      <c r="B26" s="42" t="s">
        <v>76</v>
      </c>
      <c r="C26" s="1"/>
      <c r="D26" s="1"/>
      <c r="E26" s="1"/>
      <c r="F26" s="1"/>
      <c r="I26" s="18"/>
      <c r="K26" s="75"/>
      <c r="L26" s="76"/>
      <c r="M26" s="20"/>
      <c r="O26" s="18"/>
      <c r="P26" s="19"/>
      <c r="Q26" s="18"/>
      <c r="R26" s="18"/>
      <c r="S26" s="24"/>
      <c r="IM26" s="52"/>
      <c r="IN26" s="65" t="s">
        <v>38</v>
      </c>
      <c r="IO26" s="66">
        <v>1281463033</v>
      </c>
      <c r="IP26" s="53">
        <v>18.27366045034932</v>
      </c>
      <c r="IQ26" s="18"/>
      <c r="IR26" s="19"/>
      <c r="IS26" s="53"/>
    </row>
    <row r="27" spans="1:253" ht="15" customHeight="1">
      <c r="A27" s="1"/>
      <c r="B27" s="42" t="s">
        <v>77</v>
      </c>
      <c r="C27" s="1"/>
      <c r="D27" s="1"/>
      <c r="E27" s="1"/>
      <c r="F27" s="1"/>
      <c r="K27" s="75"/>
      <c r="L27" s="76"/>
      <c r="M27" s="20"/>
      <c r="O27" s="18"/>
      <c r="P27" s="19"/>
      <c r="Q27" s="18"/>
      <c r="R27" s="18"/>
      <c r="S27" s="24"/>
      <c r="IM27" s="52"/>
      <c r="IN27" s="65" t="s">
        <v>26</v>
      </c>
      <c r="IO27" s="66">
        <v>1358651632</v>
      </c>
      <c r="IP27" s="53">
        <v>19.37</v>
      </c>
      <c r="IQ27" s="18"/>
      <c r="IR27" s="19"/>
      <c r="IS27" s="53"/>
    </row>
    <row r="28" spans="1:253" ht="15" customHeight="1">
      <c r="A28" s="1"/>
      <c r="B28" s="42" t="s">
        <v>78</v>
      </c>
      <c r="C28" s="1"/>
      <c r="D28" s="1"/>
      <c r="E28" s="1"/>
      <c r="F28" s="1"/>
      <c r="K28" s="75"/>
      <c r="L28" s="76"/>
      <c r="M28" s="20"/>
      <c r="O28" s="18"/>
      <c r="P28" s="19"/>
      <c r="Q28" s="18"/>
      <c r="R28" s="18"/>
      <c r="S28" s="24"/>
      <c r="IM28" s="52"/>
      <c r="IN28" s="65" t="s">
        <v>67</v>
      </c>
      <c r="IO28" s="67">
        <v>701619384</v>
      </c>
      <c r="IP28" s="53">
        <v>10.005091101679287</v>
      </c>
      <c r="IQ28" s="18"/>
      <c r="IR28" s="19"/>
      <c r="IS28" s="53"/>
    </row>
    <row r="29" spans="1:253" ht="15" customHeight="1">
      <c r="A29" s="1"/>
      <c r="B29" s="22" t="s">
        <v>79</v>
      </c>
      <c r="C29" s="1"/>
      <c r="D29" s="1"/>
      <c r="E29" s="1"/>
      <c r="F29" s="1"/>
      <c r="K29" s="75"/>
      <c r="L29" s="76"/>
      <c r="M29" s="20"/>
      <c r="O29" s="18"/>
      <c r="P29" s="19"/>
      <c r="Q29" s="18"/>
      <c r="R29" s="18"/>
      <c r="S29" s="24"/>
      <c r="IM29" s="52"/>
      <c r="IN29" s="65" t="s">
        <v>70</v>
      </c>
      <c r="IO29" s="67">
        <v>320477907</v>
      </c>
      <c r="IP29" s="53">
        <v>4.570014353552271</v>
      </c>
      <c r="IQ29" s="18"/>
      <c r="IR29" s="19"/>
      <c r="IS29" s="53"/>
    </row>
    <row r="30" spans="1:253" ht="15" customHeight="1">
      <c r="A30" s="1"/>
      <c r="B30" s="22" t="s">
        <v>80</v>
      </c>
      <c r="C30" s="1"/>
      <c r="D30" s="1"/>
      <c r="E30" s="1"/>
      <c r="F30" s="1"/>
      <c r="K30" s="75"/>
      <c r="L30" s="76"/>
      <c r="M30" s="20"/>
      <c r="O30" s="18"/>
      <c r="P30" s="19"/>
      <c r="Q30" s="18"/>
      <c r="R30" s="18"/>
      <c r="S30" s="24"/>
      <c r="IM30" s="52"/>
      <c r="IN30" s="68" t="s">
        <v>5</v>
      </c>
      <c r="IO30" s="69">
        <v>459893091</v>
      </c>
      <c r="IP30" s="53">
        <v>6.558074616262146</v>
      </c>
      <c r="IQ30" s="18"/>
      <c r="IR30" s="19"/>
      <c r="IS30" s="53"/>
    </row>
    <row r="31" spans="1:253" ht="15" customHeight="1">
      <c r="A31" s="1"/>
      <c r="B31" s="22"/>
      <c r="C31" s="1"/>
      <c r="D31" s="1"/>
      <c r="E31" s="1"/>
      <c r="F31" s="1"/>
      <c r="K31" s="75"/>
      <c r="L31" s="76"/>
      <c r="M31" s="20"/>
      <c r="O31" s="18"/>
      <c r="P31" s="19"/>
      <c r="Q31" s="18"/>
      <c r="R31" s="18"/>
      <c r="S31" s="24"/>
      <c r="IM31" s="52"/>
      <c r="IN31" s="65" t="s">
        <v>72</v>
      </c>
      <c r="IO31" s="67">
        <v>1493855734</v>
      </c>
      <c r="IP31" s="53">
        <v>21.302379968789435</v>
      </c>
      <c r="IQ31" s="18"/>
      <c r="IR31" s="19"/>
      <c r="IS31" s="53"/>
    </row>
    <row r="32" spans="1:253" ht="15" customHeight="1">
      <c r="A32" s="1"/>
      <c r="C32" s="1"/>
      <c r="D32" s="1"/>
      <c r="E32" s="1"/>
      <c r="F32" s="1"/>
      <c r="K32" s="75"/>
      <c r="L32" s="76"/>
      <c r="M32" s="20"/>
      <c r="O32" s="18"/>
      <c r="P32" s="19"/>
      <c r="IM32" s="52"/>
      <c r="IN32" s="65" t="s">
        <v>73</v>
      </c>
      <c r="IO32" s="67">
        <v>948396774</v>
      </c>
      <c r="IP32" s="53">
        <v>13.524136220855526</v>
      </c>
      <c r="IQ32" s="18"/>
      <c r="IR32" s="19"/>
      <c r="IS32" s="53"/>
    </row>
    <row r="33" spans="1:254" ht="15" customHeight="1">
      <c r="A33" s="1"/>
      <c r="C33" s="18"/>
      <c r="D33" s="18"/>
      <c r="E33" s="18"/>
      <c r="F33" s="18"/>
      <c r="G33" s="18"/>
      <c r="H33" s="18"/>
      <c r="K33" s="49"/>
      <c r="L33" s="12"/>
      <c r="M33" s="12"/>
      <c r="P33" s="18"/>
      <c r="Q33" s="19"/>
      <c r="IN33" s="65" t="s">
        <v>71</v>
      </c>
      <c r="IO33" s="67">
        <v>448266087</v>
      </c>
      <c r="IP33" s="53">
        <v>6.392273560999982</v>
      </c>
      <c r="IS33" s="21"/>
      <c r="IT33" s="54"/>
    </row>
    <row r="34" spans="1:253" ht="15" customHeight="1">
      <c r="A34" s="1"/>
      <c r="C34" s="18"/>
      <c r="D34" s="19"/>
      <c r="E34" s="18"/>
      <c r="F34" s="20"/>
      <c r="G34" s="18"/>
      <c r="H34" s="18"/>
      <c r="K34" s="80"/>
      <c r="L34" s="80"/>
      <c r="M34" s="84"/>
      <c r="P34" s="18"/>
      <c r="Q34" s="19"/>
      <c r="IO34" s="36">
        <f>SUM(IO26:IO33)</f>
        <v>7012623642</v>
      </c>
      <c r="IP34" s="36">
        <f>SUM(IP26:IP33)</f>
        <v>99.99563027248796</v>
      </c>
      <c r="IR34" s="18"/>
      <c r="IS34" s="36"/>
    </row>
    <row r="35" spans="1:253" ht="17.25">
      <c r="A35" s="1"/>
      <c r="B35" s="160" t="s">
        <v>41</v>
      </c>
      <c r="C35" s="160"/>
      <c r="D35" s="160"/>
      <c r="E35" s="160"/>
      <c r="F35" s="160"/>
      <c r="G35" s="160"/>
      <c r="H35" s="160"/>
      <c r="I35" s="160"/>
      <c r="P35" s="18"/>
      <c r="Q35" s="19"/>
      <c r="IR35" s="18"/>
      <c r="IS35" s="19"/>
    </row>
    <row r="36" spans="3:253" ht="17.25">
      <c r="C36" s="1"/>
      <c r="D36" s="10"/>
      <c r="E36" s="1"/>
      <c r="F36" s="1"/>
      <c r="P36" s="24"/>
      <c r="Q36" s="25"/>
      <c r="R36" s="21"/>
      <c r="IR36" s="18"/>
      <c r="IS36" s="19"/>
    </row>
    <row r="37" spans="2:253" ht="19.5">
      <c r="B37" s="161" t="s">
        <v>16</v>
      </c>
      <c r="C37" s="161"/>
      <c r="D37" s="161"/>
      <c r="E37" s="161"/>
      <c r="F37" s="161"/>
      <c r="G37" s="161"/>
      <c r="H37" s="161"/>
      <c r="I37" s="161"/>
      <c r="IO37" s="61" t="s">
        <v>66</v>
      </c>
      <c r="IP37" s="62">
        <f>SUM(IP38:IP39)</f>
        <v>1281463033</v>
      </c>
      <c r="IQ37" s="91">
        <f>(IP37*100)/IP70</f>
        <v>18.27366045034932</v>
      </c>
      <c r="IR37" s="18"/>
      <c r="IS37" s="19"/>
    </row>
    <row r="38" spans="3:253" ht="15">
      <c r="C38" s="1"/>
      <c r="D38" s="11"/>
      <c r="E38" s="1"/>
      <c r="F38" s="1"/>
      <c r="IO38" s="92" t="s">
        <v>47</v>
      </c>
      <c r="IP38" s="92">
        <v>291452242</v>
      </c>
      <c r="IQ38" s="56"/>
      <c r="IR38" s="18"/>
      <c r="IS38" s="19"/>
    </row>
    <row r="39" spans="2:253" ht="17.25">
      <c r="B39" s="160">
        <v>2000</v>
      </c>
      <c r="C39" s="160"/>
      <c r="D39" s="160"/>
      <c r="E39" s="160"/>
      <c r="F39" s="160"/>
      <c r="G39" s="160"/>
      <c r="H39" s="160"/>
      <c r="I39" s="160"/>
      <c r="IO39" s="92" t="s">
        <v>51</v>
      </c>
      <c r="IP39" s="92">
        <v>990010791</v>
      </c>
      <c r="IQ39" s="56"/>
      <c r="IR39" s="18"/>
      <c r="IS39" s="19"/>
    </row>
    <row r="40" spans="2:253" ht="15" customHeight="1">
      <c r="B40" s="18"/>
      <c r="C40" s="18"/>
      <c r="D40" s="19"/>
      <c r="E40" s="18"/>
      <c r="F40" s="18"/>
      <c r="G40" s="19"/>
      <c r="H40" s="18"/>
      <c r="IO40" s="57"/>
      <c r="IP40" s="93"/>
      <c r="IQ40" s="93"/>
      <c r="IR40" s="18"/>
      <c r="IS40" s="19"/>
    </row>
    <row r="41" spans="1:253" ht="15" customHeight="1">
      <c r="A41" s="1"/>
      <c r="B41" s="18"/>
      <c r="C41" s="18"/>
      <c r="D41" s="19"/>
      <c r="E41" s="18"/>
      <c r="F41" s="18"/>
      <c r="G41" s="18"/>
      <c r="H41" s="18"/>
      <c r="K41" s="20"/>
      <c r="L41" s="20"/>
      <c r="N41" s="39"/>
      <c r="AB41" s="40" t="s">
        <v>7</v>
      </c>
      <c r="AC41" s="39">
        <v>5828370.917</v>
      </c>
      <c r="IO41" s="61" t="s">
        <v>26</v>
      </c>
      <c r="IP41" s="62">
        <f>SUM(IP42:IP43)</f>
        <v>1358651632</v>
      </c>
      <c r="IQ41" s="91">
        <f>(IP41*100)/IP70</f>
        <v>19.374369727512036</v>
      </c>
      <c r="IR41" s="18"/>
      <c r="IS41" s="19"/>
    </row>
    <row r="42" spans="2:253" ht="15" customHeight="1">
      <c r="B42" s="18"/>
      <c r="C42" s="20"/>
      <c r="D42" s="21"/>
      <c r="E42" s="18"/>
      <c r="F42" s="18"/>
      <c r="G42" s="19"/>
      <c r="H42" s="18"/>
      <c r="K42" s="20"/>
      <c r="L42" s="20"/>
      <c r="N42" s="39"/>
      <c r="AB42" s="40" t="s">
        <v>6</v>
      </c>
      <c r="AC42" s="39">
        <v>782297.935</v>
      </c>
      <c r="IO42" s="92" t="s">
        <v>50</v>
      </c>
      <c r="IP42" s="92">
        <v>126141068</v>
      </c>
      <c r="IQ42" s="56"/>
      <c r="IR42" s="60"/>
      <c r="IS42" s="19"/>
    </row>
    <row r="43" spans="2:253" ht="15" customHeight="1">
      <c r="B43" s="18"/>
      <c r="C43" s="18"/>
      <c r="D43" s="20"/>
      <c r="E43" s="18"/>
      <c r="F43" s="18"/>
      <c r="G43" s="19"/>
      <c r="H43" s="18"/>
      <c r="K43" s="20"/>
      <c r="L43" s="20"/>
      <c r="N43" s="39"/>
      <c r="AB43" s="40" t="s">
        <v>45</v>
      </c>
      <c r="AC43" s="39">
        <v>280538.788</v>
      </c>
      <c r="IO43" s="92" t="s">
        <v>68</v>
      </c>
      <c r="IP43" s="92">
        <v>1232510564</v>
      </c>
      <c r="IQ43" s="56"/>
      <c r="IR43" s="18"/>
      <c r="IS43" s="19"/>
    </row>
    <row r="44" spans="2:253" ht="15" customHeight="1">
      <c r="B44" s="18"/>
      <c r="C44" s="18"/>
      <c r="D44" s="20"/>
      <c r="E44" s="18"/>
      <c r="F44" s="18"/>
      <c r="G44" s="18"/>
      <c r="H44" s="18"/>
      <c r="K44" s="20"/>
      <c r="L44" s="20"/>
      <c r="N44" s="39"/>
      <c r="AB44" s="40" t="s">
        <v>25</v>
      </c>
      <c r="AC44" s="39">
        <v>121416.002</v>
      </c>
      <c r="IO44" s="94"/>
      <c r="IP44" s="93"/>
      <c r="IQ44" s="93"/>
      <c r="IR44" s="33"/>
      <c r="IS44" s="36"/>
    </row>
    <row r="45" spans="2:253" ht="15" customHeight="1">
      <c r="B45" s="18"/>
      <c r="C45" s="18"/>
      <c r="D45" s="20"/>
      <c r="E45" s="18"/>
      <c r="F45" s="18"/>
      <c r="G45" s="19"/>
      <c r="H45" s="18"/>
      <c r="K45" s="20"/>
      <c r="L45" s="20"/>
      <c r="AB45" s="40"/>
      <c r="AC45" s="39">
        <f>SUM(AC41:AC44)</f>
        <v>7012623.642</v>
      </c>
      <c r="IO45" s="61" t="s">
        <v>67</v>
      </c>
      <c r="IP45" s="62">
        <f>SUM(IP46:IP47)</f>
        <v>701619384</v>
      </c>
      <c r="IQ45" s="91">
        <f>(IP45*100)/IP70</f>
        <v>10.005091101679287</v>
      </c>
      <c r="IR45" s="33"/>
      <c r="IS45" s="36"/>
    </row>
    <row r="46" spans="2:253" ht="15" customHeight="1">
      <c r="B46" s="18"/>
      <c r="C46" s="18"/>
      <c r="D46" s="20"/>
      <c r="E46" s="18"/>
      <c r="F46" s="18"/>
      <c r="G46" s="19"/>
      <c r="H46" s="18"/>
      <c r="IO46" s="92" t="s">
        <v>56</v>
      </c>
      <c r="IP46" s="92">
        <v>655251791</v>
      </c>
      <c r="IQ46" s="56"/>
      <c r="IR46" s="33"/>
      <c r="IS46" s="36"/>
    </row>
    <row r="47" spans="2:253" ht="15" customHeight="1">
      <c r="B47" s="19"/>
      <c r="C47" s="20"/>
      <c r="D47" s="20"/>
      <c r="E47" s="18"/>
      <c r="F47" s="18"/>
      <c r="G47" s="18"/>
      <c r="H47" s="18"/>
      <c r="IO47" s="92" t="s">
        <v>64</v>
      </c>
      <c r="IP47" s="92">
        <v>46367593</v>
      </c>
      <c r="IQ47" s="56"/>
      <c r="IR47" s="52"/>
      <c r="IS47" s="55"/>
    </row>
    <row r="48" spans="2:253" ht="15" customHeight="1">
      <c r="B48" s="18"/>
      <c r="C48" s="20"/>
      <c r="D48" s="20"/>
      <c r="E48" s="18"/>
      <c r="F48" s="18"/>
      <c r="G48" s="19"/>
      <c r="H48" s="18"/>
      <c r="IO48" s="95"/>
      <c r="IP48" s="95"/>
      <c r="IQ48" s="59"/>
      <c r="IR48" s="52"/>
      <c r="IS48" s="55"/>
    </row>
    <row r="49" spans="2:253" ht="15" customHeight="1">
      <c r="B49" s="18"/>
      <c r="C49" s="20"/>
      <c r="D49" s="20"/>
      <c r="E49" s="18"/>
      <c r="F49" s="18"/>
      <c r="G49" s="19"/>
      <c r="H49" s="18"/>
      <c r="L49" s="20"/>
      <c r="M49" s="20"/>
      <c r="IO49" s="63" t="s">
        <v>59</v>
      </c>
      <c r="IP49" s="63">
        <v>320477907</v>
      </c>
      <c r="IQ49" s="91">
        <f>(IP49*100)/IP70</f>
        <v>4.570014353552271</v>
      </c>
      <c r="IR49" s="52"/>
      <c r="IS49" s="55"/>
    </row>
    <row r="50" spans="2:253" ht="15" customHeight="1">
      <c r="B50" s="16"/>
      <c r="C50" s="16"/>
      <c r="D50" s="17"/>
      <c r="E50" s="16"/>
      <c r="F50" s="16"/>
      <c r="G50" s="17"/>
      <c r="H50" s="18"/>
      <c r="L50" s="20"/>
      <c r="M50" s="20"/>
      <c r="IR50" s="52"/>
      <c r="IS50" s="55"/>
    </row>
    <row r="51" spans="2:253" ht="15" customHeight="1">
      <c r="B51" s="18"/>
      <c r="C51" s="18"/>
      <c r="D51" s="18"/>
      <c r="E51" s="18"/>
      <c r="F51" s="18"/>
      <c r="G51" s="18"/>
      <c r="H51" s="18"/>
      <c r="L51" s="20"/>
      <c r="M51" s="20"/>
      <c r="IO51" s="63" t="s">
        <v>53</v>
      </c>
      <c r="IP51" s="63">
        <v>459893091</v>
      </c>
      <c r="IQ51" s="91">
        <f>(IP51*100)/IP70</f>
        <v>6.558074616262146</v>
      </c>
      <c r="IS51" s="21"/>
    </row>
    <row r="52" spans="2:251" ht="15" customHeight="1">
      <c r="B52" s="18"/>
      <c r="C52" s="18"/>
      <c r="D52" s="19"/>
      <c r="E52" s="18"/>
      <c r="F52" s="20"/>
      <c r="G52" s="18"/>
      <c r="H52" s="18"/>
      <c r="L52" s="20"/>
      <c r="M52" s="20"/>
      <c r="IP52" s="52"/>
      <c r="IQ52" s="52"/>
    </row>
    <row r="53" spans="2:251" ht="15" customHeight="1">
      <c r="B53" s="18"/>
      <c r="C53" s="18"/>
      <c r="D53" s="19"/>
      <c r="E53" s="18"/>
      <c r="F53" s="20"/>
      <c r="G53" s="18"/>
      <c r="H53" s="18"/>
      <c r="L53" s="20"/>
      <c r="M53" s="20"/>
      <c r="IO53" s="63" t="s">
        <v>55</v>
      </c>
      <c r="IP53" s="63">
        <v>1493855734</v>
      </c>
      <c r="IQ53" s="91">
        <f>(IP53*100)/IP70</f>
        <v>21.302379968789435</v>
      </c>
    </row>
    <row r="54" spans="2:251" ht="15" customHeight="1">
      <c r="B54" s="18"/>
      <c r="C54" s="18"/>
      <c r="D54" s="19"/>
      <c r="E54" s="18"/>
      <c r="F54" s="20"/>
      <c r="G54" s="18"/>
      <c r="H54" s="18"/>
      <c r="L54" s="20"/>
      <c r="M54" s="20"/>
      <c r="IP54" s="52"/>
      <c r="IQ54" s="52"/>
    </row>
    <row r="55" spans="2:251" ht="15" customHeight="1">
      <c r="B55" s="18"/>
      <c r="C55" s="18"/>
      <c r="D55" s="19"/>
      <c r="E55" s="18"/>
      <c r="F55" s="20"/>
      <c r="G55" s="18"/>
      <c r="H55" s="18"/>
      <c r="L55" s="20"/>
      <c r="M55" s="20"/>
      <c r="IO55" s="63" t="s">
        <v>61</v>
      </c>
      <c r="IP55" s="63">
        <v>948396774</v>
      </c>
      <c r="IQ55" s="91">
        <f>(IP55*100)/IP70</f>
        <v>13.524136220855526</v>
      </c>
    </row>
    <row r="56" spans="2:252" ht="15" customHeight="1">
      <c r="B56" s="48" t="s">
        <v>43</v>
      </c>
      <c r="C56" s="18"/>
      <c r="D56" s="19"/>
      <c r="E56" s="18"/>
      <c r="F56" s="20"/>
      <c r="G56" s="20"/>
      <c r="H56" s="18"/>
      <c r="L56" s="20"/>
      <c r="M56" s="20"/>
      <c r="IO56" s="95"/>
      <c r="IP56" s="95"/>
      <c r="IQ56" s="59"/>
      <c r="IR56" s="52"/>
    </row>
    <row r="57" spans="2:251" ht="15" customHeight="1">
      <c r="B57" s="44"/>
      <c r="C57" s="18"/>
      <c r="D57" s="19"/>
      <c r="E57" s="18"/>
      <c r="F57" s="18"/>
      <c r="G57" s="19"/>
      <c r="H57" s="40"/>
      <c r="I57" s="39"/>
      <c r="L57" s="20"/>
      <c r="M57" s="20"/>
      <c r="IO57" s="63" t="s">
        <v>39</v>
      </c>
      <c r="IP57" s="63">
        <f>SUM(IP58:IP68)</f>
        <v>448266087</v>
      </c>
      <c r="IQ57" s="91">
        <f>(IP57*100)/IP70</f>
        <v>6.392273560999982</v>
      </c>
    </row>
    <row r="58" spans="2:251" ht="15" customHeight="1">
      <c r="B58" s="18"/>
      <c r="C58" s="18"/>
      <c r="D58" s="19"/>
      <c r="E58" s="18"/>
      <c r="F58" s="18"/>
      <c r="G58" s="19"/>
      <c r="H58" s="40"/>
      <c r="I58" s="39"/>
      <c r="L58" s="20"/>
      <c r="M58" s="20"/>
      <c r="IO58" s="92" t="s">
        <v>46</v>
      </c>
      <c r="IP58" s="92">
        <v>471521</v>
      </c>
      <c r="IQ58" s="56"/>
    </row>
    <row r="59" spans="2:251" ht="15" customHeight="1">
      <c r="B59" s="18"/>
      <c r="C59" s="18"/>
      <c r="D59" s="19"/>
      <c r="E59" s="18"/>
      <c r="F59" s="18"/>
      <c r="G59" s="18"/>
      <c r="H59" s="40"/>
      <c r="I59" s="39"/>
      <c r="L59" s="20"/>
      <c r="M59" s="20"/>
      <c r="IO59" s="92" t="s">
        <v>48</v>
      </c>
      <c r="IP59" s="92">
        <v>39339100</v>
      </c>
      <c r="IQ59" s="56"/>
    </row>
    <row r="60" spans="2:251" ht="15" customHeight="1">
      <c r="B60" s="18"/>
      <c r="C60" s="20"/>
      <c r="D60" s="21"/>
      <c r="E60" s="18"/>
      <c r="F60" s="18"/>
      <c r="G60" s="19"/>
      <c r="H60" s="40"/>
      <c r="I60" s="39"/>
      <c r="K60" s="47"/>
      <c r="L60" s="20"/>
      <c r="M60" s="20"/>
      <c r="IO60" s="92" t="s">
        <v>49</v>
      </c>
      <c r="IP60" s="92">
        <v>683805</v>
      </c>
      <c r="IQ60" s="56"/>
    </row>
    <row r="61" spans="2:251" ht="15" customHeight="1">
      <c r="B61" s="18"/>
      <c r="C61" s="18"/>
      <c r="D61" s="20"/>
      <c r="E61" s="18"/>
      <c r="F61" s="18"/>
      <c r="G61" s="19"/>
      <c r="H61" s="18"/>
      <c r="K61" s="47"/>
      <c r="L61" s="20"/>
      <c r="M61" s="20"/>
      <c r="IO61" s="92" t="s">
        <v>52</v>
      </c>
      <c r="IP61" s="92">
        <v>109497852</v>
      </c>
      <c r="IQ61" s="56"/>
    </row>
    <row r="62" spans="2:251" ht="17.25">
      <c r="B62" s="160" t="s">
        <v>42</v>
      </c>
      <c r="C62" s="160"/>
      <c r="D62" s="160"/>
      <c r="E62" s="160"/>
      <c r="F62" s="160"/>
      <c r="G62" s="160"/>
      <c r="H62" s="160"/>
      <c r="I62" s="160"/>
      <c r="K62" s="47"/>
      <c r="L62" s="20"/>
      <c r="M62" s="20"/>
      <c r="IO62" s="92" t="s">
        <v>54</v>
      </c>
      <c r="IP62" s="92">
        <v>14416352</v>
      </c>
      <c r="IQ62" s="56"/>
    </row>
    <row r="63" spans="3:251" ht="17.25">
      <c r="C63" s="1"/>
      <c r="D63" s="10"/>
      <c r="E63" s="1"/>
      <c r="F63" s="1"/>
      <c r="K63" s="47"/>
      <c r="L63" s="46"/>
      <c r="IO63" s="92" t="s">
        <v>57</v>
      </c>
      <c r="IP63" s="92">
        <v>117407677</v>
      </c>
      <c r="IQ63" s="56"/>
    </row>
    <row r="64" spans="2:251" ht="19.5">
      <c r="B64" s="161" t="s">
        <v>33</v>
      </c>
      <c r="C64" s="161"/>
      <c r="D64" s="161"/>
      <c r="E64" s="161"/>
      <c r="F64" s="161"/>
      <c r="G64" s="161"/>
      <c r="H64" s="161"/>
      <c r="I64" s="161"/>
      <c r="K64" s="47"/>
      <c r="L64" s="46"/>
      <c r="IO64" s="92" t="s">
        <v>58</v>
      </c>
      <c r="IP64" s="92">
        <v>20335890</v>
      </c>
      <c r="IQ64" s="56"/>
    </row>
    <row r="65" spans="3:251" ht="15">
      <c r="C65" s="1"/>
      <c r="D65" s="11"/>
      <c r="E65" s="1"/>
      <c r="F65" s="1"/>
      <c r="K65" s="47" t="s">
        <v>0</v>
      </c>
      <c r="L65" s="86">
        <v>338077.448</v>
      </c>
      <c r="M65" s="38">
        <f>(L65/L70)*100</f>
        <v>4.820983775247638</v>
      </c>
      <c r="IO65" s="92" t="s">
        <v>60</v>
      </c>
      <c r="IP65" s="92">
        <v>93338559</v>
      </c>
      <c r="IQ65" s="56"/>
    </row>
    <row r="66" spans="2:251" ht="17.25">
      <c r="B66" s="160">
        <v>2000</v>
      </c>
      <c r="C66" s="160"/>
      <c r="D66" s="160"/>
      <c r="E66" s="160"/>
      <c r="F66" s="160"/>
      <c r="G66" s="160"/>
      <c r="H66" s="160"/>
      <c r="I66" s="160"/>
      <c r="K66" s="47" t="s">
        <v>1</v>
      </c>
      <c r="L66" s="86">
        <v>1413383.08</v>
      </c>
      <c r="M66" s="38">
        <f>(L66/L70)*100</f>
        <v>20.15484007347788</v>
      </c>
      <c r="IO66" s="92" t="s">
        <v>62</v>
      </c>
      <c r="IP66" s="92">
        <v>27554108</v>
      </c>
      <c r="IQ66" s="56"/>
    </row>
    <row r="67" spans="2:251" ht="15">
      <c r="B67" s="18"/>
      <c r="C67" s="20"/>
      <c r="D67" s="20"/>
      <c r="E67" s="18"/>
      <c r="F67" s="18"/>
      <c r="G67" s="19"/>
      <c r="H67" s="18"/>
      <c r="K67" s="47" t="s">
        <v>2</v>
      </c>
      <c r="L67" s="86">
        <v>3432192.08</v>
      </c>
      <c r="M67" s="38">
        <f>(L67/L70)*100</f>
        <v>48.94305263216919</v>
      </c>
      <c r="IO67" s="92" t="s">
        <v>63</v>
      </c>
      <c r="IP67" s="92">
        <v>24781940</v>
      </c>
      <c r="IQ67" s="56"/>
    </row>
    <row r="68" spans="2:251" ht="15">
      <c r="B68" s="16"/>
      <c r="C68" s="16"/>
      <c r="D68" s="17"/>
      <c r="E68" s="16"/>
      <c r="F68" s="16"/>
      <c r="G68" s="17"/>
      <c r="H68" s="18"/>
      <c r="K68" s="47" t="s">
        <v>3</v>
      </c>
      <c r="L68" s="86">
        <v>1304131.698</v>
      </c>
      <c r="M68" s="38">
        <f>(L68/L70)*100</f>
        <v>18.596915570790017</v>
      </c>
      <c r="IO68" s="92" t="s">
        <v>65</v>
      </c>
      <c r="IP68" s="92">
        <v>439283</v>
      </c>
      <c r="IQ68" s="56"/>
    </row>
    <row r="69" spans="2:13" ht="15">
      <c r="B69" s="16"/>
      <c r="C69" s="16"/>
      <c r="D69" s="16"/>
      <c r="E69" s="16"/>
      <c r="F69" s="16"/>
      <c r="G69" s="17"/>
      <c r="H69" s="18"/>
      <c r="K69" s="47" t="s">
        <v>4</v>
      </c>
      <c r="L69" s="86">
        <v>524839.336</v>
      </c>
      <c r="M69" s="38">
        <f>(L69/L70)*100</f>
        <v>7.484207948315273</v>
      </c>
    </row>
    <row r="70" spans="2:251" ht="15">
      <c r="B70" s="16"/>
      <c r="C70" s="16"/>
      <c r="D70" s="16"/>
      <c r="E70" s="16"/>
      <c r="F70" s="16"/>
      <c r="G70" s="17"/>
      <c r="H70" s="18"/>
      <c r="K70" s="47"/>
      <c r="L70" s="86">
        <f>SUM(L65:L69)</f>
        <v>7012623.642</v>
      </c>
      <c r="IO70" s="96" t="s">
        <v>69</v>
      </c>
      <c r="IP70" s="96">
        <f>IP37+IP41+IP45+IP49+IP51+IP53+IP55+IP57</f>
        <v>7012623642</v>
      </c>
      <c r="IQ70" s="64">
        <f>SUM(IQ37:IQ57)</f>
        <v>100</v>
      </c>
    </row>
    <row r="71" spans="11:12" ht="15">
      <c r="K71" s="51"/>
      <c r="L71" s="50"/>
    </row>
    <row r="72" spans="11:12" ht="15">
      <c r="K72" s="51"/>
      <c r="L72" s="50"/>
    </row>
    <row r="73" spans="11:12" ht="15">
      <c r="K73" s="51"/>
      <c r="L73" s="50"/>
    </row>
    <row r="74" spans="11:12" ht="15">
      <c r="K74" s="51"/>
      <c r="L74" s="50"/>
    </row>
    <row r="75" spans="11:12" ht="15">
      <c r="K75" s="51"/>
      <c r="L75" s="50"/>
    </row>
    <row r="76" spans="11:12" ht="15">
      <c r="K76" s="51"/>
      <c r="L76" s="50"/>
    </row>
    <row r="77" spans="11:12" ht="15">
      <c r="K77" s="51"/>
      <c r="L77" s="50"/>
    </row>
    <row r="78" spans="11:12" ht="15">
      <c r="K78" s="51"/>
      <c r="L78" s="50"/>
    </row>
    <row r="79" spans="11:12" ht="15">
      <c r="K79" s="51"/>
      <c r="L79" s="50"/>
    </row>
    <row r="80" spans="11:12" ht="15">
      <c r="K80" s="51"/>
      <c r="L80" s="50"/>
    </row>
    <row r="81" spans="11:12" ht="15">
      <c r="K81" s="51"/>
      <c r="L81" s="50"/>
    </row>
    <row r="82" spans="11:12" ht="15">
      <c r="K82" s="51"/>
      <c r="L82" s="50"/>
    </row>
    <row r="83" spans="2:12" ht="15">
      <c r="B83" s="23" t="s">
        <v>32</v>
      </c>
      <c r="K83" s="51"/>
      <c r="L83" s="50"/>
    </row>
    <row r="84" spans="11:12" ht="15">
      <c r="K84" s="51"/>
      <c r="L84" s="50"/>
    </row>
    <row r="85" spans="11:12" ht="15">
      <c r="K85" s="51"/>
      <c r="L85" s="50"/>
    </row>
    <row r="86" spans="11:12" ht="15">
      <c r="K86" s="51"/>
      <c r="L86" s="50"/>
    </row>
    <row r="87" spans="11:12" ht="15">
      <c r="K87" s="51"/>
      <c r="L87" s="50"/>
    </row>
    <row r="88" spans="11:12" ht="15">
      <c r="K88" s="51"/>
      <c r="L88" s="50"/>
    </row>
    <row r="89" spans="11:12" ht="15">
      <c r="K89" s="51"/>
      <c r="L89" s="50"/>
    </row>
    <row r="90" spans="11:12" ht="15">
      <c r="K90" s="51"/>
      <c r="L90" s="50"/>
    </row>
    <row r="91" spans="11:12" ht="15">
      <c r="K91" s="51"/>
      <c r="L91" s="50"/>
    </row>
    <row r="92" spans="11:12" ht="15">
      <c r="K92" s="51"/>
      <c r="L92" s="50"/>
    </row>
    <row r="65515" spans="9:18" ht="15">
      <c r="I65515" s="39">
        <v>2000</v>
      </c>
      <c r="J65515" s="38"/>
      <c r="K65515" s="40" t="s">
        <v>7</v>
      </c>
      <c r="L65515" s="50">
        <v>5509577.076</v>
      </c>
      <c r="M65515" s="50">
        <v>178682.522</v>
      </c>
      <c r="N65515" s="50">
        <v>14541.34</v>
      </c>
      <c r="O65515" s="97">
        <v>125569.979</v>
      </c>
      <c r="Q65515" s="103">
        <f>SUM(L65515:P65515)</f>
        <v>5828370.917</v>
      </c>
      <c r="R65515" s="104">
        <f>(Q65515/Q65519)*100</f>
        <v>83.11255835965196</v>
      </c>
    </row>
    <row r="65516" spans="9:18" ht="15">
      <c r="I65516" s="98" t="s">
        <v>81</v>
      </c>
      <c r="J65516" s="99">
        <v>782297.935</v>
      </c>
      <c r="K65516" s="40" t="s">
        <v>6</v>
      </c>
      <c r="L65516" s="50">
        <v>782297.935</v>
      </c>
      <c r="M65516" s="20"/>
      <c r="Q65516" s="103">
        <f>SUM(L65516:P65516)</f>
        <v>782297.935</v>
      </c>
      <c r="R65516" s="104">
        <f>(Q65516/Q65519)*100</f>
        <v>11.155567087825188</v>
      </c>
    </row>
    <row r="65517" spans="9:18" ht="15">
      <c r="I65517" s="98" t="s">
        <v>82</v>
      </c>
      <c r="J65517" s="99">
        <v>3569.678</v>
      </c>
      <c r="K65517" s="40" t="s">
        <v>45</v>
      </c>
      <c r="L65517" s="50">
        <v>3569.678</v>
      </c>
      <c r="M65517" s="97">
        <v>65509.642</v>
      </c>
      <c r="N65517" s="97">
        <v>210458.345</v>
      </c>
      <c r="O65517" s="97">
        <v>325.214</v>
      </c>
      <c r="P65517" s="97">
        <v>675.909</v>
      </c>
      <c r="Q65517" s="103">
        <f>SUM(L65517:P65517)</f>
        <v>280538.788</v>
      </c>
      <c r="R65517" s="104">
        <f>(Q65517/Q65519)*100</f>
        <v>4.000482591419812</v>
      </c>
    </row>
    <row r="65518" spans="9:18" ht="15">
      <c r="I65518" s="98" t="s">
        <v>83</v>
      </c>
      <c r="J65518" s="99">
        <v>178682.522</v>
      </c>
      <c r="K65518" s="40" t="s">
        <v>25</v>
      </c>
      <c r="L65518" s="97">
        <v>4849.669</v>
      </c>
      <c r="M65518" s="97">
        <v>116566.333</v>
      </c>
      <c r="Q65518" s="103">
        <f>SUM(L65518:P65518)</f>
        <v>121416.002</v>
      </c>
      <c r="R65518" s="104">
        <f>(Q65518/Q65519)*100</f>
        <v>1.7313919611030508</v>
      </c>
    </row>
    <row r="65519" spans="9:18" ht="15">
      <c r="I65519" s="98" t="s">
        <v>84</v>
      </c>
      <c r="J65519" s="99">
        <v>14541.34</v>
      </c>
      <c r="K65519" s="20"/>
      <c r="L65519" s="20"/>
      <c r="M65519" s="20"/>
      <c r="Q65519" s="102">
        <f>SUM(Q65515:Q65518)</f>
        <v>7012623.642</v>
      </c>
      <c r="R65519" s="54"/>
    </row>
    <row r="65520" spans="9:13" ht="15">
      <c r="I65520" s="98" t="s">
        <v>85</v>
      </c>
      <c r="J65520" s="99">
        <v>5509577.076</v>
      </c>
      <c r="K65520" s="20"/>
      <c r="L65520" s="20"/>
      <c r="M65520" s="20"/>
    </row>
    <row r="65521" spans="9:13" ht="15">
      <c r="I65521" s="98" t="s">
        <v>86</v>
      </c>
      <c r="J65521" s="100">
        <v>65509.642</v>
      </c>
      <c r="K65521" s="20"/>
      <c r="L65521" s="20"/>
      <c r="M65521" s="20"/>
    </row>
    <row r="65522" spans="9:13" ht="15">
      <c r="I65522" s="101" t="s">
        <v>87</v>
      </c>
      <c r="J65522" s="100">
        <v>4849.669</v>
      </c>
      <c r="K65522" s="20"/>
      <c r="L65522" s="20"/>
      <c r="M65522" s="20"/>
    </row>
    <row r="65523" spans="9:13" ht="15">
      <c r="I65523" s="101" t="s">
        <v>88</v>
      </c>
      <c r="J65523" s="100">
        <v>210458.345</v>
      </c>
      <c r="K65523" s="20"/>
      <c r="L65523" s="20"/>
      <c r="M65523" s="20"/>
    </row>
    <row r="65524" spans="9:13" ht="15">
      <c r="I65524" s="101" t="s">
        <v>89</v>
      </c>
      <c r="J65524" s="100">
        <v>325.214</v>
      </c>
      <c r="K65524" s="20"/>
      <c r="L65524" s="20"/>
      <c r="M65524" s="20"/>
    </row>
    <row r="65525" spans="9:13" ht="15">
      <c r="I65525" s="101" t="s">
        <v>90</v>
      </c>
      <c r="J65525" s="100">
        <v>116566.333</v>
      </c>
      <c r="K65525" s="20"/>
      <c r="L65525" s="20"/>
      <c r="M65525" s="20"/>
    </row>
    <row r="65526" spans="9:13" ht="15">
      <c r="I65526" s="101" t="s">
        <v>91</v>
      </c>
      <c r="J65526" s="100">
        <v>125569.979</v>
      </c>
      <c r="K65526" s="20"/>
      <c r="L65526" s="20"/>
      <c r="M65526" s="20"/>
    </row>
    <row r="65527" spans="9:13" ht="15">
      <c r="I65527" s="101" t="s">
        <v>92</v>
      </c>
      <c r="J65527" s="100">
        <v>675.909</v>
      </c>
      <c r="K65527" s="20"/>
      <c r="L65527" s="20"/>
      <c r="M65527" s="20"/>
    </row>
    <row r="65528" spans="9:13" ht="15">
      <c r="I65528" s="46"/>
      <c r="J65528" s="39">
        <f>SUM(J65516:J65527)</f>
        <v>7012623.641999999</v>
      </c>
      <c r="K65528" s="20"/>
      <c r="L65528" s="20"/>
      <c r="M65528" s="20"/>
    </row>
  </sheetData>
  <sheetProtection/>
  <mergeCells count="9">
    <mergeCell ref="B3:I3"/>
    <mergeCell ref="B5:I5"/>
    <mergeCell ref="B7:I7"/>
    <mergeCell ref="B35:I35"/>
    <mergeCell ref="B66:I66"/>
    <mergeCell ref="B37:I37"/>
    <mergeCell ref="B39:I39"/>
    <mergeCell ref="B62:I62"/>
    <mergeCell ref="B64:I64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zoomScale="75" zoomScaleNormal="75" zoomScalePageLayoutView="0" workbookViewId="0" topLeftCell="A5">
      <selection activeCell="B23" sqref="B23:B24"/>
    </sheetView>
  </sheetViews>
  <sheetFormatPr defaultColWidth="8.88671875" defaultRowHeight="15"/>
  <cols>
    <col min="1" max="1" width="2.6640625" style="0" customWidth="1"/>
    <col min="2" max="6" width="9.6640625" style="0" customWidth="1"/>
    <col min="7" max="7" width="2.6640625" style="0" customWidth="1"/>
    <col min="8" max="17" width="8.6640625" style="0" customWidth="1"/>
    <col min="18" max="237" width="9.21484375" style="0" customWidth="1"/>
    <col min="238" max="238" width="8.88671875" style="20" customWidth="1"/>
    <col min="239" max="242" width="8.99609375" style="20" bestFit="1" customWidth="1"/>
    <col min="243" max="243" width="14.10546875" style="20" bestFit="1" customWidth="1"/>
    <col min="244" max="244" width="13.4453125" style="20" bestFit="1" customWidth="1"/>
    <col min="245" max="245" width="11.10546875" style="20" bestFit="1" customWidth="1"/>
    <col min="246" max="250" width="8.99609375" style="20" bestFit="1" customWidth="1"/>
    <col min="251" max="251" width="9.88671875" style="20" bestFit="1" customWidth="1"/>
    <col min="252" max="16384" width="8.88671875" style="20" customWidth="1"/>
  </cols>
  <sheetData>
    <row r="1" spans="1:6" ht="15">
      <c r="A1" s="6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2:256" ht="17.25">
      <c r="B3" s="160" t="s">
        <v>29</v>
      </c>
      <c r="C3" s="160"/>
      <c r="D3" s="160"/>
      <c r="E3" s="160"/>
      <c r="F3" s="160"/>
      <c r="IR3" s="27"/>
      <c r="IS3" s="27"/>
      <c r="IT3" s="29"/>
      <c r="IU3" s="29"/>
      <c r="IV3" s="29"/>
    </row>
    <row r="4" spans="4:256" ht="17.25">
      <c r="D4" s="10"/>
      <c r="IR4" s="27"/>
      <c r="IS4" s="27"/>
      <c r="IT4" s="29"/>
      <c r="IU4" s="30"/>
      <c r="IV4" s="31"/>
    </row>
    <row r="5" spans="2:256" ht="19.5">
      <c r="B5" s="161" t="s">
        <v>16</v>
      </c>
      <c r="C5" s="161"/>
      <c r="D5" s="161"/>
      <c r="E5" s="161"/>
      <c r="F5" s="161"/>
      <c r="IR5" s="27"/>
      <c r="IS5" s="27"/>
      <c r="IT5" s="29"/>
      <c r="IU5" s="30"/>
      <c r="IV5" s="32"/>
    </row>
    <row r="6" spans="4:256" ht="15">
      <c r="D6" s="11"/>
      <c r="IR6" s="27"/>
      <c r="IS6" s="27"/>
      <c r="IT6" s="29"/>
      <c r="IU6" s="30"/>
      <c r="IV6" s="32"/>
    </row>
    <row r="7" spans="2:256" ht="17.25">
      <c r="B7" s="160">
        <v>1999</v>
      </c>
      <c r="C7" s="160"/>
      <c r="D7" s="160"/>
      <c r="E7" s="160"/>
      <c r="F7" s="160"/>
      <c r="IR7" s="28"/>
      <c r="IS7" s="28"/>
      <c r="IT7" s="29"/>
      <c r="IU7" s="30"/>
      <c r="IV7" s="32"/>
    </row>
    <row r="8" spans="1:256" ht="15">
      <c r="A8" s="2"/>
      <c r="IR8" s="27"/>
      <c r="IS8" s="29"/>
      <c r="IT8" s="29"/>
      <c r="IU8" s="30"/>
      <c r="IV8" s="32"/>
    </row>
    <row r="9" spans="1:256" ht="15">
      <c r="A9" s="4"/>
      <c r="IR9" s="27"/>
      <c r="IS9" s="29"/>
      <c r="IT9" s="29"/>
      <c r="IU9" s="30"/>
      <c r="IV9" s="32"/>
    </row>
    <row r="10" spans="1:256" ht="15">
      <c r="A10" s="4"/>
      <c r="IR10" s="27"/>
      <c r="IS10" s="29"/>
      <c r="IT10" s="29"/>
      <c r="IU10" s="30"/>
      <c r="IV10" s="32"/>
    </row>
    <row r="11" spans="1:256" ht="15">
      <c r="A11" s="4"/>
      <c r="IR11" s="27"/>
      <c r="IS11" s="29"/>
      <c r="IT11" s="29"/>
      <c r="IU11" s="30"/>
      <c r="IV11" s="32"/>
    </row>
    <row r="12" spans="1:256" ht="15" customHeight="1">
      <c r="A12" s="4"/>
      <c r="IR12" s="27"/>
      <c r="IS12" s="29"/>
      <c r="IT12" s="29"/>
      <c r="IU12" s="30"/>
      <c r="IV12" s="32"/>
    </row>
    <row r="13" spans="1:256" ht="15" customHeight="1">
      <c r="A13" s="4"/>
      <c r="IR13" s="27"/>
      <c r="IS13" s="29"/>
      <c r="IT13" s="29"/>
      <c r="IU13" s="30"/>
      <c r="IV13" s="32"/>
    </row>
    <row r="14" spans="1:6" ht="15" customHeight="1">
      <c r="A14" s="4"/>
      <c r="C14" s="1"/>
      <c r="D14" s="1"/>
      <c r="E14" s="1"/>
      <c r="F14" s="7"/>
    </row>
    <row r="15" spans="1:6" ht="15" customHeight="1">
      <c r="A15" s="1"/>
      <c r="C15" s="1"/>
      <c r="D15" s="1"/>
      <c r="F15" s="1"/>
    </row>
    <row r="16" spans="1:242" ht="15" customHeight="1">
      <c r="A16" s="1"/>
      <c r="C16" s="1"/>
      <c r="D16" s="1"/>
      <c r="F16" s="1"/>
      <c r="IH16" s="33" t="s">
        <v>22</v>
      </c>
    </row>
    <row r="17" spans="1:242" ht="15" customHeight="1">
      <c r="A17" s="1"/>
      <c r="C17" s="1"/>
      <c r="D17" s="1"/>
      <c r="F17" s="1"/>
      <c r="IH17" s="33"/>
    </row>
    <row r="18" spans="1:242" ht="15" customHeight="1">
      <c r="A18" s="1"/>
      <c r="C18" s="1"/>
      <c r="D18" s="1"/>
      <c r="F18" s="1"/>
      <c r="IH18" s="33" t="s">
        <v>23</v>
      </c>
    </row>
    <row r="19" spans="1:242" ht="15" customHeight="1">
      <c r="A19" s="8"/>
      <c r="B19" s="8"/>
      <c r="C19" s="1"/>
      <c r="D19" s="1"/>
      <c r="F19" s="1"/>
      <c r="IH19" s="33"/>
    </row>
    <row r="20" spans="1:242" ht="15" customHeight="1">
      <c r="A20" s="1"/>
      <c r="B20" s="1"/>
      <c r="C20" s="1"/>
      <c r="D20" s="1"/>
      <c r="E20" s="1"/>
      <c r="F20" s="1"/>
      <c r="IH20" s="33" t="s">
        <v>24</v>
      </c>
    </row>
    <row r="21" spans="1:6" ht="15" customHeight="1">
      <c r="A21" s="1"/>
      <c r="B21" s="1"/>
      <c r="C21" s="1"/>
      <c r="D21" s="1"/>
      <c r="E21" s="1"/>
      <c r="F21" s="1"/>
    </row>
    <row r="22" spans="1:242" ht="15" customHeight="1">
      <c r="A22" s="1"/>
      <c r="B22" s="1"/>
      <c r="C22" s="1"/>
      <c r="D22" s="1"/>
      <c r="E22" s="1"/>
      <c r="F22" s="1"/>
      <c r="IH22" s="20" t="s">
        <v>6</v>
      </c>
    </row>
    <row r="23" spans="1:256" s="13" customFormat="1" ht="15" customHeight="1">
      <c r="A23" s="1"/>
      <c r="B23" s="43" t="s">
        <v>30</v>
      </c>
      <c r="C23" s="1"/>
      <c r="D23" s="1"/>
      <c r="E23" s="1"/>
      <c r="F23" s="1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13" customFormat="1" ht="15" customHeight="1">
      <c r="A24" s="1"/>
      <c r="B24" s="44" t="s">
        <v>28</v>
      </c>
      <c r="C24" s="1"/>
      <c r="D24" s="1"/>
      <c r="E24" s="1"/>
      <c r="F24" s="1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15" customFormat="1" ht="15" customHeight="1">
      <c r="A25" s="1"/>
      <c r="B25" s="1"/>
      <c r="C25" s="1"/>
      <c r="D25" s="1"/>
      <c r="E25" s="1"/>
      <c r="F25" s="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20"/>
      <c r="IE25" s="20"/>
      <c r="IF25" s="20"/>
      <c r="IG25" s="20"/>
      <c r="IH25" s="34"/>
      <c r="II25" s="33" t="s">
        <v>6</v>
      </c>
      <c r="IJ25" s="33" t="s">
        <v>10</v>
      </c>
      <c r="IK25" s="33" t="s">
        <v>7</v>
      </c>
      <c r="IL25" s="33" t="s">
        <v>19</v>
      </c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15" customFormat="1" ht="15" customHeight="1">
      <c r="A26" s="1"/>
      <c r="B26" s="1"/>
      <c r="C26" s="1"/>
      <c r="D26" s="1"/>
      <c r="E26" s="13"/>
      <c r="F26" s="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20"/>
      <c r="IE26" s="20"/>
      <c r="IF26" s="20"/>
      <c r="IG26" s="20"/>
      <c r="IH26" s="35"/>
      <c r="II26" s="37">
        <v>717684372</v>
      </c>
      <c r="IJ26" s="37">
        <v>189268330</v>
      </c>
      <c r="IK26" s="37">
        <v>5489263237</v>
      </c>
      <c r="IL26" s="37">
        <v>181679308</v>
      </c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13" customFormat="1" ht="1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20"/>
      <c r="IE27" s="20"/>
      <c r="IF27" s="20"/>
      <c r="IG27" s="20"/>
      <c r="IH27" s="34"/>
      <c r="II27" s="34"/>
      <c r="IJ27" s="29"/>
      <c r="IK27" s="29"/>
      <c r="IL27" s="29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13" customFormat="1" ht="15" customHeight="1">
      <c r="A28" s="1"/>
      <c r="ID28" s="20"/>
      <c r="IE28" s="20"/>
      <c r="IF28" s="20"/>
      <c r="IG28" s="20"/>
      <c r="IH28" s="34"/>
      <c r="II28" s="34"/>
      <c r="IJ28" s="29"/>
      <c r="IK28" s="29"/>
      <c r="IL28" s="29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15" customFormat="1" ht="15" customHeight="1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20"/>
      <c r="IE29" s="20"/>
      <c r="IF29" s="20"/>
      <c r="IG29" s="20"/>
      <c r="IH29" s="33" t="s">
        <v>9</v>
      </c>
      <c r="II29" s="29" t="s">
        <v>17</v>
      </c>
      <c r="IJ29" s="33" t="s">
        <v>18</v>
      </c>
      <c r="IK29" s="33" t="s">
        <v>11</v>
      </c>
      <c r="IL29" s="33" t="s">
        <v>20</v>
      </c>
      <c r="IM29" s="33" t="s">
        <v>14</v>
      </c>
      <c r="IN29" s="33" t="s">
        <v>13</v>
      </c>
      <c r="IO29" s="33" t="s">
        <v>21</v>
      </c>
      <c r="IP29" s="33" t="s">
        <v>12</v>
      </c>
      <c r="IQ29" s="33" t="s">
        <v>8</v>
      </c>
      <c r="IR29" s="20"/>
      <c r="IS29" s="20"/>
      <c r="IT29" s="20"/>
      <c r="IU29" s="20"/>
      <c r="IV29" s="20"/>
    </row>
    <row r="30" spans="1:256" s="15" customFormat="1" ht="15" customHeight="1">
      <c r="A30" s="5"/>
      <c r="B30" s="9"/>
      <c r="C30" s="9"/>
      <c r="D30" s="1"/>
      <c r="E30" s="1"/>
      <c r="F30" s="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20"/>
      <c r="IE30" s="20"/>
      <c r="IF30" s="20"/>
      <c r="IG30" s="20"/>
      <c r="IH30" s="37">
        <v>3412157</v>
      </c>
      <c r="II30" s="37">
        <v>12056925</v>
      </c>
      <c r="IJ30" s="37">
        <v>6162958</v>
      </c>
      <c r="IK30" s="37">
        <v>301483</v>
      </c>
      <c r="IL30" s="33">
        <v>0</v>
      </c>
      <c r="IM30" s="37">
        <v>110018081</v>
      </c>
      <c r="IN30" s="37">
        <v>753683</v>
      </c>
      <c r="IO30" s="36">
        <v>0</v>
      </c>
      <c r="IP30" s="37">
        <v>86317700</v>
      </c>
      <c r="IQ30" s="37">
        <v>56269601</v>
      </c>
      <c r="IR30" s="20"/>
      <c r="IS30" s="20"/>
      <c r="IT30" s="20"/>
      <c r="IU30" s="20"/>
      <c r="IV30" s="20"/>
    </row>
    <row r="31" spans="1:256" s="13" customFormat="1" ht="15" customHeight="1">
      <c r="A31" s="5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13" customFormat="1" ht="15" customHeight="1">
      <c r="A32" s="5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13" customFormat="1" ht="15" customHeight="1">
      <c r="A33" s="5"/>
      <c r="ID33" s="20"/>
      <c r="IE33" s="20"/>
      <c r="IF33" s="20"/>
      <c r="IG33" s="20"/>
      <c r="IH33" s="33" t="s">
        <v>25</v>
      </c>
      <c r="II33" s="36">
        <f>IP30+IJ30</f>
        <v>92480658</v>
      </c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13" customFormat="1" ht="15" customHeight="1">
      <c r="A34" s="5"/>
      <c r="ID34" s="20"/>
      <c r="IE34" s="20"/>
      <c r="IF34" s="20"/>
      <c r="IG34" s="20"/>
      <c r="IH34" s="33" t="s">
        <v>7</v>
      </c>
      <c r="II34" s="36">
        <f>IJ26+IK26</f>
        <v>5678531567</v>
      </c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3" customFormat="1" ht="15" customHeight="1">
      <c r="A35" s="1"/>
      <c r="ID35" s="20"/>
      <c r="IE35" s="20"/>
      <c r="IF35" s="20"/>
      <c r="IG35" s="20"/>
      <c r="IH35" s="33" t="s">
        <v>8</v>
      </c>
      <c r="II35" s="36">
        <f>IL26+IH30+II30+IK30+IM30+IN30+IQ30</f>
        <v>364491238</v>
      </c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13" customFormat="1" ht="15" customHeight="1">
      <c r="A36" s="9"/>
      <c r="ID36" s="20"/>
      <c r="IE36" s="20"/>
      <c r="IF36" s="20"/>
      <c r="IG36" s="20"/>
      <c r="IH36" s="33" t="s">
        <v>6</v>
      </c>
      <c r="II36" s="37">
        <v>717684372</v>
      </c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13" customFormat="1" ht="15" customHeight="1">
      <c r="A37" s="1"/>
      <c r="B37" s="1"/>
      <c r="C37" s="1"/>
      <c r="D37" s="1"/>
      <c r="E37" s="1"/>
      <c r="F37" s="1"/>
      <c r="ID37" s="20"/>
      <c r="IE37" s="20"/>
      <c r="IF37" s="20"/>
      <c r="IG37" s="20"/>
      <c r="IH37" s="20"/>
      <c r="II37" s="21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13" customFormat="1" ht="15" customHeight="1">
      <c r="A38" s="1"/>
      <c r="B38" s="1"/>
      <c r="C38" s="1"/>
      <c r="D38" s="1"/>
      <c r="E38" s="1"/>
      <c r="F38" s="1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13" customFormat="1" ht="15" customHeight="1">
      <c r="A39" s="1"/>
      <c r="B39" s="1"/>
      <c r="C39" s="1"/>
      <c r="D39" s="1"/>
      <c r="E39" s="1"/>
      <c r="F39" s="1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ht="15" customHeight="1"/>
    <row r="41" spans="239:251" ht="15" customHeight="1"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239:251" ht="15" customHeight="1"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239:251" ht="15" customHeight="1"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</row>
    <row r="44" ht="15" customHeight="1"/>
    <row r="45" ht="15" customHeight="1"/>
    <row r="46" ht="15" customHeight="1"/>
    <row r="47" ht="15" customHeight="1"/>
  </sheetData>
  <sheetProtection/>
  <mergeCells count="3">
    <mergeCell ref="B3:F3"/>
    <mergeCell ref="B5:F5"/>
    <mergeCell ref="B7:F7"/>
  </mergeCells>
  <printOptions horizontalCentered="1" verticalCentered="1"/>
  <pageMargins left="0.94" right="0.3937007874015748" top="0.58" bottom="2.89" header="0.32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Jose Lopes de Souza</cp:lastModifiedBy>
  <cp:lastPrinted>2009-07-14T12:10:37Z</cp:lastPrinted>
  <dcterms:created xsi:type="dcterms:W3CDTF">1998-04-06T18:41:05Z</dcterms:created>
  <dcterms:modified xsi:type="dcterms:W3CDTF">2023-06-21T16:34:21Z</dcterms:modified>
  <cp:category/>
  <cp:version/>
  <cp:contentType/>
  <cp:contentStatus/>
</cp:coreProperties>
</file>