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90" activeTab="0"/>
  </bookViews>
  <sheets>
    <sheet name="T2.61" sheetId="1" r:id="rId1"/>
    <sheet name="Gráfico 31 e 32" sheetId="2" state="hidden" r:id="rId2"/>
    <sheet name="Figura 08" sheetId="3" state="hidden" r:id="rId3"/>
  </sheets>
  <definedNames>
    <definedName name="_Fill" hidden="1">'T2.61'!#REF!</definedName>
    <definedName name="_xlnm.Print_Area" localSheetId="0">'T2.61'!$A$1:$L$19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<sst xmlns="http://schemas.openxmlformats.org/spreadsheetml/2006/main" count="83" uniqueCount="44">
  <si>
    <t>Óleo Diesel</t>
  </si>
  <si>
    <t>mil m3</t>
  </si>
  <si>
    <t>-</t>
  </si>
  <si>
    <t>Gasolina de Aviação</t>
  </si>
  <si>
    <t>Querosene Iluminante</t>
  </si>
  <si>
    <t>Querosene de Aviação</t>
  </si>
  <si>
    <t>Nafta</t>
  </si>
  <si>
    <t>Óleo Combustível</t>
  </si>
  <si>
    <t>Solvente</t>
  </si>
  <si>
    <t>Parafina</t>
  </si>
  <si>
    <t>Óleo Lubrificante</t>
  </si>
  <si>
    <t>EVOLUÇÃO DA IMPORTAÇÃO DE DERIVADOS</t>
  </si>
  <si>
    <r>
      <t>Fonte</t>
    </r>
    <r>
      <rPr>
        <b/>
        <sz val="9"/>
        <rFont val="Arial"/>
        <family val="2"/>
      </rPr>
      <t>: Quadro 16.</t>
    </r>
  </si>
  <si>
    <t>GRÁFICO 31</t>
  </si>
  <si>
    <t>GRÁFICO 32</t>
  </si>
  <si>
    <t xml:space="preserve">DE PETRÓLEO </t>
  </si>
  <si>
    <t>DE PETRÓLEO</t>
  </si>
  <si>
    <t>Gás Liquefeito de Petróleo (GLP)</t>
  </si>
  <si>
    <t xml:space="preserve">Outros Energéticos </t>
  </si>
  <si>
    <t xml:space="preserve">Gasolina Automotiva </t>
  </si>
  <si>
    <t xml:space="preserve">Outros Não Energéticos </t>
  </si>
  <si>
    <t xml:space="preserve">Outros </t>
  </si>
  <si>
    <t xml:space="preserve">IMPORTAÇÃO DE DERIVADOS DE PETRÓLEO </t>
  </si>
  <si>
    <t>FIGURA 08</t>
  </si>
  <si>
    <t xml:space="preserve">   solventes, óleos lubrificantes, asfalto, coque verde de petróleo e normal parafina.</t>
  </si>
  <si>
    <r>
      <t>1</t>
    </r>
    <r>
      <rPr>
        <b/>
        <sz val="11"/>
        <rFont val="Arial MT"/>
        <family val="0"/>
      </rPr>
      <t xml:space="preserve"> Inclui  gasolina automotiva, gasolina de aviação, óleo combustível, RAT, extrato aromático, </t>
    </r>
  </si>
  <si>
    <t>Outros1</t>
  </si>
  <si>
    <r>
      <t>1</t>
    </r>
    <r>
      <rPr>
        <b/>
        <sz val="9"/>
        <rFont val="Arial"/>
        <family val="2"/>
      </rPr>
      <t xml:space="preserve"> Inclui Gasolina Automotiva, Gasolina de Aviação, Querosene Iluminante, Outros Energéticos, </t>
    </r>
  </si>
  <si>
    <t xml:space="preserve">   Óleo Lubrificante, Solvente, Parafina e Outros Não Energéticos.  </t>
  </si>
  <si>
    <t>1990 - 2000</t>
  </si>
  <si>
    <t>1990 -2000</t>
  </si>
  <si>
    <t>Especificação</t>
  </si>
  <si>
    <r>
      <t>Valor médio (US$/mil m</t>
    </r>
    <r>
      <rPr>
        <vertAlign val="superscript"/>
        <sz val="7"/>
        <rFont val="Helvetica Neue"/>
        <family val="2"/>
      </rPr>
      <t>3</t>
    </r>
    <r>
      <rPr>
        <sz val="7"/>
        <rFont val="Helvetica Neue"/>
        <family val="2"/>
      </rPr>
      <t>)</t>
    </r>
  </si>
  <si>
    <t>Dispêndio com importação e valores médios do gás natural importado</t>
  </si>
  <si>
    <t>Gás Natural</t>
  </si>
  <si>
    <t>Gás Natural Liquefeito (GNL)</t>
  </si>
  <si>
    <t xml:space="preserve">Notas: 1. Dólar em valor corrente. </t>
  </si>
  <si>
    <r>
      <t>Dispêndio (10</t>
    </r>
    <r>
      <rPr>
        <vertAlign val="superscript"/>
        <sz val="7"/>
        <rFont val="Helvetica Neue"/>
        <family val="2"/>
      </rPr>
      <t>6</t>
    </r>
    <r>
      <rPr>
        <sz val="7"/>
        <rFont val="Helvetica Neue"/>
        <family val="2"/>
      </rPr>
      <t xml:space="preserve"> US$)</t>
    </r>
  </si>
  <si>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0"/>
      </rPr>
      <t>O cálculo do valor médio do GNL considera o volume equivalente na forma gasosa.</t>
    </r>
  </si>
  <si>
    <r>
      <t>Valor médio (US$/mil m</t>
    </r>
    <r>
      <rPr>
        <vertAlign val="superscript"/>
        <sz val="7"/>
        <rFont val="Helvetica Neue"/>
        <family val="2"/>
      </rPr>
      <t>3</t>
    </r>
    <r>
      <rPr>
        <sz val="7"/>
        <rFont val="Helvetica Neue"/>
        <family val="2"/>
      </rPr>
      <t>)</t>
    </r>
    <r>
      <rPr>
        <vertAlign val="superscript"/>
        <sz val="7"/>
        <rFont val="Helvetica Neue"/>
        <family val="0"/>
      </rPr>
      <t>1</t>
    </r>
  </si>
  <si>
    <t>Fonte: ANP/SIM.</t>
  </si>
  <si>
    <t>22/21
%</t>
  </si>
  <si>
    <t>Tabela 2.61 – Dispêndio com importação e valores médios do gás natural importado – 2013-2022</t>
  </si>
  <si>
    <t xml:space="preserve">               2. O dispêndio foi calculado com base nas licenças de importação deferidas pela ANP no Siscomex.</t>
  </si>
</sst>
</file>

<file path=xl/styles.xml><?xml version="1.0" encoding="utf-8"?>
<styleSheet xmlns="http://schemas.openxmlformats.org/spreadsheetml/2006/main">
  <numFmts count="5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R$&quot;\ #,##0_);\(&quot;R$&quot;\ #,##0\)"/>
    <numFmt numFmtId="185" formatCode="&quot;R$&quot;\ #,##0_);[Red]\(&quot;R$&quot;\ #,##0\)"/>
    <numFmt numFmtId="186" formatCode="&quot;R$&quot;\ #,##0.00_);\(&quot;R$&quot;\ #,##0.00\)"/>
    <numFmt numFmtId="187" formatCode="&quot;R$&quot;\ #,##0.00_);[Red]\(&quot;R$&quot;\ #,##0.00\)"/>
    <numFmt numFmtId="188" formatCode="_(&quot;R$&quot;\ * #,##0_);_(&quot;R$&quot;\ * \(#,##0\);_(&quot;R$&quot;\ * &quot;-&quot;_);_(@_)"/>
    <numFmt numFmtId="189" formatCode="_(&quot;R$&quot;\ * #,##0.00_);_(&quot;R$&quot;\ * \(#,##0.00\);_(&quot;R$&quot;\ * &quot;-&quot;??_);_(@_)"/>
    <numFmt numFmtId="190" formatCode="&quot;Cr$&quot;\ #,##0_);\(&quot;Cr$&quot;\ #,##0\)"/>
    <numFmt numFmtId="191" formatCode="&quot;Cr$&quot;\ #,##0_);[Red]\(&quot;Cr$&quot;\ #,##0\)"/>
    <numFmt numFmtId="192" formatCode="&quot;Cr$&quot;\ #,##0.00_);\(&quot;Cr$&quot;\ #,##0.00\)"/>
    <numFmt numFmtId="193" formatCode="&quot;Cr$&quot;\ #,##0.00_);[Red]\(&quot;Cr$&quot;\ #,##0.00\)"/>
    <numFmt numFmtId="194" formatCode="_(&quot;Cr$&quot;\ * #,##0_);_(&quot;Cr$&quot;\ * \(#,##0\);_(&quot;Cr$&quot;\ * &quot;-&quot;_);_(@_)"/>
    <numFmt numFmtId="195" formatCode="_(&quot;Cr$&quot;\ * #,##0.00_);_(&quot;Cr$&quot;\ * \(#,##0.00\);_(&quot;Cr$&quot;\ * &quot;-&quot;??_);_(@_)"/>
    <numFmt numFmtId="196" formatCode="_(* #,##0.0_);_(* \(#,##0.0\);_(* &quot;-&quot;??_);_(@_)"/>
    <numFmt numFmtId="197" formatCode="_(* #,##0_);_(* \(#,##0\);_(* &quot;-&quot;??_);_(@_)"/>
    <numFmt numFmtId="198" formatCode="#,##0.0_);\(#,##0.0\)"/>
    <numFmt numFmtId="199" formatCode="#,##0.000_);\(#,##0.000\)"/>
    <numFmt numFmtId="200" formatCode="0.0"/>
    <numFmt numFmtId="201" formatCode="0.00000"/>
    <numFmt numFmtId="202" formatCode="0.0000"/>
    <numFmt numFmtId="203" formatCode="0.000"/>
    <numFmt numFmtId="204" formatCode="0.0000000"/>
    <numFmt numFmtId="205" formatCode="0.000000"/>
    <numFmt numFmtId="206" formatCode="General_)"/>
    <numFmt numFmtId="207" formatCode="_(* #,##0.000_);_(* \(#,##0.000\);_(* &quot;-&quot;??_);_(@_)"/>
    <numFmt numFmtId="208" formatCode="0.0%"/>
    <numFmt numFmtId="209" formatCode="#,##0.0"/>
    <numFmt numFmtId="210" formatCode="_(* #,##0.0000_);_(* \(#,##0.0000\);_(* &quot;-&quot;??_);_(@_)"/>
    <numFmt numFmtId="211" formatCode="0.000000000"/>
    <numFmt numFmtId="212" formatCode="0.00000000"/>
    <numFmt numFmtId="213" formatCode="#,##0_);\(#,##0\)"/>
  </numFmts>
  <fonts count="75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vertAlign val="superscript"/>
      <sz val="10"/>
      <name val="Arial"/>
      <family val="2"/>
    </font>
    <font>
      <sz val="12"/>
      <color indexed="10"/>
      <name val="Arial MT"/>
      <family val="0"/>
    </font>
    <font>
      <sz val="13"/>
      <name val="Times New Roman"/>
      <family val="1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1"/>
      <name val="Arial MT"/>
      <family val="0"/>
    </font>
    <font>
      <b/>
      <vertAlign val="superscript"/>
      <sz val="11"/>
      <name val="Arial MT"/>
      <family val="0"/>
    </font>
    <font>
      <sz val="10"/>
      <color indexed="10"/>
      <name val="Arial"/>
      <family val="2"/>
    </font>
    <font>
      <b/>
      <vertAlign val="superscript"/>
      <sz val="9"/>
      <name val="Arial"/>
      <family val="2"/>
    </font>
    <font>
      <sz val="10"/>
      <color indexed="10"/>
      <name val="Arial MT"/>
      <family val="0"/>
    </font>
    <font>
      <sz val="10"/>
      <name val="Arial MT"/>
      <family val="0"/>
    </font>
    <font>
      <b/>
      <sz val="10"/>
      <name val="Arial MT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vertAlign val="superscript"/>
      <sz val="7"/>
      <name val="Helvetica Neue"/>
      <family val="2"/>
    </font>
    <font>
      <sz val="7"/>
      <color indexed="10"/>
      <name val="Helvetica Neue"/>
      <family val="0"/>
    </font>
    <font>
      <sz val="12"/>
      <color indexed="8"/>
      <name val="Arial"/>
      <family val="0"/>
    </font>
    <font>
      <sz val="9.25"/>
      <color indexed="8"/>
      <name val="Arial"/>
      <family val="0"/>
    </font>
    <font>
      <sz val="5.75"/>
      <color indexed="8"/>
      <name val="Arial"/>
      <family val="0"/>
    </font>
    <font>
      <sz val="9.75"/>
      <color indexed="8"/>
      <name val="Arial"/>
      <family val="0"/>
    </font>
    <font>
      <sz val="11.5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7"/>
      <color indexed="10"/>
      <name val="Helvetica Neue"/>
      <family val="0"/>
    </font>
    <font>
      <b/>
      <sz val="10.25"/>
      <color indexed="8"/>
      <name val="Arial"/>
      <family val="0"/>
    </font>
    <font>
      <b/>
      <vertAlign val="superscript"/>
      <sz val="10.25"/>
      <color indexed="8"/>
      <name val="Arial"/>
      <family val="0"/>
    </font>
    <font>
      <b/>
      <sz val="10.75"/>
      <color indexed="8"/>
      <name val="Arial"/>
      <family val="0"/>
    </font>
    <font>
      <b/>
      <vertAlign val="superscript"/>
      <sz val="10.75"/>
      <color indexed="8"/>
      <name val="Arial"/>
      <family val="0"/>
    </font>
    <font>
      <vertAlign val="superscript"/>
      <sz val="9"/>
      <color indexed="8"/>
      <name val="Arial"/>
      <family val="0"/>
    </font>
    <font>
      <b/>
      <sz val="11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FF0000"/>
      <name val="Helvetica Neue"/>
      <family val="0"/>
    </font>
    <font>
      <b/>
      <sz val="7"/>
      <color rgb="FFFF0000"/>
      <name val="Helvetica Neu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2" fillId="29" borderId="1" applyNumberFormat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3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64" fillId="32" borderId="0" applyNumberFormat="0" applyBorder="0" applyAlignment="0" applyProtection="0"/>
    <xf numFmtId="0" fontId="65" fillId="21" borderId="5" applyNumberFormat="0" applyAlignment="0" applyProtection="0"/>
    <xf numFmtId="169" fontId="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37" fontId="4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37" fontId="14" fillId="0" borderId="0" xfId="0" applyNumberFormat="1" applyFont="1" applyFill="1" applyBorder="1" applyAlignment="1" applyProtection="1">
      <alignment horizontal="right"/>
      <protection/>
    </xf>
    <xf numFmtId="1" fontId="8" fillId="0" borderId="0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1" fontId="16" fillId="0" borderId="0" xfId="0" applyNumberFormat="1" applyFont="1" applyFill="1" applyBorder="1" applyAlignment="1">
      <alignment horizontal="right"/>
    </xf>
    <xf numFmtId="197" fontId="16" fillId="0" borderId="0" xfId="60" applyNumberFormat="1" applyFont="1" applyAlignment="1">
      <alignment/>
    </xf>
    <xf numFmtId="197" fontId="17" fillId="0" borderId="0" xfId="60" applyNumberFormat="1" applyFont="1" applyAlignment="1">
      <alignment/>
    </xf>
    <xf numFmtId="197" fontId="18" fillId="0" borderId="0" xfId="60" applyNumberFormat="1" applyFont="1" applyAlignment="1">
      <alignment/>
    </xf>
    <xf numFmtId="37" fontId="1" fillId="0" borderId="0" xfId="0" applyNumberFormat="1" applyFont="1" applyFill="1" applyBorder="1" applyAlignment="1" applyProtection="1">
      <alignment horizontal="center"/>
      <protection/>
    </xf>
    <xf numFmtId="37" fontId="8" fillId="0" borderId="0" xfId="0" applyNumberFormat="1" applyFont="1" applyAlignment="1">
      <alignment/>
    </xf>
    <xf numFmtId="197" fontId="8" fillId="0" borderId="0" xfId="60" applyNumberFormat="1" applyFont="1" applyAlignment="1">
      <alignment/>
    </xf>
    <xf numFmtId="197" fontId="0" fillId="0" borderId="0" xfId="0" applyNumberFormat="1" applyAlignment="1">
      <alignment/>
    </xf>
    <xf numFmtId="197" fontId="14" fillId="0" borderId="0" xfId="60" applyNumberFormat="1" applyFont="1" applyFill="1" applyBorder="1" applyAlignment="1">
      <alignment horizontal="left" vertical="center"/>
    </xf>
    <xf numFmtId="0" fontId="20" fillId="33" borderId="0" xfId="0" applyFont="1" applyFill="1" applyBorder="1" applyAlignment="1">
      <alignment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vertical="center"/>
    </xf>
    <xf numFmtId="9" fontId="20" fillId="33" borderId="0" xfId="48" applyFont="1" applyFill="1" applyBorder="1" applyAlignment="1">
      <alignment/>
    </xf>
    <xf numFmtId="4" fontId="20" fillId="33" borderId="0" xfId="60" applyNumberFormat="1" applyFont="1" applyFill="1" applyBorder="1" applyAlignment="1" applyProtection="1">
      <alignment horizontal="right" vertical="center" wrapText="1"/>
      <protection/>
    </xf>
    <xf numFmtId="200" fontId="20" fillId="33" borderId="0" xfId="0" applyNumberFormat="1" applyFont="1" applyFill="1" applyBorder="1" applyAlignment="1">
      <alignment/>
    </xf>
    <xf numFmtId="0" fontId="20" fillId="33" borderId="12" xfId="0" applyFont="1" applyFill="1" applyBorder="1" applyAlignment="1">
      <alignment/>
    </xf>
    <xf numFmtId="37" fontId="20" fillId="33" borderId="12" xfId="0" applyNumberFormat="1" applyFont="1" applyFill="1" applyBorder="1" applyAlignment="1">
      <alignment/>
    </xf>
    <xf numFmtId="37" fontId="20" fillId="33" borderId="0" xfId="0" applyNumberFormat="1" applyFont="1" applyFill="1" applyBorder="1" applyAlignment="1">
      <alignment/>
    </xf>
    <xf numFmtId="207" fontId="20" fillId="33" borderId="0" xfId="60" applyNumberFormat="1" applyFont="1" applyFill="1" applyBorder="1" applyAlignment="1">
      <alignment/>
    </xf>
    <xf numFmtId="171" fontId="20" fillId="33" borderId="0" xfId="60" applyFont="1" applyFill="1" applyBorder="1" applyAlignment="1">
      <alignment/>
    </xf>
    <xf numFmtId="171" fontId="23" fillId="33" borderId="12" xfId="60" applyFont="1" applyFill="1" applyBorder="1" applyAlignment="1">
      <alignment/>
    </xf>
    <xf numFmtId="197" fontId="20" fillId="33" borderId="0" xfId="60" applyNumberFormat="1" applyFont="1" applyFill="1" applyBorder="1" applyAlignment="1">
      <alignment/>
    </xf>
    <xf numFmtId="0" fontId="20" fillId="33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0" fillId="33" borderId="0" xfId="0" applyFont="1" applyFill="1" applyBorder="1" applyAlignment="1">
      <alignment/>
    </xf>
    <xf numFmtId="2" fontId="20" fillId="33" borderId="0" xfId="0" applyNumberFormat="1" applyFont="1" applyFill="1" applyBorder="1" applyAlignment="1">
      <alignment horizontal="right"/>
    </xf>
    <xf numFmtId="0" fontId="19" fillId="33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vertical="center"/>
    </xf>
    <xf numFmtId="171" fontId="20" fillId="34" borderId="0" xfId="0" applyNumberFormat="1" applyFont="1" applyFill="1" applyBorder="1" applyAlignment="1">
      <alignment vertical="center"/>
    </xf>
    <xf numFmtId="171" fontId="20" fillId="34" borderId="0" xfId="60" applyNumberFormat="1" applyFont="1" applyFill="1" applyBorder="1" applyAlignment="1" applyProtection="1">
      <alignment horizontal="right" wrapText="1"/>
      <protection/>
    </xf>
    <xf numFmtId="0" fontId="21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 wrapText="1"/>
    </xf>
    <xf numFmtId="4" fontId="21" fillId="33" borderId="0" xfId="0" applyNumberFormat="1" applyFont="1" applyFill="1" applyBorder="1" applyAlignment="1">
      <alignment horizontal="left"/>
    </xf>
    <xf numFmtId="0" fontId="73" fillId="34" borderId="0" xfId="0" applyFont="1" applyFill="1" applyBorder="1" applyAlignment="1">
      <alignment/>
    </xf>
    <xf numFmtId="2" fontId="20" fillId="33" borderId="0" xfId="0" applyNumberFormat="1" applyFont="1" applyFill="1" applyBorder="1" applyAlignment="1">
      <alignment vertical="center"/>
    </xf>
    <xf numFmtId="0" fontId="20" fillId="34" borderId="0" xfId="0" applyFont="1" applyFill="1" applyBorder="1" applyAlignment="1">
      <alignment/>
    </xf>
    <xf numFmtId="0" fontId="20" fillId="34" borderId="0" xfId="0" applyFont="1" applyFill="1" applyBorder="1" applyAlignment="1">
      <alignment horizontal="center" vertical="center"/>
    </xf>
    <xf numFmtId="197" fontId="20" fillId="34" borderId="0" xfId="60" applyNumberFormat="1" applyFont="1" applyFill="1" applyBorder="1" applyAlignment="1">
      <alignment vertical="center"/>
    </xf>
    <xf numFmtId="171" fontId="20" fillId="34" borderId="0" xfId="60" applyNumberFormat="1" applyFont="1" applyFill="1" applyBorder="1" applyAlignment="1">
      <alignment vertical="center"/>
    </xf>
    <xf numFmtId="171" fontId="23" fillId="34" borderId="0" xfId="60" applyFont="1" applyFill="1" applyBorder="1" applyAlignment="1" applyProtection="1">
      <alignment vertical="center"/>
      <protection/>
    </xf>
    <xf numFmtId="171" fontId="20" fillId="34" borderId="0" xfId="60" applyFont="1" applyFill="1" applyBorder="1" applyAlignment="1" applyProtection="1">
      <alignment vertical="center"/>
      <protection/>
    </xf>
    <xf numFmtId="201" fontId="20" fillId="34" borderId="0" xfId="0" applyNumberFormat="1" applyFont="1" applyFill="1" applyBorder="1" applyAlignment="1">
      <alignment vertical="center"/>
    </xf>
    <xf numFmtId="197" fontId="20" fillId="34" borderId="0" xfId="0" applyNumberFormat="1" applyFont="1" applyFill="1" applyBorder="1" applyAlignment="1">
      <alignment vertical="center"/>
    </xf>
    <xf numFmtId="0" fontId="20" fillId="34" borderId="0" xfId="0" applyFont="1" applyFill="1" applyBorder="1" applyAlignment="1">
      <alignment horizontal="right" vertical="center"/>
    </xf>
    <xf numFmtId="0" fontId="21" fillId="34" borderId="0" xfId="0" applyFont="1" applyFill="1" applyBorder="1" applyAlignment="1">
      <alignment vertical="center"/>
    </xf>
    <xf numFmtId="0" fontId="74" fillId="34" borderId="0" xfId="0" applyFont="1" applyFill="1" applyBorder="1" applyAlignment="1">
      <alignment vertical="center"/>
    </xf>
    <xf numFmtId="0" fontId="20" fillId="34" borderId="0" xfId="0" applyFont="1" applyFill="1" applyBorder="1" applyAlignment="1">
      <alignment horizontal="left" vertical="center"/>
    </xf>
    <xf numFmtId="0" fontId="20" fillId="34" borderId="0" xfId="0" applyFont="1" applyFill="1" applyBorder="1" applyAlignment="1">
      <alignment horizontal="right"/>
    </xf>
    <xf numFmtId="4" fontId="20" fillId="34" borderId="0" xfId="60" applyNumberFormat="1" applyFont="1" applyFill="1" applyBorder="1" applyAlignment="1" applyProtection="1">
      <alignment horizontal="right" wrapText="1"/>
      <protection/>
    </xf>
    <xf numFmtId="4" fontId="20" fillId="34" borderId="0" xfId="60" applyNumberFormat="1" applyFont="1" applyFill="1" applyBorder="1" applyAlignment="1">
      <alignment horizontal="right" vertical="center"/>
    </xf>
    <xf numFmtId="2" fontId="20" fillId="34" borderId="0" xfId="0" applyNumberFormat="1" applyFont="1" applyFill="1" applyBorder="1" applyAlignment="1">
      <alignment/>
    </xf>
    <xf numFmtId="0" fontId="21" fillId="33" borderId="13" xfId="0" applyFont="1" applyFill="1" applyBorder="1" applyAlignment="1">
      <alignment horizontal="center" vertical="center"/>
    </xf>
    <xf numFmtId="171" fontId="20" fillId="33" borderId="0" xfId="60" applyNumberFormat="1" applyFont="1" applyFill="1" applyBorder="1" applyAlignment="1">
      <alignment/>
    </xf>
    <xf numFmtId="171" fontId="20" fillId="33" borderId="0" xfId="60" applyFont="1" applyFill="1" applyBorder="1" applyAlignment="1">
      <alignment horizontal="right"/>
    </xf>
    <xf numFmtId="0" fontId="19" fillId="33" borderId="0" xfId="0" applyFont="1" applyFill="1" applyBorder="1" applyAlignment="1">
      <alignment horizontal="left" vertical="center" wrapText="1"/>
    </xf>
    <xf numFmtId="0" fontId="21" fillId="33" borderId="14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75"/>
          <c:y val="0.059"/>
          <c:w val="0.5665"/>
          <c:h val="0.69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31 e 32'!$S$5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32'!$T$5:$AD$5</c:f>
              <c:numCache/>
            </c:numRef>
          </c:val>
        </c:ser>
        <c:ser>
          <c:idx val="1"/>
          <c:order val="1"/>
          <c:tx>
            <c:v>GLP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32'!$T$6:$AD$6</c:f>
              <c:numCache/>
            </c:numRef>
          </c:val>
        </c:ser>
        <c:ser>
          <c:idx val="2"/>
          <c:order val="2"/>
          <c:tx>
            <c:strRef>
              <c:f>'Gráfico 31 e 32'!$S$7</c:f>
              <c:strCache>
                <c:ptCount val="1"/>
                <c:pt idx="0">
                  <c:v>Nafta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32'!$T$7:$AD$7</c:f>
              <c:numCache/>
            </c:numRef>
          </c:val>
        </c:ser>
        <c:ser>
          <c:idx val="3"/>
          <c:order val="3"/>
          <c:tx>
            <c:strRef>
              <c:f>'Gráfico 31 e 32'!$S$8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32'!$T$8:$AD$8</c:f>
              <c:numCache/>
            </c:numRef>
          </c:val>
        </c:ser>
        <c:ser>
          <c:idx val="6"/>
          <c:order val="4"/>
          <c:tx>
            <c:strRef>
              <c:f>'Gráfico 31 e 32'!$S$15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32'!$T$15:$AD$15</c:f>
              <c:numCache/>
            </c:numRef>
          </c:val>
        </c:ser>
        <c:ser>
          <c:idx val="4"/>
          <c:order val="5"/>
          <c:tx>
            <c:strRef>
              <c:f>'Gráfico 31 e 32'!$S$10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32'!$T$10:$AD$10</c:f>
              <c:numCache/>
            </c:numRef>
          </c:val>
        </c:ser>
        <c:overlap val="100"/>
        <c:axId val="6135185"/>
        <c:axId val="55216666"/>
      </c:barChart>
      <c:catAx>
        <c:axId val="6135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5216666"/>
        <c:crosses val="autoZero"/>
        <c:auto val="1"/>
        <c:lblOffset val="100"/>
        <c:tickLblSkip val="1"/>
        <c:noMultiLvlLbl val="0"/>
      </c:catAx>
      <c:valAx>
        <c:axId val="552166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25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25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2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1351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"/>
          <c:y val="0.10975"/>
          <c:w val="0.4"/>
          <c:h val="0.5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75"/>
          <c:y val="0.06225"/>
          <c:w val="0.56925"/>
          <c:h val="0.690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 31 e 32'!$S$5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32'!$T$5:$AD$5</c:f>
              <c:numCache/>
            </c:numRef>
          </c:val>
        </c:ser>
        <c:ser>
          <c:idx val="1"/>
          <c:order val="1"/>
          <c:tx>
            <c:v>GLP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32'!$T$6:$AD$6</c:f>
              <c:numCache/>
            </c:numRef>
          </c:val>
        </c:ser>
        <c:ser>
          <c:idx val="2"/>
          <c:order val="2"/>
          <c:tx>
            <c:strRef>
              <c:f>'Gráfico 31 e 32'!$S$7</c:f>
              <c:strCache>
                <c:ptCount val="1"/>
                <c:pt idx="0">
                  <c:v>Nafta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32'!$T$7:$AD$7</c:f>
              <c:numCache/>
            </c:numRef>
          </c:val>
        </c:ser>
        <c:ser>
          <c:idx val="3"/>
          <c:order val="3"/>
          <c:tx>
            <c:strRef>
              <c:f>'Gráfico 31 e 32'!$S$8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32'!$T$8:$AD$8</c:f>
              <c:numCache/>
            </c:numRef>
          </c:val>
        </c:ser>
        <c:ser>
          <c:idx val="6"/>
          <c:order val="4"/>
          <c:tx>
            <c:strRef>
              <c:f>'Gráfico 31 e 32'!$S$15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32'!$T$15:$AD$15</c:f>
              <c:numCache/>
            </c:numRef>
          </c:val>
        </c:ser>
        <c:ser>
          <c:idx val="4"/>
          <c:order val="5"/>
          <c:tx>
            <c:strRef>
              <c:f>'Gráfico 31 e 32'!$S$10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32'!$T$10:$AD$10</c:f>
              <c:numCache/>
            </c:numRef>
          </c:val>
        </c:ser>
        <c:overlap val="100"/>
        <c:axId val="27187947"/>
        <c:axId val="43364932"/>
      </c:barChart>
      <c:catAx>
        <c:axId val="27187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3364932"/>
        <c:crosses val="autoZero"/>
        <c:auto val="1"/>
        <c:lblOffset val="100"/>
        <c:tickLblSkip val="1"/>
        <c:noMultiLvlLbl val="0"/>
      </c:catAx>
      <c:valAx>
        <c:axId val="433649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71879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"/>
          <c:y val="0.11925"/>
          <c:w val="0.4"/>
          <c:h val="0.5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Importações totais: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15.599 x 10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485"/>
          <c:y val="0.746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225"/>
          <c:y val="0.3975"/>
          <c:w val="0.56425"/>
          <c:h val="0.321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GLP
30%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Outros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08'!$IR$6:$IR$10</c:f>
              <c:strCache/>
            </c:strRef>
          </c:cat>
          <c:val>
            <c:numRef>
              <c:f>'Figura 08'!$IS$6:$IS$10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9</xdr:col>
      <xdr:colOff>9525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771525" y="1933575"/>
        <a:ext cx="60960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39</xdr:row>
      <xdr:rowOff>0</xdr:rowOff>
    </xdr:from>
    <xdr:to>
      <xdr:col>9</xdr:col>
      <xdr:colOff>9525</xdr:colOff>
      <xdr:row>54</xdr:row>
      <xdr:rowOff>9525</xdr:rowOff>
    </xdr:to>
    <xdr:graphicFrame>
      <xdr:nvGraphicFramePr>
        <xdr:cNvPr id="2" name="Chart 4"/>
        <xdr:cNvGraphicFramePr/>
      </xdr:nvGraphicFramePr>
      <xdr:xfrm>
        <a:off x="771525" y="7953375"/>
        <a:ext cx="609600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0</xdr:rowOff>
    </xdr:from>
    <xdr:to>
      <xdr:col>8</xdr:col>
      <xdr:colOff>504825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809625" y="1447800"/>
        <a:ext cx="60198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36"/>
  <sheetViews>
    <sheetView showGridLines="0" tabSelected="1" zoomScalePageLayoutView="0" workbookViewId="0" topLeftCell="A1">
      <selection activeCell="A2" sqref="A2"/>
    </sheetView>
  </sheetViews>
  <sheetFormatPr defaultColWidth="11.5546875" defaultRowHeight="15"/>
  <cols>
    <col min="1" max="1" width="15.4453125" style="28" customWidth="1"/>
    <col min="2" max="3" width="6.3359375" style="28" customWidth="1"/>
    <col min="4" max="4" width="6.10546875" style="28" customWidth="1"/>
    <col min="5" max="5" width="6.5546875" style="28" customWidth="1"/>
    <col min="6" max="7" width="5.6640625" style="28" customWidth="1"/>
    <col min="8" max="9" width="5.3359375" style="28" customWidth="1"/>
    <col min="10" max="10" width="5.5546875" style="28" customWidth="1"/>
    <col min="11" max="11" width="5.77734375" style="28" customWidth="1"/>
    <col min="12" max="12" width="5.3359375" style="28" customWidth="1"/>
    <col min="13" max="13" width="5.5546875" style="28" customWidth="1"/>
    <col min="14" max="14" width="11.5546875" style="28" customWidth="1"/>
    <col min="15" max="15" width="3.77734375" style="28" customWidth="1"/>
    <col min="16" max="16" width="4.21484375" style="28" customWidth="1"/>
    <col min="17" max="17" width="4.6640625" style="28" customWidth="1"/>
    <col min="18" max="18" width="4.21484375" style="28" customWidth="1"/>
    <col min="19" max="20" width="5.3359375" style="28" customWidth="1"/>
    <col min="21" max="16384" width="11.5546875" style="28" customWidth="1"/>
  </cols>
  <sheetData>
    <row r="1" spans="1:12" ht="13.5" customHeight="1">
      <c r="A1" s="74" t="s">
        <v>42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9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0.5" customHeight="1">
      <c r="A3" s="75" t="s">
        <v>31</v>
      </c>
      <c r="B3" s="79" t="s">
        <v>33</v>
      </c>
      <c r="C3" s="79"/>
      <c r="D3" s="79"/>
      <c r="E3" s="79"/>
      <c r="F3" s="79"/>
      <c r="G3" s="79"/>
      <c r="H3" s="79"/>
      <c r="I3" s="79"/>
      <c r="J3" s="79"/>
      <c r="K3" s="71"/>
      <c r="L3" s="77" t="s">
        <v>41</v>
      </c>
    </row>
    <row r="4" spans="1:12" ht="10.5" customHeight="1">
      <c r="A4" s="76"/>
      <c r="B4" s="30">
        <v>2013</v>
      </c>
      <c r="C4" s="29">
        <v>2014</v>
      </c>
      <c r="D4" s="30">
        <v>2015</v>
      </c>
      <c r="E4" s="29">
        <v>2016</v>
      </c>
      <c r="F4" s="30">
        <v>2017</v>
      </c>
      <c r="G4" s="30">
        <v>2018</v>
      </c>
      <c r="H4" s="30">
        <v>2019</v>
      </c>
      <c r="I4" s="30">
        <v>2020</v>
      </c>
      <c r="J4" s="30">
        <v>2021</v>
      </c>
      <c r="K4" s="30">
        <v>2022</v>
      </c>
      <c r="L4" s="78"/>
    </row>
    <row r="5" spans="1:12" ht="10.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1"/>
    </row>
    <row r="6" spans="1:12" ht="9">
      <c r="A6" s="52" t="s">
        <v>34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33"/>
    </row>
    <row r="7" spans="1:19" ht="10.5" customHeight="1">
      <c r="A7" s="31" t="s">
        <v>37</v>
      </c>
      <c r="B7" s="49">
        <v>4045.8983984000006</v>
      </c>
      <c r="C7" s="49">
        <v>3961.0686870299996</v>
      </c>
      <c r="D7" s="49">
        <v>2586.67266129</v>
      </c>
      <c r="E7" s="49">
        <v>1321.30795986</v>
      </c>
      <c r="F7" s="49">
        <v>1421.60156501</v>
      </c>
      <c r="G7" s="49">
        <v>1634.2327664181141</v>
      </c>
      <c r="H7" s="49">
        <v>1475.041484</v>
      </c>
      <c r="I7" s="49">
        <v>1031.7265371676801</v>
      </c>
      <c r="J7" s="49">
        <v>1401.96759632</v>
      </c>
      <c r="K7" s="49">
        <v>1652.7579724691936</v>
      </c>
      <c r="L7" s="68">
        <f>100*(K7-J7)/J7</f>
        <v>17.88845739427137</v>
      </c>
      <c r="M7" s="34"/>
      <c r="N7" s="41"/>
      <c r="O7" s="32"/>
      <c r="P7" s="32"/>
      <c r="Q7" s="32"/>
      <c r="R7" s="32"/>
      <c r="S7" s="32"/>
    </row>
    <row r="8" spans="1:19" ht="10.5" customHeight="1">
      <c r="A8" s="31" t="s">
        <v>32</v>
      </c>
      <c r="B8" s="45">
        <v>347.35411701580256</v>
      </c>
      <c r="C8" s="45">
        <v>328.7549791795104</v>
      </c>
      <c r="D8" s="45">
        <v>218.21844130816683</v>
      </c>
      <c r="E8" s="45">
        <v>127.43234708801509</v>
      </c>
      <c r="F8" s="45">
        <v>159.97684982366084</v>
      </c>
      <c r="G8" s="45">
        <v>202.47513405377157</v>
      </c>
      <c r="H8" s="45">
        <v>218.02221975632656</v>
      </c>
      <c r="I8" s="45">
        <v>160.28363367245547</v>
      </c>
      <c r="J8" s="45">
        <v>189.68376038425987</v>
      </c>
      <c r="K8" s="45">
        <v>258.8907084061604</v>
      </c>
      <c r="L8" s="68">
        <f>100*(K8-J8)/J8</f>
        <v>36.48543654011374</v>
      </c>
      <c r="M8" s="34"/>
      <c r="N8" s="41"/>
      <c r="O8" s="32"/>
      <c r="P8" s="32"/>
      <c r="Q8" s="32"/>
      <c r="R8" s="32"/>
      <c r="S8" s="32"/>
    </row>
    <row r="9" spans="1:19" ht="10.5" customHeight="1">
      <c r="A9" s="31"/>
      <c r="B9" s="45"/>
      <c r="C9" s="45"/>
      <c r="D9" s="45"/>
      <c r="E9" s="45"/>
      <c r="F9" s="45"/>
      <c r="G9" s="45"/>
      <c r="H9" s="45"/>
      <c r="I9" s="45"/>
      <c r="J9" s="45"/>
      <c r="K9" s="45"/>
      <c r="L9" s="33"/>
      <c r="M9" s="34"/>
      <c r="N9" s="41"/>
      <c r="O9" s="32"/>
      <c r="P9" s="32"/>
      <c r="Q9" s="32"/>
      <c r="R9" s="32"/>
      <c r="S9" s="32"/>
    </row>
    <row r="10" spans="1:19" ht="10.5" customHeight="1">
      <c r="A10" s="52" t="s">
        <v>35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33"/>
      <c r="M10" s="34"/>
      <c r="N10" s="32"/>
      <c r="O10" s="32"/>
      <c r="P10" s="32"/>
      <c r="Q10" s="32"/>
      <c r="R10" s="32"/>
      <c r="S10" s="32"/>
    </row>
    <row r="11" spans="1:19" ht="10.5" customHeight="1">
      <c r="A11" s="31" t="s">
        <v>37</v>
      </c>
      <c r="B11" s="73">
        <v>2915.5099624</v>
      </c>
      <c r="C11" s="73">
        <v>3147.5632291200004</v>
      </c>
      <c r="D11" s="73">
        <v>2686.4083281959506</v>
      </c>
      <c r="E11" s="73">
        <v>771.8278598151999</v>
      </c>
      <c r="F11" s="73">
        <v>483.8663883863401</v>
      </c>
      <c r="G11" s="73">
        <v>835.3877732369897</v>
      </c>
      <c r="H11" s="73">
        <v>629.255979</v>
      </c>
      <c r="I11" s="73">
        <v>202.663602335</v>
      </c>
      <c r="J11" s="73">
        <v>5181.837119708212</v>
      </c>
      <c r="K11" s="73">
        <v>3161.008555041027</v>
      </c>
      <c r="L11" s="68">
        <f>100*(K11-J11)/J11</f>
        <v>-38.99830345846489</v>
      </c>
      <c r="M11" s="34"/>
      <c r="N11" s="32"/>
      <c r="O11" s="32"/>
      <c r="P11" s="32"/>
      <c r="Q11" s="32"/>
      <c r="R11" s="32"/>
      <c r="S11" s="32"/>
    </row>
    <row r="12" spans="1:19" ht="10.5" customHeight="1">
      <c r="A12" s="31" t="s">
        <v>39</v>
      </c>
      <c r="B12" s="73">
        <v>599.1961497596799</v>
      </c>
      <c r="C12" s="73">
        <v>588.4049309058316</v>
      </c>
      <c r="D12" s="73">
        <v>370.13252819546847</v>
      </c>
      <c r="E12" s="73">
        <v>261.45741700807173</v>
      </c>
      <c r="F12" s="73">
        <v>275.51041367576465</v>
      </c>
      <c r="G12" s="73">
        <v>301.461878694372</v>
      </c>
      <c r="H12" s="73">
        <v>205.59562006501136</v>
      </c>
      <c r="I12" s="73">
        <v>153.15155105031894</v>
      </c>
      <c r="J12" s="73">
        <v>540.7260820238264</v>
      </c>
      <c r="K12" s="73">
        <v>1215.5150384320323</v>
      </c>
      <c r="L12" s="68">
        <f>100*(K12-J12)/J12</f>
        <v>124.7931214789214</v>
      </c>
      <c r="M12" s="34"/>
      <c r="N12" s="32"/>
      <c r="O12" s="32"/>
      <c r="P12" s="32"/>
      <c r="Q12" s="32"/>
      <c r="R12" s="32"/>
      <c r="S12" s="32"/>
    </row>
    <row r="13" spans="1:14" ht="9">
      <c r="A13" s="35"/>
      <c r="B13" s="36"/>
      <c r="C13" s="40"/>
      <c r="D13" s="40"/>
      <c r="E13" s="40"/>
      <c r="F13" s="40"/>
      <c r="G13" s="40"/>
      <c r="H13" s="40"/>
      <c r="I13" s="40"/>
      <c r="J13" s="40"/>
      <c r="K13" s="40"/>
      <c r="L13" s="35"/>
      <c r="N13" s="32"/>
    </row>
    <row r="14" spans="1:15" ht="10.5" customHeight="1">
      <c r="A14" s="42" t="s">
        <v>40</v>
      </c>
      <c r="B14" s="37"/>
      <c r="C14" s="37"/>
      <c r="D14" s="37"/>
      <c r="E14" s="38"/>
      <c r="F14" s="38"/>
      <c r="G14" s="38"/>
      <c r="H14" s="38"/>
      <c r="I14" s="38"/>
      <c r="J14" s="38"/>
      <c r="K14" s="38"/>
      <c r="O14" s="32"/>
    </row>
    <row r="15" spans="1:11" ht="10.5" customHeight="1">
      <c r="A15" s="43" t="s">
        <v>36</v>
      </c>
      <c r="B15" s="37"/>
      <c r="C15" s="37"/>
      <c r="D15" s="39"/>
      <c r="E15" s="39"/>
      <c r="F15" s="41"/>
      <c r="G15" s="41"/>
      <c r="H15" s="41"/>
      <c r="I15" s="41"/>
      <c r="J15" s="41"/>
      <c r="K15" s="41"/>
    </row>
    <row r="16" spans="1:11" ht="10.5" customHeight="1">
      <c r="A16" s="43" t="s">
        <v>43</v>
      </c>
      <c r="B16" s="37"/>
      <c r="C16" s="37"/>
      <c r="D16" s="39"/>
      <c r="E16" s="39"/>
      <c r="F16" s="41"/>
      <c r="G16" s="41"/>
      <c r="H16" s="41"/>
      <c r="I16" s="41"/>
      <c r="J16" s="41"/>
      <c r="K16" s="41"/>
    </row>
    <row r="17" spans="1:11" ht="10.5" customHeight="1">
      <c r="A17" s="43" t="s">
        <v>38</v>
      </c>
      <c r="B17" s="37"/>
      <c r="C17" s="37"/>
      <c r="D17" s="39"/>
      <c r="E17" s="39"/>
      <c r="F17" s="41"/>
      <c r="G17" s="41"/>
      <c r="H17" s="41"/>
      <c r="I17" s="41"/>
      <c r="J17" s="41"/>
      <c r="K17" s="41"/>
    </row>
    <row r="18" spans="1:11" ht="10.5" customHeight="1">
      <c r="A18" s="43"/>
      <c r="B18" s="37"/>
      <c r="C18" s="37"/>
      <c r="D18" s="39"/>
      <c r="E18" s="39"/>
      <c r="F18" s="41"/>
      <c r="G18" s="41"/>
      <c r="H18" s="41"/>
      <c r="I18" s="41"/>
      <c r="J18" s="41"/>
      <c r="K18" s="72"/>
    </row>
    <row r="19" spans="1:12" ht="8.25" customHeight="1">
      <c r="A19" s="4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31"/>
    </row>
    <row r="20" spans="1:13" ht="9">
      <c r="A20" s="55"/>
      <c r="B20" s="47"/>
      <c r="C20" s="47"/>
      <c r="D20" s="48"/>
      <c r="E20" s="48"/>
      <c r="F20" s="48"/>
      <c r="G20" s="48"/>
      <c r="H20" s="48"/>
      <c r="I20" s="56"/>
      <c r="J20" s="56"/>
      <c r="K20" s="56"/>
      <c r="L20" s="47"/>
      <c r="M20" s="55"/>
    </row>
    <row r="21" spans="1:13" ht="9">
      <c r="A21" s="47"/>
      <c r="B21" s="57"/>
      <c r="C21" s="57"/>
      <c r="D21" s="57"/>
      <c r="E21" s="57"/>
      <c r="F21" s="57"/>
      <c r="G21" s="57"/>
      <c r="H21" s="57"/>
      <c r="I21" s="58"/>
      <c r="J21" s="58"/>
      <c r="K21" s="58"/>
      <c r="L21" s="47"/>
      <c r="M21" s="55"/>
    </row>
    <row r="22" spans="1:13" ht="9">
      <c r="A22" s="53"/>
      <c r="B22" s="59"/>
      <c r="C22" s="59"/>
      <c r="D22" s="60"/>
      <c r="E22" s="59"/>
      <c r="F22" s="59"/>
      <c r="G22" s="59"/>
      <c r="H22" s="57"/>
      <c r="I22" s="58"/>
      <c r="J22" s="58"/>
      <c r="K22" s="58"/>
      <c r="L22" s="47"/>
      <c r="M22" s="55"/>
    </row>
    <row r="23" spans="1:13" ht="9">
      <c r="A23" s="53"/>
      <c r="B23" s="61"/>
      <c r="C23" s="61"/>
      <c r="D23" s="61"/>
      <c r="E23" s="61"/>
      <c r="F23" s="61"/>
      <c r="G23" s="61"/>
      <c r="H23" s="61"/>
      <c r="I23" s="61"/>
      <c r="J23" s="57"/>
      <c r="K23" s="57"/>
      <c r="L23" s="47"/>
      <c r="M23" s="55"/>
    </row>
    <row r="24" spans="1:13" ht="9">
      <c r="A24" s="55"/>
      <c r="B24" s="47"/>
      <c r="C24" s="57"/>
      <c r="D24" s="47"/>
      <c r="E24" s="47"/>
      <c r="F24" s="47"/>
      <c r="G24" s="47"/>
      <c r="H24" s="47"/>
      <c r="I24" s="47"/>
      <c r="J24" s="47"/>
      <c r="K24" s="47"/>
      <c r="L24" s="55"/>
      <c r="M24" s="55"/>
    </row>
    <row r="25" spans="1:13" ht="9">
      <c r="A25" s="47"/>
      <c r="B25" s="47"/>
      <c r="C25" s="62"/>
      <c r="D25" s="47"/>
      <c r="E25" s="47"/>
      <c r="F25" s="47"/>
      <c r="G25" s="47"/>
      <c r="H25" s="47"/>
      <c r="I25" s="63"/>
      <c r="J25" s="63"/>
      <c r="K25" s="63"/>
      <c r="L25" s="55"/>
      <c r="M25" s="55"/>
    </row>
    <row r="26" spans="1:13" ht="9">
      <c r="A26" s="55"/>
      <c r="B26" s="47"/>
      <c r="C26" s="47"/>
      <c r="D26" s="48"/>
      <c r="E26" s="47"/>
      <c r="F26" s="47"/>
      <c r="G26" s="47"/>
      <c r="H26" s="47"/>
      <c r="I26" s="63"/>
      <c r="J26" s="63"/>
      <c r="K26" s="63"/>
      <c r="L26" s="55"/>
      <c r="M26" s="55"/>
    </row>
    <row r="27" spans="1:13" ht="9">
      <c r="A27" s="64"/>
      <c r="B27" s="47"/>
      <c r="C27" s="47"/>
      <c r="D27" s="47"/>
      <c r="E27" s="47"/>
      <c r="F27" s="65"/>
      <c r="G27" s="47"/>
      <c r="H27" s="47"/>
      <c r="I27" s="63"/>
      <c r="J27" s="63"/>
      <c r="K27" s="63"/>
      <c r="L27" s="55"/>
      <c r="M27" s="55"/>
    </row>
    <row r="28" spans="1:13" ht="9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55"/>
      <c r="M28" s="55"/>
    </row>
    <row r="29" spans="1:13" ht="9">
      <c r="A29" s="6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55"/>
      <c r="M29" s="55"/>
    </row>
    <row r="30" spans="1:13" ht="9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</row>
    <row r="31" spans="1:13" ht="9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</row>
    <row r="32" spans="1:13" ht="9">
      <c r="A32" s="67"/>
      <c r="B32" s="68"/>
      <c r="C32" s="68"/>
      <c r="D32" s="69"/>
      <c r="E32" s="69"/>
      <c r="F32" s="69"/>
      <c r="G32" s="69"/>
      <c r="H32" s="49"/>
      <c r="I32" s="49"/>
      <c r="J32" s="49"/>
      <c r="K32" s="49"/>
      <c r="L32" s="49"/>
      <c r="M32" s="55"/>
    </row>
    <row r="33" spans="1:13" ht="9">
      <c r="A33" s="67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55"/>
      <c r="M33" s="55"/>
    </row>
    <row r="34" spans="1:13" ht="9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</row>
    <row r="35" spans="1:13" ht="9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</row>
    <row r="36" spans="1:13" ht="9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</row>
  </sheetData>
  <sheetProtection/>
  <mergeCells count="4">
    <mergeCell ref="A1:L1"/>
    <mergeCell ref="A3:A4"/>
    <mergeCell ref="L3:L4"/>
    <mergeCell ref="B3:J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F59"/>
  <sheetViews>
    <sheetView zoomScale="72" zoomScaleNormal="72" zoomScalePageLayoutView="0" workbookViewId="0" topLeftCell="T1">
      <selection activeCell="C3" sqref="C3"/>
    </sheetView>
  </sheetViews>
  <sheetFormatPr defaultColWidth="8.88671875" defaultRowHeight="15"/>
  <cols>
    <col min="11" max="11" width="14.3359375" style="0" customWidth="1"/>
    <col min="18" max="18" width="8.88671875" style="1" customWidth="1"/>
    <col min="19" max="19" width="13.6640625" style="2" customWidth="1"/>
    <col min="20" max="30" width="8.88671875" style="2" customWidth="1"/>
    <col min="31" max="31" width="23.99609375" style="2" bestFit="1" customWidth="1"/>
    <col min="32" max="32" width="9.6640625" style="2" bestFit="1" customWidth="1"/>
    <col min="33" max="91" width="8.88671875" style="2" customWidth="1"/>
  </cols>
  <sheetData>
    <row r="3" spans="2:9" ht="17.25">
      <c r="B3" s="80" t="s">
        <v>13</v>
      </c>
      <c r="C3" s="80"/>
      <c r="D3" s="80"/>
      <c r="E3" s="80"/>
      <c r="F3" s="80"/>
      <c r="G3" s="80"/>
      <c r="H3" s="80"/>
      <c r="I3" s="80"/>
    </row>
    <row r="4" spans="8:31" ht="16.5">
      <c r="H4" s="3"/>
      <c r="I4" s="5"/>
      <c r="S4" s="18" t="s">
        <v>1</v>
      </c>
      <c r="T4" s="18">
        <v>1990</v>
      </c>
      <c r="U4" s="18">
        <v>1991</v>
      </c>
      <c r="V4" s="18">
        <v>1992</v>
      </c>
      <c r="W4" s="18">
        <v>1993</v>
      </c>
      <c r="X4" s="18">
        <v>1994</v>
      </c>
      <c r="Y4" s="18">
        <v>1995</v>
      </c>
      <c r="Z4" s="18">
        <v>1996</v>
      </c>
      <c r="AA4" s="18">
        <v>1997</v>
      </c>
      <c r="AB4" s="18">
        <v>1998</v>
      </c>
      <c r="AC4" s="18">
        <v>1999</v>
      </c>
      <c r="AD4" s="18">
        <v>2000</v>
      </c>
      <c r="AE4" s="20"/>
    </row>
    <row r="5" spans="2:31" ht="19.5">
      <c r="B5" s="81" t="s">
        <v>11</v>
      </c>
      <c r="C5" s="81"/>
      <c r="D5" s="81"/>
      <c r="E5" s="81"/>
      <c r="F5" s="81"/>
      <c r="G5" s="81"/>
      <c r="H5" s="81"/>
      <c r="I5" s="81"/>
      <c r="S5" s="13" t="s">
        <v>0</v>
      </c>
      <c r="T5" s="16">
        <v>682.2775</v>
      </c>
      <c r="U5" s="16">
        <v>1820.6481</v>
      </c>
      <c r="V5" s="16">
        <v>2256.6272</v>
      </c>
      <c r="W5" s="16">
        <v>4387.041470000001</v>
      </c>
      <c r="X5" s="16">
        <v>3257.3399</v>
      </c>
      <c r="Y5" s="16">
        <v>4249.723349999999</v>
      </c>
      <c r="Z5" s="16">
        <v>4905.99765</v>
      </c>
      <c r="AA5" s="16">
        <v>5903.7186</v>
      </c>
      <c r="AB5" s="16">
        <v>6207.123</v>
      </c>
      <c r="AC5" s="16">
        <v>5679.503827</v>
      </c>
      <c r="AD5" s="20">
        <v>5793.932758987951</v>
      </c>
      <c r="AE5" s="20"/>
    </row>
    <row r="6" spans="2:32" ht="19.5">
      <c r="B6" s="81" t="s">
        <v>15</v>
      </c>
      <c r="C6" s="81"/>
      <c r="D6" s="81"/>
      <c r="E6" s="81"/>
      <c r="F6" s="81"/>
      <c r="G6" s="81"/>
      <c r="H6" s="81"/>
      <c r="I6" s="81"/>
      <c r="S6" s="13" t="s">
        <v>17</v>
      </c>
      <c r="T6" s="16">
        <v>2337.6933</v>
      </c>
      <c r="U6" s="16">
        <v>2755.3874200000005</v>
      </c>
      <c r="V6" s="16">
        <v>2763.77176</v>
      </c>
      <c r="W6" s="16">
        <v>3055.95181</v>
      </c>
      <c r="X6" s="16">
        <v>3120.1499</v>
      </c>
      <c r="Y6" s="16">
        <v>4236.09954</v>
      </c>
      <c r="Z6" s="16">
        <v>4451.86856</v>
      </c>
      <c r="AA6" s="16">
        <v>4742.1805300000005</v>
      </c>
      <c r="AB6" s="16">
        <v>5024.99036</v>
      </c>
      <c r="AC6" s="16">
        <v>5099.658054</v>
      </c>
      <c r="AD6" s="20">
        <v>4660.888634363637</v>
      </c>
      <c r="AE6" s="20"/>
      <c r="AF6" s="20"/>
    </row>
    <row r="7" spans="5:31" ht="15">
      <c r="E7" s="6"/>
      <c r="H7" s="3"/>
      <c r="S7" s="13" t="s">
        <v>6</v>
      </c>
      <c r="T7" s="16">
        <v>245.1234</v>
      </c>
      <c r="U7" s="16">
        <v>704.07547</v>
      </c>
      <c r="V7" s="16">
        <v>1483.4835</v>
      </c>
      <c r="W7" s="16">
        <v>2800.43326</v>
      </c>
      <c r="X7" s="16">
        <v>3375.12336</v>
      </c>
      <c r="Y7" s="16">
        <v>3558.84938</v>
      </c>
      <c r="Z7" s="16">
        <v>3405.1</v>
      </c>
      <c r="AA7" s="16">
        <v>4856.022609999999</v>
      </c>
      <c r="AB7" s="16">
        <v>4982.00615</v>
      </c>
      <c r="AC7" s="16">
        <v>3658.15489</v>
      </c>
      <c r="AD7" s="20">
        <v>3804.864619444444</v>
      </c>
      <c r="AE7" s="20"/>
    </row>
    <row r="8" spans="2:32" ht="17.25">
      <c r="B8" s="80" t="s">
        <v>29</v>
      </c>
      <c r="C8" s="80"/>
      <c r="D8" s="80"/>
      <c r="E8" s="80"/>
      <c r="F8" s="80"/>
      <c r="G8" s="80"/>
      <c r="H8" s="80"/>
      <c r="I8" s="80"/>
      <c r="S8" s="13" t="s">
        <v>5</v>
      </c>
      <c r="T8" s="16">
        <v>27.90457</v>
      </c>
      <c r="U8" s="16">
        <v>142.56592</v>
      </c>
      <c r="V8" s="16">
        <v>136.12179999999998</v>
      </c>
      <c r="W8" s="16">
        <v>459.22344</v>
      </c>
      <c r="X8" s="16">
        <v>419.66735</v>
      </c>
      <c r="Y8" s="16">
        <v>640.0128599999999</v>
      </c>
      <c r="Z8" s="16">
        <v>687.34517</v>
      </c>
      <c r="AA8" s="16">
        <v>861.59935</v>
      </c>
      <c r="AB8" s="16">
        <v>996.7982</v>
      </c>
      <c r="AC8" s="16">
        <v>1126.751065</v>
      </c>
      <c r="AD8" s="20">
        <v>902.7935087341774</v>
      </c>
      <c r="AE8" s="20"/>
      <c r="AF8" s="20"/>
    </row>
    <row r="9" spans="2:31" ht="17.25">
      <c r="B9" s="12"/>
      <c r="C9" s="12"/>
      <c r="D9" s="12"/>
      <c r="E9" s="12"/>
      <c r="F9" s="12"/>
      <c r="G9" s="12"/>
      <c r="H9" s="12"/>
      <c r="I9" s="12"/>
      <c r="S9" s="13"/>
      <c r="T9" s="16"/>
      <c r="U9" s="16"/>
      <c r="V9" s="16"/>
      <c r="W9" s="16"/>
      <c r="X9" s="16"/>
      <c r="Y9" s="16"/>
      <c r="Z9" s="16"/>
      <c r="AA9" s="16"/>
      <c r="AB9" s="16"/>
      <c r="AC9" s="16"/>
      <c r="AE9" s="20"/>
    </row>
    <row r="10" spans="2:31" ht="17.25">
      <c r="B10" s="12"/>
      <c r="C10" s="12"/>
      <c r="D10" s="12"/>
      <c r="E10" s="12"/>
      <c r="F10" s="12"/>
      <c r="G10" s="12"/>
      <c r="H10" s="12"/>
      <c r="I10" s="12"/>
      <c r="S10" s="13" t="s">
        <v>26</v>
      </c>
      <c r="T10" s="16">
        <f>SUM(T13,T14,T16,T17,T18,T19,T20,T21)</f>
        <v>114.03191999999999</v>
      </c>
      <c r="U10" s="16">
        <f aca="true" t="shared" si="0" ref="U10:AC10">SUM(U13,U14,U16,U17,U18,U19,U20,U21)</f>
        <v>101.82846</v>
      </c>
      <c r="V10" s="16">
        <f t="shared" si="0"/>
        <v>601.21456207065</v>
      </c>
      <c r="W10" s="16">
        <f t="shared" si="0"/>
        <v>551.5142934105594</v>
      </c>
      <c r="X10" s="16">
        <f t="shared" si="0"/>
        <v>672.58161569312</v>
      </c>
      <c r="Y10" s="16">
        <f t="shared" si="0"/>
        <v>1740.68153358515</v>
      </c>
      <c r="Z10" s="16">
        <f t="shared" si="0"/>
        <v>2276.2552541071996</v>
      </c>
      <c r="AA10" s="16">
        <f t="shared" si="0"/>
        <v>2164.4935566738295</v>
      </c>
      <c r="AB10" s="16">
        <f t="shared" si="0"/>
        <v>2013.1447390509209</v>
      </c>
      <c r="AC10" s="16">
        <f t="shared" si="0"/>
        <v>903.7617336742786</v>
      </c>
      <c r="AE10" s="20"/>
    </row>
    <row r="11" spans="2:31" ht="17.25">
      <c r="B11" s="12"/>
      <c r="C11" s="12"/>
      <c r="D11" s="12"/>
      <c r="E11" s="12"/>
      <c r="F11" s="12"/>
      <c r="G11" s="12"/>
      <c r="H11" s="12"/>
      <c r="I11" s="12"/>
      <c r="S11" s="13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E11" s="20"/>
    </row>
    <row r="12" spans="2:32" ht="17.25">
      <c r="B12" s="12"/>
      <c r="C12" s="12"/>
      <c r="D12" s="12"/>
      <c r="E12" s="12"/>
      <c r="F12" s="12"/>
      <c r="G12" s="12"/>
      <c r="H12" s="12"/>
      <c r="I12" s="12"/>
      <c r="S12" s="13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E12" s="20"/>
      <c r="AF12" s="20"/>
    </row>
    <row r="13" spans="19:32" ht="15">
      <c r="S13" s="13" t="s">
        <v>18</v>
      </c>
      <c r="T13" s="16" t="s">
        <v>2</v>
      </c>
      <c r="U13" s="16" t="s">
        <v>2</v>
      </c>
      <c r="V13" s="16">
        <v>548.80124207065</v>
      </c>
      <c r="W13" s="16">
        <v>465.4841734105594</v>
      </c>
      <c r="X13" s="16">
        <v>124.71633569312</v>
      </c>
      <c r="Y13" s="16">
        <v>175.55200358515003</v>
      </c>
      <c r="Z13" s="16">
        <v>501.86511410720004</v>
      </c>
      <c r="AA13" s="16">
        <v>859.5681766738298</v>
      </c>
      <c r="AB13" s="16">
        <v>854.3844190509208</v>
      </c>
      <c r="AC13" s="16">
        <v>414.34277064220186</v>
      </c>
      <c r="AE13" s="20"/>
      <c r="AF13" s="20"/>
    </row>
    <row r="14" spans="19:32" ht="15">
      <c r="S14" s="13" t="s">
        <v>19</v>
      </c>
      <c r="T14" s="16" t="s">
        <v>2</v>
      </c>
      <c r="U14" s="16" t="s">
        <v>2</v>
      </c>
      <c r="V14" s="16" t="s">
        <v>2</v>
      </c>
      <c r="W14" s="16" t="s">
        <v>2</v>
      </c>
      <c r="X14" s="16">
        <v>30.04269</v>
      </c>
      <c r="Y14" s="16">
        <v>914.33916</v>
      </c>
      <c r="Z14" s="16">
        <v>945.96701</v>
      </c>
      <c r="AA14" s="16">
        <v>391.62093</v>
      </c>
      <c r="AB14" s="16">
        <v>64.88719</v>
      </c>
      <c r="AC14" s="16">
        <v>224.5</v>
      </c>
      <c r="AD14" s="20">
        <v>60.73309583333333</v>
      </c>
      <c r="AE14" s="20"/>
      <c r="AF14" s="20"/>
    </row>
    <row r="15" spans="19:32" ht="15">
      <c r="S15" s="13" t="s">
        <v>7</v>
      </c>
      <c r="T15" s="16">
        <v>656.08576</v>
      </c>
      <c r="U15" s="16">
        <v>239.25019</v>
      </c>
      <c r="V15" s="16">
        <v>537.4818399999999</v>
      </c>
      <c r="W15" s="16">
        <v>5112.6769699999995</v>
      </c>
      <c r="X15" s="16">
        <v>2489.38</v>
      </c>
      <c r="Y15" s="16">
        <v>434.72057</v>
      </c>
      <c r="Z15" s="16">
        <v>1244.4738200000002</v>
      </c>
      <c r="AA15" s="16">
        <v>470.91718</v>
      </c>
      <c r="AB15" s="16">
        <v>57.91096</v>
      </c>
      <c r="AC15" s="16">
        <v>222.22063265306122</v>
      </c>
      <c r="AD15" s="20">
        <v>106.69044653061223</v>
      </c>
      <c r="AE15" s="20"/>
      <c r="AF15" s="20"/>
    </row>
    <row r="16" spans="19:31" ht="15">
      <c r="S16" s="13" t="s">
        <v>20</v>
      </c>
      <c r="T16" s="16">
        <v>12.52083</v>
      </c>
      <c r="U16" s="16">
        <v>3.96235</v>
      </c>
      <c r="V16" s="16">
        <v>7.631740000000001</v>
      </c>
      <c r="W16" s="16">
        <v>30.637990000000002</v>
      </c>
      <c r="X16" s="16">
        <v>452.81878</v>
      </c>
      <c r="Y16" s="16">
        <v>402.2557</v>
      </c>
      <c r="Z16" s="16">
        <v>535.38589</v>
      </c>
      <c r="AA16" s="16">
        <v>743.71882</v>
      </c>
      <c r="AB16" s="16">
        <v>967.4069300000001</v>
      </c>
      <c r="AC16" s="19">
        <f>92.867902/0.7475</f>
        <v>124.23799598662207</v>
      </c>
      <c r="AE16" s="20"/>
    </row>
    <row r="17" spans="19:32" ht="15">
      <c r="S17" s="13" t="s">
        <v>10</v>
      </c>
      <c r="T17" s="16">
        <v>96.20432999999998</v>
      </c>
      <c r="U17" s="16">
        <v>74.64998</v>
      </c>
      <c r="V17" s="16">
        <v>33.37184</v>
      </c>
      <c r="W17" s="16">
        <v>49.941309999999994</v>
      </c>
      <c r="X17" s="16">
        <v>57.94367</v>
      </c>
      <c r="Y17" s="16">
        <v>204.42831</v>
      </c>
      <c r="Z17" s="16">
        <v>225.78438999999997</v>
      </c>
      <c r="AA17" s="16">
        <v>136.48004</v>
      </c>
      <c r="AB17" s="16">
        <v>97.33294000000001</v>
      </c>
      <c r="AC17" s="16">
        <v>95.52396704545457</v>
      </c>
      <c r="AD17" s="20">
        <v>145.6483773580324</v>
      </c>
      <c r="AE17" s="20"/>
      <c r="AF17" s="20"/>
    </row>
    <row r="18" spans="19:31" ht="15">
      <c r="S18" s="13" t="s">
        <v>8</v>
      </c>
      <c r="T18" s="16" t="s">
        <v>2</v>
      </c>
      <c r="U18" s="16">
        <v>8.54281</v>
      </c>
      <c r="V18" s="16">
        <v>3.83975</v>
      </c>
      <c r="W18" s="16">
        <v>5.450819999999999</v>
      </c>
      <c r="X18" s="16">
        <v>7.0601400000000005</v>
      </c>
      <c r="Y18" s="16">
        <v>29.09422</v>
      </c>
      <c r="Z18" s="16">
        <v>55.320769999999996</v>
      </c>
      <c r="AA18" s="16">
        <v>13.81706</v>
      </c>
      <c r="AB18" s="16">
        <v>16.123849999999997</v>
      </c>
      <c r="AC18" s="16">
        <v>45.077</v>
      </c>
      <c r="AD18" s="20">
        <v>122.9607589041096</v>
      </c>
      <c r="AE18" s="20"/>
    </row>
    <row r="19" spans="19:32" ht="15">
      <c r="S19" s="13" t="s">
        <v>9</v>
      </c>
      <c r="T19" s="16" t="s">
        <v>2</v>
      </c>
      <c r="U19" s="16" t="s">
        <v>2</v>
      </c>
      <c r="V19" s="16" t="s">
        <v>2</v>
      </c>
      <c r="W19" s="16" t="s">
        <v>2</v>
      </c>
      <c r="X19" s="16" t="s">
        <v>2</v>
      </c>
      <c r="Y19" s="16">
        <v>12.17891</v>
      </c>
      <c r="Z19" s="16" t="s">
        <v>2</v>
      </c>
      <c r="AA19" s="16">
        <v>13.587760000000001</v>
      </c>
      <c r="AB19" s="16">
        <v>7.27141</v>
      </c>
      <c r="AC19" s="16" t="s">
        <v>2</v>
      </c>
      <c r="AD19" s="16">
        <v>0</v>
      </c>
      <c r="AE19" s="20"/>
      <c r="AF19" s="20"/>
    </row>
    <row r="20" spans="19:30" ht="15">
      <c r="S20" s="13" t="s">
        <v>3</v>
      </c>
      <c r="T20" s="16">
        <v>5.306760000000001</v>
      </c>
      <c r="U20" s="16">
        <v>10.26332</v>
      </c>
      <c r="V20" s="16" t="s">
        <v>2</v>
      </c>
      <c r="W20" s="16" t="s">
        <v>2</v>
      </c>
      <c r="X20" s="16" t="s">
        <v>2</v>
      </c>
      <c r="Y20" s="16" t="s">
        <v>2</v>
      </c>
      <c r="Z20" s="16">
        <v>5.1729899999999995</v>
      </c>
      <c r="AA20" s="16" t="s">
        <v>2</v>
      </c>
      <c r="AB20" s="16">
        <v>5.738</v>
      </c>
      <c r="AC20" s="16">
        <v>0.08</v>
      </c>
      <c r="AD20" s="16">
        <v>0</v>
      </c>
    </row>
    <row r="21" spans="19:30" ht="15">
      <c r="S21" s="13" t="s">
        <v>4</v>
      </c>
      <c r="T21" s="16" t="s">
        <v>2</v>
      </c>
      <c r="U21" s="16">
        <v>4.41</v>
      </c>
      <c r="V21" s="16">
        <v>7.56999</v>
      </c>
      <c r="W21" s="16" t="s">
        <v>2</v>
      </c>
      <c r="X21" s="16" t="s">
        <v>2</v>
      </c>
      <c r="Y21" s="16">
        <v>2.83323</v>
      </c>
      <c r="Z21" s="16">
        <v>6.7590900000000005</v>
      </c>
      <c r="AA21" s="16">
        <v>5.7007699999999994</v>
      </c>
      <c r="AB21" s="16" t="s">
        <v>2</v>
      </c>
      <c r="AC21" s="16" t="s">
        <v>2</v>
      </c>
      <c r="AD21" s="16">
        <v>0</v>
      </c>
    </row>
    <row r="22" ht="15">
      <c r="K22" s="13"/>
    </row>
    <row r="23" ht="15">
      <c r="K23" s="13"/>
    </row>
    <row r="24" ht="15">
      <c r="K24" s="13"/>
    </row>
    <row r="25" spans="2:11" ht="15">
      <c r="B25" s="7" t="s">
        <v>12</v>
      </c>
      <c r="K25" s="13"/>
    </row>
    <row r="26" spans="2:11" ht="15">
      <c r="B26" s="15" t="s">
        <v>27</v>
      </c>
      <c r="K26" s="13"/>
    </row>
    <row r="27" spans="2:11" ht="15">
      <c r="B27" s="14" t="s">
        <v>28</v>
      </c>
      <c r="K27" s="13"/>
    </row>
    <row r="28" ht="15">
      <c r="K28" s="13"/>
    </row>
    <row r="29" ht="15">
      <c r="K29" s="13"/>
    </row>
    <row r="33" spans="2:9" ht="17.25">
      <c r="B33" s="80" t="s">
        <v>14</v>
      </c>
      <c r="C33" s="80"/>
      <c r="D33" s="80"/>
      <c r="E33" s="80"/>
      <c r="F33" s="80"/>
      <c r="G33" s="80"/>
      <c r="H33" s="80"/>
      <c r="I33" s="80"/>
    </row>
    <row r="34" spans="8:9" ht="16.5">
      <c r="H34" s="3"/>
      <c r="I34" s="5"/>
    </row>
    <row r="35" spans="2:9" ht="19.5">
      <c r="B35" s="81" t="s">
        <v>11</v>
      </c>
      <c r="C35" s="81"/>
      <c r="D35" s="81"/>
      <c r="E35" s="81"/>
      <c r="F35" s="81"/>
      <c r="G35" s="81"/>
      <c r="H35" s="81"/>
      <c r="I35" s="81"/>
    </row>
    <row r="36" spans="2:9" ht="19.5">
      <c r="B36" s="81" t="s">
        <v>16</v>
      </c>
      <c r="C36" s="81"/>
      <c r="D36" s="81"/>
      <c r="E36" s="81"/>
      <c r="F36" s="81"/>
      <c r="G36" s="81"/>
      <c r="H36" s="81"/>
      <c r="I36" s="81"/>
    </row>
    <row r="37" spans="5:8" ht="15">
      <c r="E37" s="6"/>
      <c r="H37" s="3"/>
    </row>
    <row r="38" spans="2:9" ht="17.25">
      <c r="B38" s="80" t="s">
        <v>30</v>
      </c>
      <c r="C38" s="80"/>
      <c r="D38" s="80"/>
      <c r="E38" s="80"/>
      <c r="F38" s="80"/>
      <c r="G38" s="80"/>
      <c r="H38" s="80"/>
      <c r="I38" s="80"/>
    </row>
    <row r="39" spans="2:9" ht="17.25">
      <c r="B39" s="12"/>
      <c r="C39" s="12"/>
      <c r="D39" s="12"/>
      <c r="E39" s="12"/>
      <c r="F39" s="12"/>
      <c r="G39" s="12"/>
      <c r="H39" s="12"/>
      <c r="I39" s="12"/>
    </row>
    <row r="40" spans="2:9" ht="17.25">
      <c r="B40" s="12"/>
      <c r="C40" s="12"/>
      <c r="D40" s="12"/>
      <c r="E40" s="12"/>
      <c r="F40" s="12"/>
      <c r="G40" s="12"/>
      <c r="H40" s="12"/>
      <c r="I40" s="12"/>
    </row>
    <row r="41" spans="2:9" ht="17.25">
      <c r="B41" s="12"/>
      <c r="C41" s="12"/>
      <c r="D41" s="12"/>
      <c r="E41" s="12"/>
      <c r="F41" s="12"/>
      <c r="G41" s="12"/>
      <c r="H41" s="12"/>
      <c r="I41" s="12"/>
    </row>
    <row r="42" spans="2:9" ht="17.25">
      <c r="B42" s="12"/>
      <c r="C42" s="12"/>
      <c r="D42" s="12"/>
      <c r="E42" s="12"/>
      <c r="F42" s="12"/>
      <c r="G42" s="12"/>
      <c r="H42" s="12"/>
      <c r="I42" s="12"/>
    </row>
    <row r="55" ht="15">
      <c r="B55" s="7" t="s">
        <v>12</v>
      </c>
    </row>
    <row r="56" ht="15">
      <c r="B56" s="15" t="s">
        <v>27</v>
      </c>
    </row>
    <row r="57" ht="15">
      <c r="B57" s="14" t="s">
        <v>28</v>
      </c>
    </row>
    <row r="59" ht="15">
      <c r="B59" s="8"/>
    </row>
  </sheetData>
  <sheetProtection/>
  <mergeCells count="8">
    <mergeCell ref="B33:I33"/>
    <mergeCell ref="B35:I35"/>
    <mergeCell ref="B36:I36"/>
    <mergeCell ref="B38:I38"/>
    <mergeCell ref="B3:I3"/>
    <mergeCell ref="B5:I5"/>
    <mergeCell ref="B6:I6"/>
    <mergeCell ref="B8:I8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T25"/>
  <sheetViews>
    <sheetView zoomScale="75" zoomScaleNormal="75" zoomScalePageLayoutView="0" workbookViewId="0" topLeftCell="A1">
      <selection activeCell="C3" sqref="C3"/>
    </sheetView>
  </sheetViews>
  <sheetFormatPr defaultColWidth="8.88671875" defaultRowHeight="15"/>
  <cols>
    <col min="1" max="9" width="9.21484375" style="0" customWidth="1"/>
    <col min="10" max="10" width="3.4453125" style="0" customWidth="1"/>
    <col min="11" max="11" width="10.3359375" style="0" bestFit="1" customWidth="1"/>
    <col min="12" max="247" width="9.21484375" style="0" customWidth="1"/>
    <col min="248" max="248" width="9.3359375" style="0" bestFit="1" customWidth="1"/>
    <col min="249" max="249" width="9.3359375" style="2" bestFit="1" customWidth="1"/>
    <col min="250" max="251" width="8.88671875" style="2" customWidth="1"/>
    <col min="252" max="252" width="21.99609375" style="2" bestFit="1" customWidth="1"/>
    <col min="253" max="253" width="5.5546875" style="2" bestFit="1" customWidth="1"/>
    <col min="254" max="16384" width="8.88671875" style="2" customWidth="1"/>
  </cols>
  <sheetData>
    <row r="2" spans="2:9" ht="17.25">
      <c r="B2" s="80" t="s">
        <v>23</v>
      </c>
      <c r="C2" s="80"/>
      <c r="D2" s="80"/>
      <c r="E2" s="80"/>
      <c r="F2" s="80"/>
      <c r="G2" s="80"/>
      <c r="H2" s="80"/>
      <c r="I2" s="80"/>
    </row>
    <row r="4" spans="2:9" ht="19.5">
      <c r="B4" s="81" t="s">
        <v>22</v>
      </c>
      <c r="C4" s="81"/>
      <c r="D4" s="81"/>
      <c r="E4" s="81"/>
      <c r="F4" s="81"/>
      <c r="G4" s="81"/>
      <c r="H4" s="81"/>
      <c r="I4" s="81"/>
    </row>
    <row r="6" spans="2:254" ht="17.25">
      <c r="B6" s="80">
        <v>2000</v>
      </c>
      <c r="C6" s="80"/>
      <c r="D6" s="80"/>
      <c r="E6" s="80"/>
      <c r="F6" s="80"/>
      <c r="G6" s="80"/>
      <c r="H6" s="80"/>
      <c r="I6" s="80"/>
      <c r="IM6" s="22"/>
      <c r="IN6" s="22"/>
      <c r="IR6" s="13" t="s">
        <v>0</v>
      </c>
      <c r="IS6" s="20">
        <v>5793.932758987951</v>
      </c>
      <c r="IT6" s="23">
        <f>(IS6*100)/IS11</f>
        <v>37.14413711155027</v>
      </c>
    </row>
    <row r="7" spans="247:254" ht="15" customHeight="1">
      <c r="IM7" s="21"/>
      <c r="IN7" s="21"/>
      <c r="IR7" s="13" t="s">
        <v>17</v>
      </c>
      <c r="IS7" s="20">
        <v>4660.888634363637</v>
      </c>
      <c r="IT7" s="23">
        <f>(IS7*100)/IS11</f>
        <v>29.880340987372726</v>
      </c>
    </row>
    <row r="8" spans="247:254" ht="15" customHeight="1">
      <c r="IM8" s="21"/>
      <c r="IN8" s="21"/>
      <c r="IR8" s="13" t="s">
        <v>6</v>
      </c>
      <c r="IS8" s="20">
        <v>3804.864619444444</v>
      </c>
      <c r="IT8" s="23">
        <f>(IS8*100)/IS11</f>
        <v>24.392484171704012</v>
      </c>
    </row>
    <row r="9" spans="247:254" ht="15" customHeight="1">
      <c r="IM9" s="21"/>
      <c r="IN9" s="21"/>
      <c r="IR9" s="13" t="s">
        <v>5</v>
      </c>
      <c r="IS9" s="20">
        <v>902.7935087341774</v>
      </c>
      <c r="IT9" s="23">
        <f>(IS9*100)/IS11</f>
        <v>5.787689858813147</v>
      </c>
    </row>
    <row r="10" spans="11:254" ht="15" customHeight="1">
      <c r="K10" s="13"/>
      <c r="L10" s="25"/>
      <c r="IM10" s="21"/>
      <c r="IN10" s="21"/>
      <c r="IR10" s="13" t="s">
        <v>21</v>
      </c>
      <c r="IS10" s="20">
        <f>SUM(IS16:IS21)</f>
        <v>436.03267862608755</v>
      </c>
      <c r="IT10" s="23">
        <f>(IS10*100)/IS11</f>
        <v>2.795347870559851</v>
      </c>
    </row>
    <row r="11" spans="11:254" ht="15" customHeight="1">
      <c r="K11" s="13"/>
      <c r="L11" s="25"/>
      <c r="IM11" s="21"/>
      <c r="IN11" s="21"/>
      <c r="IO11" s="20"/>
      <c r="IS11" s="16">
        <f>SUM(IS6:IS10)</f>
        <v>15598.512200156296</v>
      </c>
      <c r="IT11" s="24">
        <f>SUM(IT6:IT10)</f>
        <v>100.00000000000001</v>
      </c>
    </row>
    <row r="12" spans="11:253" ht="15" customHeight="1">
      <c r="K12" s="13"/>
      <c r="L12" s="25"/>
      <c r="IM12" s="21"/>
      <c r="IN12" s="21"/>
      <c r="IO12" s="20"/>
      <c r="IR12" s="13"/>
      <c r="IS12" s="16"/>
    </row>
    <row r="13" spans="11:253" ht="15" customHeight="1">
      <c r="K13" s="13"/>
      <c r="L13" s="25"/>
      <c r="IM13" s="21"/>
      <c r="IN13" s="21"/>
      <c r="IO13" s="20"/>
      <c r="IR13" s="13"/>
      <c r="IS13" s="17"/>
    </row>
    <row r="14" spans="11:253" ht="15" customHeight="1">
      <c r="K14" s="27"/>
      <c r="L14" s="25"/>
      <c r="IM14" s="21"/>
      <c r="IN14" s="21"/>
      <c r="IO14" s="20"/>
      <c r="IR14" s="13"/>
      <c r="IS14" s="16"/>
    </row>
    <row r="15" spans="12:253" ht="15" customHeight="1">
      <c r="L15" s="26"/>
      <c r="IM15" s="21"/>
      <c r="IN15" s="21"/>
      <c r="IO15" s="20"/>
      <c r="IR15" s="13"/>
      <c r="IS15" s="16"/>
    </row>
    <row r="16" spans="9:252" ht="15" customHeight="1">
      <c r="I16" s="4"/>
      <c r="J16" s="9"/>
      <c r="IM16" s="21"/>
      <c r="IN16" s="21"/>
      <c r="IR16" s="13" t="s">
        <v>18</v>
      </c>
    </row>
    <row r="17" spans="9:254" ht="15" customHeight="1">
      <c r="I17" s="4"/>
      <c r="J17" s="9"/>
      <c r="IM17" s="21"/>
      <c r="IN17" s="21"/>
      <c r="IR17" s="13" t="s">
        <v>19</v>
      </c>
      <c r="IS17" s="20">
        <v>60.73309583333333</v>
      </c>
      <c r="IT17" s="20"/>
    </row>
    <row r="18" spans="9:254" ht="15" customHeight="1">
      <c r="I18" s="4"/>
      <c r="J18" s="9"/>
      <c r="IM18" s="21"/>
      <c r="IN18" s="21"/>
      <c r="IO18" s="20"/>
      <c r="IR18" s="13" t="s">
        <v>7</v>
      </c>
      <c r="IS18" s="20">
        <v>106.69044653061223</v>
      </c>
      <c r="IT18" s="20"/>
    </row>
    <row r="19" spans="247:252" ht="15" customHeight="1">
      <c r="IM19" s="21"/>
      <c r="IN19" s="21"/>
      <c r="IR19" s="13" t="s">
        <v>20</v>
      </c>
    </row>
    <row r="20" spans="247:254" ht="15" customHeight="1">
      <c r="IM20" s="21"/>
      <c r="IN20" s="21"/>
      <c r="IR20" s="13" t="s">
        <v>10</v>
      </c>
      <c r="IS20" s="20">
        <v>145.6483773580324</v>
      </c>
      <c r="IT20" s="20"/>
    </row>
    <row r="21" spans="247:254" ht="15" customHeight="1">
      <c r="IM21" s="21"/>
      <c r="IN21" s="21"/>
      <c r="IO21" s="20"/>
      <c r="IR21" s="13" t="s">
        <v>8</v>
      </c>
      <c r="IS21" s="20">
        <v>122.9607589041096</v>
      </c>
      <c r="IT21" s="20"/>
    </row>
    <row r="22" spans="247:249" ht="15">
      <c r="IM22" s="21"/>
      <c r="IN22" s="21"/>
      <c r="IO22" s="20"/>
    </row>
    <row r="23" spans="2:249" ht="15">
      <c r="B23" s="7" t="s">
        <v>12</v>
      </c>
      <c r="IM23" s="21"/>
      <c r="IN23" s="21"/>
      <c r="IO23" s="20"/>
    </row>
    <row r="24" ht="16.5">
      <c r="B24" s="11" t="s">
        <v>25</v>
      </c>
    </row>
    <row r="25" ht="15">
      <c r="B25" s="10" t="s">
        <v>24</v>
      </c>
    </row>
  </sheetData>
  <sheetProtection/>
  <mergeCells count="3">
    <mergeCell ref="B2:I2"/>
    <mergeCell ref="B4:I4"/>
    <mergeCell ref="B6:I6"/>
  </mergeCells>
  <printOptions horizontalCentered="1" verticalCentered="1"/>
  <pageMargins left="0" right="0" top="0.984251968503937" bottom="4" header="0.5118110236220472" footer="0.511811023622047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Jose Lopes de Souza</cp:lastModifiedBy>
  <cp:lastPrinted>2016-03-31T14:55:34Z</cp:lastPrinted>
  <dcterms:created xsi:type="dcterms:W3CDTF">1998-02-13T16:54:25Z</dcterms:created>
  <dcterms:modified xsi:type="dcterms:W3CDTF">2023-05-18T22:10:22Z</dcterms:modified>
  <cp:category/>
  <cp:version/>
  <cp:contentType/>
  <cp:contentStatus/>
</cp:coreProperties>
</file>