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80" windowHeight="6945" activeTab="0"/>
  </bookViews>
  <sheets>
    <sheet name="T1.7" sheetId="1" r:id="rId1"/>
  </sheets>
  <definedNames>
    <definedName name="_Fill" hidden="1">#REF!</definedName>
    <definedName name="_xlnm.Print_Area" localSheetId="0">'T1.7'!$A$1:$L$84</definedName>
  </definedNames>
  <calcPr fullCalcOnLoad="1"/>
</workbook>
</file>

<file path=xl/sharedStrings.xml><?xml version="1.0" encoding="utf-8"?>
<sst xmlns="http://schemas.openxmlformats.org/spreadsheetml/2006/main" count="72" uniqueCount="67">
  <si>
    <t>Nigéria</t>
  </si>
  <si>
    <t>Total</t>
  </si>
  <si>
    <t>América do Norte</t>
  </si>
  <si>
    <t>Estados Unidos</t>
  </si>
  <si>
    <t>Canadá</t>
  </si>
  <si>
    <t>México</t>
  </si>
  <si>
    <t>Argentina</t>
  </si>
  <si>
    <t>Venezuela</t>
  </si>
  <si>
    <t>Outros</t>
  </si>
  <si>
    <t>Dinamarca</t>
  </si>
  <si>
    <t>Alemanha</t>
  </si>
  <si>
    <t>Itália</t>
  </si>
  <si>
    <t>Noruega</t>
  </si>
  <si>
    <t>Reino Unido</t>
  </si>
  <si>
    <t>Romênia</t>
  </si>
  <si>
    <t>Rússia</t>
  </si>
  <si>
    <t>Ucrânia</t>
  </si>
  <si>
    <t>Uzbequistão</t>
  </si>
  <si>
    <t>Oriente Médio</t>
  </si>
  <si>
    <t>Irã</t>
  </si>
  <si>
    <t>Catar</t>
  </si>
  <si>
    <t>Arábia Saudita</t>
  </si>
  <si>
    <t>Emirados Árabes Unidos</t>
  </si>
  <si>
    <t>África</t>
  </si>
  <si>
    <t>Argélia</t>
  </si>
  <si>
    <t>Egito</t>
  </si>
  <si>
    <t>Líbia</t>
  </si>
  <si>
    <t>Bangladesh</t>
  </si>
  <si>
    <t>Brunei</t>
  </si>
  <si>
    <t>China</t>
  </si>
  <si>
    <t>Índia</t>
  </si>
  <si>
    <t>Indonésia</t>
  </si>
  <si>
    <t>Malásia</t>
  </si>
  <si>
    <t>Paquistão</t>
  </si>
  <si>
    <t>Tailândia</t>
  </si>
  <si>
    <t>Austrália</t>
  </si>
  <si>
    <t>Brasil</t>
  </si>
  <si>
    <t>Bolívia</t>
  </si>
  <si>
    <t>Colômbia</t>
  </si>
  <si>
    <t>Azerbaijão</t>
  </si>
  <si>
    <t>Cazaquistão</t>
  </si>
  <si>
    <t>Coveite</t>
  </si>
  <si>
    <t>Omã</t>
  </si>
  <si>
    <t>Turcomenistão</t>
  </si>
  <si>
    <t>Bahrein</t>
  </si>
  <si>
    <t>Américas Central e do Sul</t>
  </si>
  <si>
    <t>Trinidad e Tobago</t>
  </si>
  <si>
    <t>Ásia-Pacífico</t>
  </si>
  <si>
    <t>Polônia</t>
  </si>
  <si>
    <t>Síria</t>
  </si>
  <si>
    <t>Mianmar</t>
  </si>
  <si>
    <t>Notas: 1. Não inclui queima, perda e reinjeção.</t>
  </si>
  <si>
    <t>Vietnã</t>
  </si>
  <si>
    <t>Total Opep</t>
  </si>
  <si>
    <t>Peru</t>
  </si>
  <si>
    <t>Iraque</t>
  </si>
  <si>
    <t>Iêmen</t>
  </si>
  <si>
    <t>Total não Opep</t>
  </si>
  <si>
    <t>Europa</t>
  </si>
  <si>
    <t>Comunidade dos Estados Independentes</t>
  </si>
  <si>
    <r>
      <t>Produção de gás natural (bilhões de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</si>
  <si>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Países Baixos (Holanda)</t>
  </si>
  <si>
    <t>Tabela 1.7 – Produção de gás natural, segundo regiões geográficas, países e blocos econômicos – 2013-2022</t>
  </si>
  <si>
    <t>22/21
%</t>
  </si>
  <si>
    <t>Regiões geográficas, países e blocos econômicos</t>
  </si>
  <si>
    <r>
      <t xml:space="preserve">Fonte: </t>
    </r>
    <r>
      <rPr>
        <i/>
        <sz val="7"/>
        <rFont val="Helvetica Neue"/>
        <family val="0"/>
      </rPr>
      <t>Energy Institute, Statistical Review of World Energy 2023</t>
    </r>
    <r>
      <rPr>
        <sz val="7"/>
        <rFont val="Helvetica Neue"/>
        <family val="0"/>
      </rPr>
      <t>.</t>
    </r>
  </si>
  <si>
    <r>
      <t xml:space="preserve">           2. Dados retificados pelo </t>
    </r>
    <r>
      <rPr>
        <i/>
        <sz val="7"/>
        <rFont val="Helvetica Neue"/>
        <family val="0"/>
      </rPr>
      <t>Energy Institute.</t>
    </r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</si>
</sst>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#,##0.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#,##0.000"/>
    <numFmt numFmtId="202" formatCode="0.00000"/>
    <numFmt numFmtId="203" formatCode="0.0000"/>
    <numFmt numFmtId="204" formatCode="0.000"/>
    <numFmt numFmtId="205" formatCode="_(* #,##0.000_);_(* \(#,##0.000\);_(* &quot;-&quot;???_);_(@_)"/>
    <numFmt numFmtId="206" formatCode="#,##0.0000"/>
    <numFmt numFmtId="207" formatCode="0.0;;"/>
    <numFmt numFmtId="208" formatCode="[&gt;0.05]0.0;[=0]\-;\^"/>
    <numFmt numFmtId="209" formatCode="_-* #,##0.0_-;\-* #,##0.0_-;_-* &quot;-&quot;?_-;_-@_-"/>
  </numFmts>
  <fonts count="5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7"/>
      <color indexed="56"/>
      <name val="Helvetica Neue"/>
      <family val="2"/>
    </font>
    <font>
      <b/>
      <sz val="7"/>
      <color indexed="10"/>
      <name val="Helvetica Neue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u val="single"/>
      <sz val="8"/>
      <color indexed="12"/>
      <name val="Arial"/>
      <family val="2"/>
    </font>
    <font>
      <sz val="9"/>
      <name val="Geneva"/>
      <family val="0"/>
    </font>
    <font>
      <i/>
      <sz val="7"/>
      <name val="Helvetica Neu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15" fillId="0" borderId="0">
      <alignment/>
      <protection/>
    </xf>
    <xf numFmtId="0" fontId="16" fillId="0" borderId="0">
      <alignment horizontal="right"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1" applyNumberFormat="0" applyAlignment="0">
      <protection/>
    </xf>
    <xf numFmtId="0" fontId="14" fillId="0" borderId="0" applyAlignment="0">
      <protection/>
    </xf>
    <xf numFmtId="0" fontId="14" fillId="0" borderId="0">
      <alignment horizontal="right"/>
      <protection/>
    </xf>
    <xf numFmtId="194" fontId="14" fillId="0" borderId="0">
      <alignment horizontal="right"/>
      <protection/>
    </xf>
    <xf numFmtId="190" fontId="21" fillId="0" borderId="0">
      <alignment horizontal="right"/>
      <protection/>
    </xf>
    <xf numFmtId="0" fontId="22" fillId="0" borderId="0">
      <alignment/>
      <protection/>
    </xf>
    <xf numFmtId="0" fontId="44" fillId="21" borderId="2" applyNumberFormat="0" applyAlignment="0" applyProtection="0"/>
    <xf numFmtId="0" fontId="45" fillId="22" borderId="3" applyNumberFormat="0" applyAlignment="0" applyProtection="0"/>
    <xf numFmtId="0" fontId="46" fillId="0" borderId="4" applyNumberFormat="0" applyFill="0" applyAlignment="0" applyProtection="0"/>
    <xf numFmtId="171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2" applyNumberFormat="0" applyAlignment="0" applyProtection="0"/>
    <xf numFmtId="0" fontId="23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0" fillId="31" borderId="5" applyNumberFormat="0" applyFont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6" applyNumberFormat="0" applyAlignment="0" applyProtection="0"/>
    <xf numFmtId="16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171" fontId="4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7" fontId="7" fillId="33" borderId="0" xfId="86" applyNumberFormat="1" applyFont="1" applyFill="1" applyBorder="1" applyAlignment="1" applyProtection="1">
      <alignment horizontal="right" vertical="center" wrapText="1"/>
      <protection/>
    </xf>
    <xf numFmtId="4" fontId="7" fillId="33" borderId="0" xfId="86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197" fontId="6" fillId="33" borderId="0" xfId="86" applyNumberFormat="1" applyFont="1" applyFill="1" applyBorder="1" applyAlignment="1" applyProtection="1">
      <alignment horizontal="right" vertical="center" wrapText="1"/>
      <protection/>
    </xf>
    <xf numFmtId="171" fontId="7" fillId="33" borderId="0" xfId="86" applyFont="1" applyFill="1" applyBorder="1" applyAlignment="1" applyProtection="1">
      <alignment horizontal="right" vertical="center" wrapText="1"/>
      <protection/>
    </xf>
    <xf numFmtId="171" fontId="6" fillId="33" borderId="0" xfId="86" applyFont="1" applyFill="1" applyBorder="1" applyAlignment="1" applyProtection="1">
      <alignment horizontal="right" vertical="center" wrapText="1"/>
      <protection/>
    </xf>
    <xf numFmtId="10" fontId="6" fillId="33" borderId="0" xfId="74" applyNumberFormat="1" applyFont="1" applyFill="1" applyBorder="1" applyAlignment="1">
      <alignment/>
    </xf>
    <xf numFmtId="191" fontId="1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94" fontId="10" fillId="33" borderId="0" xfId="74" applyNumberFormat="1" applyFont="1" applyFill="1" applyBorder="1" applyAlignment="1">
      <alignment/>
    </xf>
    <xf numFmtId="194" fontId="6" fillId="33" borderId="0" xfId="74" applyNumberFormat="1" applyFont="1" applyFill="1" applyBorder="1" applyAlignment="1">
      <alignment/>
    </xf>
    <xf numFmtId="194" fontId="6" fillId="33" borderId="0" xfId="74" applyNumberFormat="1" applyFont="1" applyFill="1" applyBorder="1" applyAlignment="1">
      <alignment vertical="center"/>
    </xf>
    <xf numFmtId="194" fontId="9" fillId="33" borderId="0" xfId="74" applyNumberFormat="1" applyFont="1" applyFill="1" applyBorder="1" applyAlignment="1">
      <alignment/>
    </xf>
    <xf numFmtId="191" fontId="9" fillId="33" borderId="0" xfId="86" applyNumberFormat="1" applyFont="1" applyFill="1" applyBorder="1" applyAlignment="1">
      <alignment horizontal="center"/>
    </xf>
    <xf numFmtId="197" fontId="6" fillId="33" borderId="0" xfId="86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horizontal="left"/>
    </xf>
    <xf numFmtId="190" fontId="6" fillId="33" borderId="0" xfId="0" applyNumberFormat="1" applyFont="1" applyFill="1" applyBorder="1" applyAlignment="1">
      <alignment horizontal="left"/>
    </xf>
    <xf numFmtId="4" fontId="6" fillId="33" borderId="0" xfId="86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/>
    </xf>
    <xf numFmtId="197" fontId="7" fillId="33" borderId="0" xfId="86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NumberFormat="1" applyFont="1" applyFill="1" applyBorder="1" applyAlignment="1">
      <alignment horizontal="left"/>
    </xf>
    <xf numFmtId="37" fontId="6" fillId="33" borderId="12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37" fontId="9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>
      <alignment horizontal="center"/>
    </xf>
    <xf numFmtId="10" fontId="9" fillId="33" borderId="0" xfId="74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vertical="center" wrapText="1"/>
    </xf>
    <xf numFmtId="194" fontId="9" fillId="33" borderId="0" xfId="74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205" fontId="9" fillId="33" borderId="0" xfId="86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 vertical="center"/>
    </xf>
    <xf numFmtId="37" fontId="6" fillId="33" borderId="13" xfId="0" applyNumberFormat="1" applyFont="1" applyFill="1" applyBorder="1" applyAlignment="1" applyProtection="1">
      <alignment horizontal="center"/>
      <protection/>
    </xf>
    <xf numFmtId="3" fontId="6" fillId="33" borderId="13" xfId="0" applyNumberFormat="1" applyFont="1" applyFill="1" applyBorder="1" applyAlignment="1">
      <alignment horizontal="center"/>
    </xf>
    <xf numFmtId="10" fontId="6" fillId="33" borderId="13" xfId="74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171" fontId="6" fillId="33" borderId="0" xfId="86" applyFont="1" applyFill="1" applyBorder="1" applyAlignment="1" applyProtection="1">
      <alignment horizontal="right" vertical="center" wrapText="1"/>
      <protection/>
    </xf>
    <xf numFmtId="191" fontId="7" fillId="33" borderId="0" xfId="86" applyNumberFormat="1" applyFont="1" applyFill="1" applyBorder="1" applyAlignment="1" applyProtection="1">
      <alignment vertical="center" wrapText="1"/>
      <protection/>
    </xf>
    <xf numFmtId="191" fontId="6" fillId="33" borderId="0" xfId="86" applyNumberFormat="1" applyFont="1" applyFill="1" applyBorder="1" applyAlignment="1">
      <alignment vertical="center" wrapText="1"/>
    </xf>
    <xf numFmtId="2" fontId="6" fillId="33" borderId="0" xfId="86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01_Main head" xfId="34"/>
    <cellStyle name="C02_Column heads" xfId="35"/>
    <cellStyle name="C03_Sub head bold" xfId="36"/>
    <cellStyle name="C03a_Sub head" xfId="37"/>
    <cellStyle name="C04_Total text white bold" xfId="38"/>
    <cellStyle name="C04a_Total text black with rule" xfId="39"/>
    <cellStyle name="C05_Main text" xfId="40"/>
    <cellStyle name="C06_Figs" xfId="41"/>
    <cellStyle name="C07_Figs 1 dec percent" xfId="42"/>
    <cellStyle name="C08_Figs 1 decimal" xfId="43"/>
    <cellStyle name="C09_Notes" xfId="44"/>
    <cellStyle name="Cálculo" xfId="45"/>
    <cellStyle name="Célula de Verificação" xfId="46"/>
    <cellStyle name="Célula Vinculada" xfId="47"/>
    <cellStyle name="Comma 3 2" xfId="48"/>
    <cellStyle name="Comma 5" xfId="49"/>
    <cellStyle name="Ênfase1" xfId="50"/>
    <cellStyle name="Ênfase2" xfId="51"/>
    <cellStyle name="Ênfase3" xfId="52"/>
    <cellStyle name="Ênfase4" xfId="53"/>
    <cellStyle name="Ênfase5" xfId="54"/>
    <cellStyle name="Ênfase6" xfId="55"/>
    <cellStyle name="Entrada" xfId="56"/>
    <cellStyle name="Hyperlink" xfId="57"/>
    <cellStyle name="Currency" xfId="58"/>
    <cellStyle name="Currency [0]" xfId="59"/>
    <cellStyle name="Neutro" xfId="60"/>
    <cellStyle name="Normal 2" xfId="61"/>
    <cellStyle name="Normal 3" xfId="62"/>
    <cellStyle name="Normal 3 2" xfId="63"/>
    <cellStyle name="Normal 33" xfId="64"/>
    <cellStyle name="Normal 42" xfId="65"/>
    <cellStyle name="Normal 8" xfId="66"/>
    <cellStyle name="Normal 8 2" xfId="67"/>
    <cellStyle name="Normal 8 7" xfId="68"/>
    <cellStyle name="Normal 9 10" xfId="69"/>
    <cellStyle name="Nota" xfId="70"/>
    <cellStyle name="Percent 2 10" xfId="71"/>
    <cellStyle name="Percent 3" xfId="72"/>
    <cellStyle name="Percent 8" xfId="73"/>
    <cellStyle name="Percent" xfId="74"/>
    <cellStyle name="Ruim" xfId="75"/>
    <cellStyle name="Saída" xfId="76"/>
    <cellStyle name="Comma [0]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  <cellStyle name="Comma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tabSelected="1" zoomScalePageLayoutView="0" workbookViewId="0" topLeftCell="A1">
      <selection activeCell="A1" sqref="A1:L1"/>
    </sheetView>
  </sheetViews>
  <sheetFormatPr defaultColWidth="11.5546875" defaultRowHeight="15"/>
  <cols>
    <col min="1" max="1" width="22.6640625" style="5" customWidth="1"/>
    <col min="2" max="9" width="5.3359375" style="1" customWidth="1"/>
    <col min="10" max="11" width="5.3359375" style="14" customWidth="1"/>
    <col min="12" max="12" width="5.88671875" style="1" bestFit="1" customWidth="1"/>
    <col min="13" max="16384" width="11.5546875" style="1" customWidth="1"/>
  </cols>
  <sheetData>
    <row r="1" spans="1:12" ht="12" customHeight="1">
      <c r="A1" s="52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3" customFormat="1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12" customHeight="1">
      <c r="A3" s="53" t="s">
        <v>64</v>
      </c>
      <c r="B3" s="55" t="s">
        <v>60</v>
      </c>
      <c r="C3" s="56"/>
      <c r="D3" s="56"/>
      <c r="E3" s="56"/>
      <c r="F3" s="56"/>
      <c r="G3" s="56"/>
      <c r="H3" s="56"/>
      <c r="I3" s="56"/>
      <c r="J3" s="56"/>
      <c r="K3" s="57"/>
      <c r="L3" s="58" t="s">
        <v>63</v>
      </c>
    </row>
    <row r="4" spans="1:12" s="3" customFormat="1" ht="12" customHeight="1">
      <c r="A4" s="54"/>
      <c r="B4" s="4">
        <v>2013</v>
      </c>
      <c r="C4" s="4">
        <v>2014</v>
      </c>
      <c r="D4" s="4">
        <v>2015</v>
      </c>
      <c r="E4" s="4">
        <v>2016</v>
      </c>
      <c r="F4" s="4">
        <v>2017</v>
      </c>
      <c r="G4" s="4">
        <v>2018</v>
      </c>
      <c r="H4" s="4">
        <v>2019</v>
      </c>
      <c r="I4" s="4">
        <v>2020</v>
      </c>
      <c r="J4" s="4">
        <v>2021</v>
      </c>
      <c r="K4" s="4">
        <v>2022</v>
      </c>
      <c r="L4" s="59"/>
    </row>
    <row r="5" spans="2:12" ht="9">
      <c r="B5" s="22"/>
      <c r="C5" s="22"/>
      <c r="D5" s="22"/>
      <c r="E5" s="22"/>
      <c r="F5" s="22"/>
      <c r="G5" s="22"/>
      <c r="H5" s="22"/>
      <c r="I5" s="22"/>
      <c r="J5" s="22"/>
      <c r="K5" s="22"/>
      <c r="L5" s="6"/>
    </row>
    <row r="6" spans="1:12" s="10" customFormat="1" ht="9">
      <c r="A6" s="7" t="s">
        <v>1</v>
      </c>
      <c r="B6" s="8">
        <f aca="true" t="shared" si="0" ref="B6:J6">B8+B13+B23+B35+B43+B56+B63</f>
        <v>3365.8999999999996</v>
      </c>
      <c r="C6" s="8">
        <f t="shared" si="0"/>
        <v>3435.7</v>
      </c>
      <c r="D6" s="8">
        <f t="shared" si="0"/>
        <v>3507.8999999999996</v>
      </c>
      <c r="E6" s="8">
        <f t="shared" si="0"/>
        <v>3544.3</v>
      </c>
      <c r="F6" s="8">
        <f t="shared" si="0"/>
        <v>3672.2999999999997</v>
      </c>
      <c r="G6" s="8">
        <f t="shared" si="0"/>
        <v>3855.9</v>
      </c>
      <c r="H6" s="8">
        <f t="shared" si="0"/>
        <v>3968.7</v>
      </c>
      <c r="I6" s="8">
        <f t="shared" si="0"/>
        <v>3860.5000000000005</v>
      </c>
      <c r="J6" s="8">
        <f t="shared" si="0"/>
        <v>4053.2000000000007</v>
      </c>
      <c r="K6" s="8">
        <f>K8+K13+K23+K35+K43+K56+K63</f>
        <v>4043.76447883401</v>
      </c>
      <c r="L6" s="9">
        <f>((K6/J6)-1)*100</f>
        <v>-0.23279189692072544</v>
      </c>
    </row>
    <row r="7" spans="2:12" ht="9">
      <c r="B7" s="40"/>
      <c r="C7" s="40"/>
      <c r="D7" s="40"/>
      <c r="E7" s="40"/>
      <c r="F7" s="40"/>
      <c r="G7" s="40"/>
      <c r="H7" s="40"/>
      <c r="I7" s="40"/>
      <c r="J7" s="40"/>
      <c r="K7" s="40"/>
      <c r="L7" s="12"/>
    </row>
    <row r="8" spans="1:12" s="10" customFormat="1" ht="9">
      <c r="A8" s="7" t="s">
        <v>2</v>
      </c>
      <c r="B8" s="8">
        <f aca="true" t="shared" si="1" ref="B8:G8">SUM(B9:B11)</f>
        <v>860.1</v>
      </c>
      <c r="C8" s="8">
        <f t="shared" si="1"/>
        <v>915</v>
      </c>
      <c r="D8" s="8">
        <f t="shared" si="1"/>
        <v>948.9999999999999</v>
      </c>
      <c r="E8" s="8">
        <f t="shared" si="1"/>
        <v>936.1</v>
      </c>
      <c r="F8" s="8">
        <f t="shared" si="1"/>
        <v>955.8</v>
      </c>
      <c r="G8" s="8">
        <f t="shared" si="1"/>
        <v>1055.6000000000001</v>
      </c>
      <c r="H8" s="8">
        <f>SUM(H9:H11)</f>
        <v>1134.4</v>
      </c>
      <c r="I8" s="8">
        <f>SUM(I9:I11)</f>
        <v>1117.2</v>
      </c>
      <c r="J8" s="8">
        <f>SUM(J9:J11)</f>
        <v>1154.8000000000002</v>
      </c>
      <c r="K8" s="8">
        <f>SUM(K9:K11)</f>
        <v>1204</v>
      </c>
      <c r="L8" s="9">
        <f>((K8/J8)-1)*100</f>
        <v>4.2604780048493</v>
      </c>
    </row>
    <row r="9" spans="1:12" s="10" customFormat="1" ht="9">
      <c r="A9" s="24" t="s">
        <v>4</v>
      </c>
      <c r="B9" s="23">
        <v>151.9</v>
      </c>
      <c r="C9" s="23">
        <v>159</v>
      </c>
      <c r="D9" s="23">
        <v>160.8</v>
      </c>
      <c r="E9" s="23">
        <v>165</v>
      </c>
      <c r="F9" s="23">
        <v>171.3</v>
      </c>
      <c r="G9" s="23">
        <v>176.8</v>
      </c>
      <c r="H9" s="23">
        <v>169.6</v>
      </c>
      <c r="I9" s="23">
        <v>165.6</v>
      </c>
      <c r="J9" s="23">
        <v>172.3</v>
      </c>
      <c r="K9" s="23">
        <v>185</v>
      </c>
      <c r="L9" s="26">
        <f>((K9/J9)-1)*100</f>
        <v>7.370864770748686</v>
      </c>
    </row>
    <row r="10" spans="1:12" ht="9">
      <c r="A10" s="24" t="s">
        <v>3</v>
      </c>
      <c r="B10" s="23">
        <v>655.7</v>
      </c>
      <c r="C10" s="23">
        <v>704.7</v>
      </c>
      <c r="D10" s="23">
        <v>740.3</v>
      </c>
      <c r="E10" s="23">
        <v>727.4</v>
      </c>
      <c r="F10" s="23">
        <v>746.2</v>
      </c>
      <c r="G10" s="23">
        <v>840.9</v>
      </c>
      <c r="H10" s="23">
        <v>928.1</v>
      </c>
      <c r="I10" s="23">
        <v>916.1</v>
      </c>
      <c r="J10" s="23">
        <v>944.1</v>
      </c>
      <c r="K10" s="23">
        <v>978.6</v>
      </c>
      <c r="L10" s="26">
        <f>((K10/J10)-1)*100</f>
        <v>3.6542739116619094</v>
      </c>
    </row>
    <row r="11" spans="1:13" ht="9">
      <c r="A11" s="25" t="s">
        <v>5</v>
      </c>
      <c r="B11" s="23">
        <v>52.5</v>
      </c>
      <c r="C11" s="23">
        <v>51.3</v>
      </c>
      <c r="D11" s="23">
        <v>47.9</v>
      </c>
      <c r="E11" s="23">
        <v>43.7</v>
      </c>
      <c r="F11" s="23">
        <v>38.3</v>
      </c>
      <c r="G11" s="23">
        <v>37.9</v>
      </c>
      <c r="H11" s="23">
        <v>36.7</v>
      </c>
      <c r="I11" s="23">
        <v>35.5</v>
      </c>
      <c r="J11" s="23">
        <v>38.4</v>
      </c>
      <c r="K11" s="23">
        <v>40.4</v>
      </c>
      <c r="L11" s="26">
        <f>((K11/J11)-1)*100</f>
        <v>5.208333333333326</v>
      </c>
      <c r="M11" s="10"/>
    </row>
    <row r="12" spans="2:12" ht="9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</row>
    <row r="13" spans="1:13" ht="9">
      <c r="A13" s="7" t="s">
        <v>45</v>
      </c>
      <c r="B13" s="8">
        <f aca="true" t="shared" si="2" ref="B13:K13">SUM(B14:B21)</f>
        <v>173.7</v>
      </c>
      <c r="C13" s="8">
        <f t="shared" si="2"/>
        <v>176.1</v>
      </c>
      <c r="D13" s="8">
        <f t="shared" si="2"/>
        <v>178.7</v>
      </c>
      <c r="E13" s="8">
        <f t="shared" si="2"/>
        <v>177.9</v>
      </c>
      <c r="F13" s="8">
        <f t="shared" si="2"/>
        <v>181.29999999999998</v>
      </c>
      <c r="G13" s="8">
        <f t="shared" si="2"/>
        <v>175.70000000000002</v>
      </c>
      <c r="H13" s="8">
        <f t="shared" si="2"/>
        <v>171.89999999999998</v>
      </c>
      <c r="I13" s="8">
        <f t="shared" si="2"/>
        <v>155.7</v>
      </c>
      <c r="J13" s="8">
        <f t="shared" si="2"/>
        <v>157.5</v>
      </c>
      <c r="K13" s="8">
        <f t="shared" si="2"/>
        <v>161.99999999999997</v>
      </c>
      <c r="L13" s="9">
        <f>((K13/J13)-1)*100</f>
        <v>2.857142857142847</v>
      </c>
      <c r="M13" s="10"/>
    </row>
    <row r="14" spans="1:13" ht="9">
      <c r="A14" s="25" t="s">
        <v>6</v>
      </c>
      <c r="B14" s="23">
        <v>34.6</v>
      </c>
      <c r="C14" s="23">
        <v>34.5</v>
      </c>
      <c r="D14" s="23">
        <v>35.5</v>
      </c>
      <c r="E14" s="23">
        <v>37.3</v>
      </c>
      <c r="F14" s="23">
        <v>37.1</v>
      </c>
      <c r="G14" s="23">
        <v>39.4</v>
      </c>
      <c r="H14" s="23">
        <v>41.6</v>
      </c>
      <c r="I14" s="23">
        <v>38.3</v>
      </c>
      <c r="J14" s="23">
        <v>38.6</v>
      </c>
      <c r="K14" s="23">
        <v>41.6</v>
      </c>
      <c r="L14" s="26">
        <f aca="true" t="shared" si="3" ref="L14:L21">((K14/J14)-1)*100</f>
        <v>7.772020725388606</v>
      </c>
      <c r="M14" s="10"/>
    </row>
    <row r="15" spans="1:12" ht="9">
      <c r="A15" s="25" t="s">
        <v>37</v>
      </c>
      <c r="B15" s="23">
        <v>19.6</v>
      </c>
      <c r="C15" s="23">
        <v>20.4</v>
      </c>
      <c r="D15" s="23">
        <v>20.1</v>
      </c>
      <c r="E15" s="23">
        <v>18.9</v>
      </c>
      <c r="F15" s="23">
        <v>18.6</v>
      </c>
      <c r="G15" s="23">
        <v>17.3</v>
      </c>
      <c r="H15" s="23">
        <v>15.1</v>
      </c>
      <c r="I15" s="23">
        <v>14.7</v>
      </c>
      <c r="J15" s="23">
        <v>15.1</v>
      </c>
      <c r="K15" s="23">
        <v>13.4</v>
      </c>
      <c r="L15" s="26">
        <f t="shared" si="3"/>
        <v>-11.258278145695355</v>
      </c>
    </row>
    <row r="16" spans="1:13" s="31" customFormat="1" ht="9">
      <c r="A16" s="25" t="s">
        <v>36</v>
      </c>
      <c r="B16" s="23">
        <v>21.9</v>
      </c>
      <c r="C16" s="23">
        <v>23.3</v>
      </c>
      <c r="D16" s="23">
        <v>23.8</v>
      </c>
      <c r="E16" s="23">
        <v>24.1</v>
      </c>
      <c r="F16" s="23">
        <v>27.2</v>
      </c>
      <c r="G16" s="23">
        <v>25.2</v>
      </c>
      <c r="H16" s="23">
        <v>25.7</v>
      </c>
      <c r="I16" s="23">
        <v>24.2</v>
      </c>
      <c r="J16" s="23">
        <v>24.3</v>
      </c>
      <c r="K16" s="23">
        <v>23</v>
      </c>
      <c r="L16" s="26">
        <f t="shared" si="3"/>
        <v>-5.349794238683126</v>
      </c>
      <c r="M16" s="32"/>
    </row>
    <row r="17" spans="1:13" ht="9">
      <c r="A17" s="25" t="s">
        <v>38</v>
      </c>
      <c r="B17" s="23">
        <v>13.2</v>
      </c>
      <c r="C17" s="23">
        <v>12.3</v>
      </c>
      <c r="D17" s="23">
        <v>11.6</v>
      </c>
      <c r="E17" s="23">
        <v>12</v>
      </c>
      <c r="F17" s="23">
        <v>11.8</v>
      </c>
      <c r="G17" s="23">
        <v>12.4</v>
      </c>
      <c r="H17" s="23">
        <v>12.6</v>
      </c>
      <c r="I17" s="23">
        <v>12.5</v>
      </c>
      <c r="J17" s="23">
        <v>12.6</v>
      </c>
      <c r="K17" s="23">
        <v>12.4</v>
      </c>
      <c r="L17" s="26">
        <f t="shared" si="3"/>
        <v>-1.5873015873015817</v>
      </c>
      <c r="M17" s="10"/>
    </row>
    <row r="18" spans="1:13" ht="9">
      <c r="A18" s="25" t="s">
        <v>54</v>
      </c>
      <c r="B18" s="23">
        <v>12.4</v>
      </c>
      <c r="C18" s="23">
        <v>13.1</v>
      </c>
      <c r="D18" s="23">
        <v>12.7</v>
      </c>
      <c r="E18" s="23">
        <v>14</v>
      </c>
      <c r="F18" s="23">
        <v>13</v>
      </c>
      <c r="G18" s="23">
        <v>12.8</v>
      </c>
      <c r="H18" s="23">
        <v>13.5</v>
      </c>
      <c r="I18" s="23">
        <v>12.2</v>
      </c>
      <c r="J18" s="23">
        <v>11.5</v>
      </c>
      <c r="K18" s="23">
        <v>13.8</v>
      </c>
      <c r="L18" s="26">
        <f t="shared" si="3"/>
        <v>19.999999999999996</v>
      </c>
      <c r="M18" s="10"/>
    </row>
    <row r="19" spans="1:12" ht="9">
      <c r="A19" s="25" t="s">
        <v>46</v>
      </c>
      <c r="B19" s="23">
        <v>38.7</v>
      </c>
      <c r="C19" s="23">
        <v>38.1</v>
      </c>
      <c r="D19" s="23">
        <v>36</v>
      </c>
      <c r="E19" s="23">
        <v>31.3</v>
      </c>
      <c r="F19" s="23">
        <v>31.9</v>
      </c>
      <c r="G19" s="23">
        <v>34</v>
      </c>
      <c r="H19" s="23">
        <v>34.6</v>
      </c>
      <c r="I19" s="23">
        <v>29.5</v>
      </c>
      <c r="J19" s="23">
        <v>24.7</v>
      </c>
      <c r="K19" s="23">
        <v>26</v>
      </c>
      <c r="L19" s="26">
        <f t="shared" si="3"/>
        <v>5.263157894736836</v>
      </c>
    </row>
    <row r="20" spans="1:21" s="16" customFormat="1" ht="9">
      <c r="A20" s="25" t="s">
        <v>7</v>
      </c>
      <c r="B20" s="23">
        <v>30.6</v>
      </c>
      <c r="C20" s="23">
        <v>31.8</v>
      </c>
      <c r="D20" s="23">
        <v>36.1</v>
      </c>
      <c r="E20" s="23">
        <v>37.2</v>
      </c>
      <c r="F20" s="23">
        <v>38.6</v>
      </c>
      <c r="G20" s="23">
        <v>31.6</v>
      </c>
      <c r="H20" s="23">
        <v>25.6</v>
      </c>
      <c r="I20" s="23">
        <v>21.6</v>
      </c>
      <c r="J20" s="23">
        <v>28.1</v>
      </c>
      <c r="K20" s="23">
        <v>29.2</v>
      </c>
      <c r="L20" s="26">
        <f t="shared" si="3"/>
        <v>3.9145907473309594</v>
      </c>
      <c r="M20" s="10"/>
      <c r="N20" s="10"/>
      <c r="O20" s="10"/>
      <c r="P20" s="10"/>
      <c r="Q20" s="10"/>
      <c r="R20" s="10"/>
      <c r="S20" s="10"/>
      <c r="T20" s="10"/>
      <c r="U20" s="10"/>
    </row>
    <row r="21" spans="1:13" s="10" customFormat="1" ht="9">
      <c r="A21" s="25" t="s">
        <v>8</v>
      </c>
      <c r="B21" s="23">
        <v>2.7</v>
      </c>
      <c r="C21" s="23">
        <v>2.6</v>
      </c>
      <c r="D21" s="23">
        <v>2.9</v>
      </c>
      <c r="E21" s="23">
        <v>3.1</v>
      </c>
      <c r="F21" s="23">
        <v>3.1</v>
      </c>
      <c r="G21" s="23">
        <v>3</v>
      </c>
      <c r="H21" s="23">
        <v>3.2</v>
      </c>
      <c r="I21" s="23">
        <v>2.7</v>
      </c>
      <c r="J21" s="23">
        <v>2.6</v>
      </c>
      <c r="K21" s="23">
        <v>2.6</v>
      </c>
      <c r="L21" s="47">
        <f t="shared" si="3"/>
        <v>0</v>
      </c>
      <c r="M21" s="1"/>
    </row>
    <row r="22" spans="1:13" ht="9">
      <c r="A22" s="24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2"/>
      <c r="M22" s="10"/>
    </row>
    <row r="23" spans="1:12" ht="9">
      <c r="A23" s="46" t="s">
        <v>58</v>
      </c>
      <c r="B23" s="8">
        <f aca="true" t="shared" si="4" ref="B23:J23">SUM(B24:B33)</f>
        <v>280.1</v>
      </c>
      <c r="C23" s="8">
        <f t="shared" si="4"/>
        <v>266</v>
      </c>
      <c r="D23" s="8">
        <f t="shared" si="4"/>
        <v>260.80000000000007</v>
      </c>
      <c r="E23" s="8">
        <f t="shared" si="4"/>
        <v>259.90000000000003</v>
      </c>
      <c r="F23" s="8">
        <f t="shared" si="4"/>
        <v>262.70000000000005</v>
      </c>
      <c r="G23" s="8">
        <f t="shared" si="4"/>
        <v>251.5</v>
      </c>
      <c r="H23" s="8">
        <f t="shared" si="4"/>
        <v>234.79999999999998</v>
      </c>
      <c r="I23" s="8">
        <f t="shared" si="4"/>
        <v>218.9</v>
      </c>
      <c r="J23" s="8">
        <f t="shared" si="4"/>
        <v>210.89999999999998</v>
      </c>
      <c r="K23" s="8">
        <f>SUM(K24:K33)</f>
        <v>220.16447883401017</v>
      </c>
      <c r="L23" s="9">
        <f>((K23/J23)-1)*100</f>
        <v>4.392830172598483</v>
      </c>
    </row>
    <row r="24" spans="1:13" ht="9" customHeight="1">
      <c r="A24" s="25" t="s">
        <v>10</v>
      </c>
      <c r="B24" s="23">
        <v>8.6</v>
      </c>
      <c r="C24" s="23">
        <v>8.1</v>
      </c>
      <c r="D24" s="23">
        <v>7.5</v>
      </c>
      <c r="E24" s="23">
        <v>6.9</v>
      </c>
      <c r="F24" s="23">
        <v>6.4</v>
      </c>
      <c r="G24" s="23">
        <v>5.5</v>
      </c>
      <c r="H24" s="23">
        <v>5.3</v>
      </c>
      <c r="I24" s="23">
        <v>4.5</v>
      </c>
      <c r="J24" s="23">
        <v>4.5</v>
      </c>
      <c r="K24" s="23">
        <v>4.3</v>
      </c>
      <c r="L24" s="26">
        <f aca="true" t="shared" si="5" ref="L24:L33">((K24/J24)-1)*100</f>
        <v>-4.444444444444451</v>
      </c>
      <c r="M24" s="10"/>
    </row>
    <row r="25" spans="1:12" ht="9" customHeight="1">
      <c r="A25" s="25" t="s">
        <v>9</v>
      </c>
      <c r="B25" s="23">
        <v>5</v>
      </c>
      <c r="C25" s="23">
        <v>4.8</v>
      </c>
      <c r="D25" s="23">
        <v>4.8</v>
      </c>
      <c r="E25" s="23">
        <v>4.7</v>
      </c>
      <c r="F25" s="23">
        <v>5.1</v>
      </c>
      <c r="G25" s="23">
        <v>4.3</v>
      </c>
      <c r="H25" s="23">
        <v>3.2</v>
      </c>
      <c r="I25" s="23">
        <v>1.4</v>
      </c>
      <c r="J25" s="23">
        <v>1.5</v>
      </c>
      <c r="K25" s="23">
        <v>1.5</v>
      </c>
      <c r="L25" s="47">
        <f t="shared" si="5"/>
        <v>0</v>
      </c>
    </row>
    <row r="26" spans="1:12" ht="9" customHeight="1">
      <c r="A26" s="25" t="s">
        <v>11</v>
      </c>
      <c r="B26" s="23">
        <v>7.4</v>
      </c>
      <c r="C26" s="23">
        <v>6.8</v>
      </c>
      <c r="D26" s="23">
        <v>6.4</v>
      </c>
      <c r="E26" s="23">
        <v>5.5</v>
      </c>
      <c r="F26" s="23">
        <v>5.3</v>
      </c>
      <c r="G26" s="23">
        <v>5.2</v>
      </c>
      <c r="H26" s="23">
        <v>4.6</v>
      </c>
      <c r="I26" s="23">
        <v>3.9</v>
      </c>
      <c r="J26" s="23">
        <v>3.2</v>
      </c>
      <c r="K26" s="23">
        <v>3.2</v>
      </c>
      <c r="L26" s="47">
        <f t="shared" si="5"/>
        <v>0</v>
      </c>
    </row>
    <row r="27" spans="1:13" ht="9" customHeight="1">
      <c r="A27" s="25" t="s">
        <v>12</v>
      </c>
      <c r="B27" s="23">
        <v>107.9</v>
      </c>
      <c r="C27" s="23">
        <v>107.5</v>
      </c>
      <c r="D27" s="23">
        <v>116.1</v>
      </c>
      <c r="E27" s="23">
        <v>115.9</v>
      </c>
      <c r="F27" s="23">
        <v>123.7</v>
      </c>
      <c r="G27" s="23">
        <v>121.3</v>
      </c>
      <c r="H27" s="23">
        <v>114.3</v>
      </c>
      <c r="I27" s="23">
        <v>111.5</v>
      </c>
      <c r="J27" s="23">
        <v>114.3</v>
      </c>
      <c r="K27" s="23">
        <v>122.8</v>
      </c>
      <c r="L27" s="26">
        <f t="shared" si="5"/>
        <v>7.43657042869641</v>
      </c>
      <c r="M27" s="10"/>
    </row>
    <row r="28" spans="1:13" ht="9" customHeight="1">
      <c r="A28" s="25" t="s">
        <v>61</v>
      </c>
      <c r="B28" s="23">
        <v>72.4</v>
      </c>
      <c r="C28" s="23">
        <v>60.4</v>
      </c>
      <c r="D28" s="23">
        <v>45.9</v>
      </c>
      <c r="E28" s="23">
        <v>44.3</v>
      </c>
      <c r="F28" s="23">
        <v>37.9</v>
      </c>
      <c r="G28" s="23">
        <v>32.5</v>
      </c>
      <c r="H28" s="23">
        <v>27.7</v>
      </c>
      <c r="I28" s="23">
        <v>20.1</v>
      </c>
      <c r="J28" s="23">
        <v>18</v>
      </c>
      <c r="K28" s="23">
        <v>15.1</v>
      </c>
      <c r="L28" s="26">
        <f>((K28/J28)-1)*100</f>
        <v>-16.11111111111111</v>
      </c>
      <c r="M28" s="10"/>
    </row>
    <row r="29" spans="1:13" ht="9" customHeight="1">
      <c r="A29" s="25" t="s">
        <v>48</v>
      </c>
      <c r="B29" s="23">
        <v>4.4</v>
      </c>
      <c r="C29" s="23">
        <v>4.3</v>
      </c>
      <c r="D29" s="23">
        <v>4.3</v>
      </c>
      <c r="E29" s="23">
        <v>4.1</v>
      </c>
      <c r="F29" s="23">
        <v>4</v>
      </c>
      <c r="G29" s="23">
        <v>4</v>
      </c>
      <c r="H29" s="23">
        <v>4</v>
      </c>
      <c r="I29" s="23">
        <v>3.9</v>
      </c>
      <c r="J29" s="23">
        <v>3.9</v>
      </c>
      <c r="K29" s="23">
        <v>4</v>
      </c>
      <c r="L29" s="26">
        <f t="shared" si="5"/>
        <v>2.564102564102577</v>
      </c>
      <c r="M29" s="10"/>
    </row>
    <row r="30" spans="1:12" ht="9" customHeight="1">
      <c r="A30" s="25" t="s">
        <v>13</v>
      </c>
      <c r="B30" s="23">
        <v>37</v>
      </c>
      <c r="C30" s="23">
        <v>37.4</v>
      </c>
      <c r="D30" s="23">
        <v>40.7</v>
      </c>
      <c r="E30" s="23">
        <v>41.7</v>
      </c>
      <c r="F30" s="23">
        <v>41.9</v>
      </c>
      <c r="G30" s="23">
        <v>40.6</v>
      </c>
      <c r="H30" s="23">
        <v>39.3</v>
      </c>
      <c r="I30" s="23">
        <v>39.6</v>
      </c>
      <c r="J30" s="23">
        <v>32.8</v>
      </c>
      <c r="K30" s="23">
        <v>38.2</v>
      </c>
      <c r="L30" s="26">
        <f t="shared" si="5"/>
        <v>16.463414634146357</v>
      </c>
    </row>
    <row r="31" spans="1:12" ht="9" customHeight="1">
      <c r="A31" s="25" t="s">
        <v>14</v>
      </c>
      <c r="B31" s="23">
        <v>10</v>
      </c>
      <c r="C31" s="23">
        <v>10.2</v>
      </c>
      <c r="D31" s="23">
        <v>10.2</v>
      </c>
      <c r="E31" s="23">
        <v>9.1</v>
      </c>
      <c r="F31" s="23">
        <v>10</v>
      </c>
      <c r="G31" s="23">
        <v>10</v>
      </c>
      <c r="H31" s="23">
        <v>9.6</v>
      </c>
      <c r="I31" s="23">
        <v>8.6</v>
      </c>
      <c r="J31" s="23">
        <v>8.6</v>
      </c>
      <c r="K31" s="23">
        <v>8.464478834010142</v>
      </c>
      <c r="L31" s="26">
        <f t="shared" si="5"/>
        <v>-1.575827511509964</v>
      </c>
    </row>
    <row r="32" spans="1:12" ht="9" customHeight="1">
      <c r="A32" s="25" t="s">
        <v>16</v>
      </c>
      <c r="B32" s="23">
        <v>20.2</v>
      </c>
      <c r="C32" s="23">
        <v>20.2</v>
      </c>
      <c r="D32" s="23">
        <v>18.8</v>
      </c>
      <c r="E32" s="23">
        <v>19</v>
      </c>
      <c r="F32" s="23">
        <v>19.4</v>
      </c>
      <c r="G32" s="23">
        <v>19.7</v>
      </c>
      <c r="H32" s="23">
        <v>19.4</v>
      </c>
      <c r="I32" s="23">
        <v>19.1</v>
      </c>
      <c r="J32" s="23">
        <v>18.7</v>
      </c>
      <c r="K32" s="23">
        <v>17.5</v>
      </c>
      <c r="L32" s="26">
        <f t="shared" si="5"/>
        <v>-6.4171122994652325</v>
      </c>
    </row>
    <row r="33" spans="1:13" ht="9" customHeight="1">
      <c r="A33" s="25" t="s">
        <v>8</v>
      </c>
      <c r="B33" s="23">
        <v>7.2</v>
      </c>
      <c r="C33" s="23">
        <v>6.3</v>
      </c>
      <c r="D33" s="23">
        <v>6.1</v>
      </c>
      <c r="E33" s="23">
        <v>8.7</v>
      </c>
      <c r="F33" s="23">
        <v>9</v>
      </c>
      <c r="G33" s="23">
        <v>8.4</v>
      </c>
      <c r="H33" s="23">
        <v>7.4</v>
      </c>
      <c r="I33" s="23">
        <v>6.3</v>
      </c>
      <c r="J33" s="23">
        <v>5.4</v>
      </c>
      <c r="K33" s="23">
        <v>5.1</v>
      </c>
      <c r="L33" s="26">
        <f t="shared" si="5"/>
        <v>-5.55555555555557</v>
      </c>
      <c r="M33" s="10"/>
    </row>
    <row r="34" spans="1:13" ht="9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6"/>
      <c r="M34" s="10"/>
    </row>
    <row r="35" spans="1:13" ht="9" customHeight="1">
      <c r="A35" s="46" t="s">
        <v>59</v>
      </c>
      <c r="B35" s="48">
        <f aca="true" t="shared" si="6" ref="B35:I35">SUM(B36:B41)</f>
        <v>777.5999999999999</v>
      </c>
      <c r="C35" s="48">
        <f t="shared" si="6"/>
        <v>762.5</v>
      </c>
      <c r="D35" s="48">
        <f t="shared" si="6"/>
        <v>750.0999999999999</v>
      </c>
      <c r="E35" s="48">
        <f t="shared" si="6"/>
        <v>755.1</v>
      </c>
      <c r="F35" s="48">
        <f t="shared" si="6"/>
        <v>802.4000000000001</v>
      </c>
      <c r="G35" s="48">
        <f t="shared" si="6"/>
        <v>847.1999999999999</v>
      </c>
      <c r="H35" s="48">
        <f t="shared" si="6"/>
        <v>857.4</v>
      </c>
      <c r="I35" s="48">
        <f t="shared" si="6"/>
        <v>808.3</v>
      </c>
      <c r="J35" s="48">
        <f>SUM(J36:J41)</f>
        <v>891.0999999999999</v>
      </c>
      <c r="K35" s="48">
        <f>SUM(K36:K41)</f>
        <v>805.9999999999999</v>
      </c>
      <c r="L35" s="9">
        <f>((K35/J35)-1)*100</f>
        <v>-9.549994388957472</v>
      </c>
      <c r="M35" s="10"/>
    </row>
    <row r="36" spans="1:13" ht="9" customHeight="1">
      <c r="A36" s="41" t="s">
        <v>39</v>
      </c>
      <c r="B36" s="49">
        <v>17.5</v>
      </c>
      <c r="C36" s="49">
        <v>18.4</v>
      </c>
      <c r="D36" s="49">
        <v>18.8</v>
      </c>
      <c r="E36" s="49">
        <v>18.3</v>
      </c>
      <c r="F36" s="49">
        <v>17.8</v>
      </c>
      <c r="G36" s="49">
        <v>18.8</v>
      </c>
      <c r="H36" s="49">
        <v>23.9</v>
      </c>
      <c r="I36" s="49">
        <v>25.9</v>
      </c>
      <c r="J36" s="49">
        <v>31.8</v>
      </c>
      <c r="K36" s="49">
        <v>34.1</v>
      </c>
      <c r="L36" s="47">
        <f aca="true" t="shared" si="7" ref="L36:L41">((K36/J36)-1)*100</f>
        <v>7.232704402515733</v>
      </c>
      <c r="M36" s="10"/>
    </row>
    <row r="37" spans="1:13" ht="9" customHeight="1">
      <c r="A37" s="41" t="s">
        <v>40</v>
      </c>
      <c r="B37" s="49">
        <v>30.4</v>
      </c>
      <c r="C37" s="49">
        <v>32.8</v>
      </c>
      <c r="D37" s="49">
        <v>27.1</v>
      </c>
      <c r="E37" s="49">
        <v>30.9</v>
      </c>
      <c r="F37" s="49">
        <v>36.4</v>
      </c>
      <c r="G37" s="49">
        <v>39.2</v>
      </c>
      <c r="H37" s="49">
        <v>33.5</v>
      </c>
      <c r="I37" s="49">
        <v>30.6</v>
      </c>
      <c r="J37" s="49">
        <v>26.7</v>
      </c>
      <c r="K37" s="49">
        <v>26</v>
      </c>
      <c r="L37" s="26">
        <f t="shared" si="7"/>
        <v>-2.621722846441943</v>
      </c>
      <c r="M37" s="10"/>
    </row>
    <row r="38" spans="1:13" ht="9" customHeight="1">
      <c r="A38" s="41" t="s">
        <v>15</v>
      </c>
      <c r="B38" s="49">
        <v>614.5</v>
      </c>
      <c r="C38" s="49">
        <v>591.2</v>
      </c>
      <c r="D38" s="49">
        <v>584.4</v>
      </c>
      <c r="E38" s="49">
        <v>589.3</v>
      </c>
      <c r="F38" s="49">
        <v>635.6</v>
      </c>
      <c r="G38" s="49">
        <v>669.1</v>
      </c>
      <c r="H38" s="49">
        <v>679</v>
      </c>
      <c r="I38" s="49">
        <v>638.4</v>
      </c>
      <c r="J38" s="49">
        <v>702.1</v>
      </c>
      <c r="K38" s="49">
        <v>618.4</v>
      </c>
      <c r="L38" s="50">
        <f t="shared" si="7"/>
        <v>-11.921378720979925</v>
      </c>
      <c r="M38" s="10"/>
    </row>
    <row r="39" spans="1:13" ht="9" customHeight="1">
      <c r="A39" s="41" t="s">
        <v>43</v>
      </c>
      <c r="B39" s="49">
        <v>59</v>
      </c>
      <c r="C39" s="49">
        <v>63.5</v>
      </c>
      <c r="D39" s="49">
        <v>65.9</v>
      </c>
      <c r="E39" s="49">
        <v>63.2</v>
      </c>
      <c r="F39" s="49">
        <v>58.7</v>
      </c>
      <c r="G39" s="49">
        <v>61.5</v>
      </c>
      <c r="H39" s="49">
        <v>63.2</v>
      </c>
      <c r="I39" s="49">
        <v>66</v>
      </c>
      <c r="J39" s="49">
        <v>79.3</v>
      </c>
      <c r="K39" s="49">
        <v>78.3</v>
      </c>
      <c r="L39" s="26">
        <f t="shared" si="7"/>
        <v>-1.261034047919296</v>
      </c>
      <c r="M39" s="10"/>
    </row>
    <row r="40" spans="1:13" ht="9" customHeight="1">
      <c r="A40" s="41" t="s">
        <v>17</v>
      </c>
      <c r="B40" s="49">
        <v>55.9</v>
      </c>
      <c r="C40" s="49">
        <v>56.3</v>
      </c>
      <c r="D40" s="49">
        <v>53.6</v>
      </c>
      <c r="E40" s="49">
        <v>53.1</v>
      </c>
      <c r="F40" s="49">
        <v>53.6</v>
      </c>
      <c r="G40" s="49">
        <v>58.3</v>
      </c>
      <c r="H40" s="49">
        <v>57.5</v>
      </c>
      <c r="I40" s="49">
        <v>47.1</v>
      </c>
      <c r="J40" s="49">
        <v>50.9</v>
      </c>
      <c r="K40" s="49">
        <v>48.9</v>
      </c>
      <c r="L40" s="26">
        <f t="shared" si="7"/>
        <v>-3.9292730844793677</v>
      </c>
      <c r="M40" s="10"/>
    </row>
    <row r="41" spans="1:13" ht="9" customHeight="1">
      <c r="A41" s="38" t="s">
        <v>8</v>
      </c>
      <c r="B41" s="49">
        <v>0.3</v>
      </c>
      <c r="C41" s="49">
        <v>0.3</v>
      </c>
      <c r="D41" s="49">
        <v>0.3</v>
      </c>
      <c r="E41" s="49">
        <v>0.3</v>
      </c>
      <c r="F41" s="49">
        <v>0.3</v>
      </c>
      <c r="G41" s="49">
        <v>0.3</v>
      </c>
      <c r="H41" s="49">
        <v>0.3</v>
      </c>
      <c r="I41" s="49">
        <v>0.3</v>
      </c>
      <c r="J41" s="49">
        <v>0.3</v>
      </c>
      <c r="K41" s="49">
        <v>0.3</v>
      </c>
      <c r="L41" s="47">
        <f t="shared" si="7"/>
        <v>0</v>
      </c>
      <c r="M41" s="10"/>
    </row>
    <row r="42" spans="2:12" ht="9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3"/>
    </row>
    <row r="43" spans="1:13" ht="9">
      <c r="A43" s="7" t="s">
        <v>18</v>
      </c>
      <c r="B43" s="8">
        <f aca="true" t="shared" si="8" ref="B43:K43">SUM(B44:B54)</f>
        <v>562.6999999999999</v>
      </c>
      <c r="C43" s="8">
        <f t="shared" si="8"/>
        <v>582.5999999999999</v>
      </c>
      <c r="D43" s="8">
        <f t="shared" si="8"/>
        <v>601</v>
      </c>
      <c r="E43" s="8">
        <f t="shared" si="8"/>
        <v>624.1</v>
      </c>
      <c r="F43" s="8">
        <f t="shared" si="8"/>
        <v>634.4</v>
      </c>
      <c r="G43" s="8">
        <f t="shared" si="8"/>
        <v>657.1999999999999</v>
      </c>
      <c r="H43" s="8">
        <f t="shared" si="8"/>
        <v>668.5</v>
      </c>
      <c r="I43" s="8">
        <f t="shared" si="8"/>
        <v>678.5999999999999</v>
      </c>
      <c r="J43" s="8">
        <f t="shared" si="8"/>
        <v>706.2000000000002</v>
      </c>
      <c r="K43" s="8">
        <f t="shared" si="8"/>
        <v>721.4</v>
      </c>
      <c r="L43" s="9">
        <f>((K43/J43)-1)*100</f>
        <v>2.152364769187165</v>
      </c>
      <c r="M43" s="10"/>
    </row>
    <row r="44" spans="1:21" s="17" customFormat="1" ht="9">
      <c r="A44" s="25" t="s">
        <v>21</v>
      </c>
      <c r="B44" s="23">
        <v>95</v>
      </c>
      <c r="C44" s="23">
        <v>97.3</v>
      </c>
      <c r="D44" s="23">
        <v>99.2</v>
      </c>
      <c r="E44" s="23">
        <v>105.3</v>
      </c>
      <c r="F44" s="23">
        <v>109.3</v>
      </c>
      <c r="G44" s="23">
        <v>112.1</v>
      </c>
      <c r="H44" s="23">
        <v>111.2</v>
      </c>
      <c r="I44" s="23">
        <v>113.1</v>
      </c>
      <c r="J44" s="23">
        <v>114.5</v>
      </c>
      <c r="K44" s="23">
        <v>120.4</v>
      </c>
      <c r="L44" s="26">
        <f aca="true" t="shared" si="9" ref="L44:L54">((K44/J44)-1)*100</f>
        <v>5.152838427947604</v>
      </c>
      <c r="M44" s="1"/>
      <c r="N44" s="1"/>
      <c r="O44" s="1"/>
      <c r="P44" s="1"/>
      <c r="Q44" s="1"/>
      <c r="R44" s="1"/>
      <c r="S44" s="1"/>
      <c r="T44" s="1"/>
      <c r="U44" s="1"/>
    </row>
    <row r="45" spans="1:13" ht="9">
      <c r="A45" s="25" t="s">
        <v>44</v>
      </c>
      <c r="B45" s="23">
        <v>14</v>
      </c>
      <c r="C45" s="23">
        <v>14.7</v>
      </c>
      <c r="D45" s="23">
        <v>14.6</v>
      </c>
      <c r="E45" s="23">
        <v>14.4</v>
      </c>
      <c r="F45" s="23">
        <v>14.5</v>
      </c>
      <c r="G45" s="23">
        <v>14.6</v>
      </c>
      <c r="H45" s="23">
        <v>16.3</v>
      </c>
      <c r="I45" s="23">
        <v>16.4</v>
      </c>
      <c r="J45" s="23">
        <v>17.2</v>
      </c>
      <c r="K45" s="23">
        <v>17.1</v>
      </c>
      <c r="L45" s="26">
        <f t="shared" si="9"/>
        <v>-0.5813953488371992</v>
      </c>
      <c r="M45" s="10"/>
    </row>
    <row r="46" spans="1:21" s="17" customFormat="1" ht="9">
      <c r="A46" s="25" t="s">
        <v>20</v>
      </c>
      <c r="B46" s="23">
        <v>167.9</v>
      </c>
      <c r="C46" s="23">
        <v>169.4</v>
      </c>
      <c r="D46" s="23">
        <v>175.9</v>
      </c>
      <c r="E46" s="23">
        <v>174.8</v>
      </c>
      <c r="F46" s="23">
        <v>170.5</v>
      </c>
      <c r="G46" s="23">
        <v>175.2</v>
      </c>
      <c r="H46" s="23">
        <v>177.2</v>
      </c>
      <c r="I46" s="23">
        <v>174.9</v>
      </c>
      <c r="J46" s="23">
        <v>177</v>
      </c>
      <c r="K46" s="23">
        <v>178.4</v>
      </c>
      <c r="L46" s="26">
        <f t="shared" si="9"/>
        <v>0.7909604519773961</v>
      </c>
      <c r="M46" s="10"/>
      <c r="N46" s="1"/>
      <c r="O46" s="1"/>
      <c r="P46" s="1"/>
      <c r="Q46" s="1"/>
      <c r="R46" s="1"/>
      <c r="S46" s="1"/>
      <c r="T46" s="1"/>
      <c r="U46" s="1"/>
    </row>
    <row r="47" spans="1:21" s="17" customFormat="1" ht="9">
      <c r="A47" s="25" t="s">
        <v>41</v>
      </c>
      <c r="B47" s="23">
        <v>15.5</v>
      </c>
      <c r="C47" s="23">
        <v>14.3</v>
      </c>
      <c r="D47" s="23">
        <v>16.1</v>
      </c>
      <c r="E47" s="23">
        <v>16.4</v>
      </c>
      <c r="F47" s="23">
        <v>16.2</v>
      </c>
      <c r="G47" s="23">
        <v>16.9</v>
      </c>
      <c r="H47" s="23">
        <v>13.3</v>
      </c>
      <c r="I47" s="23">
        <v>12.2</v>
      </c>
      <c r="J47" s="23">
        <v>12.1</v>
      </c>
      <c r="K47" s="23">
        <v>13.4</v>
      </c>
      <c r="L47" s="26">
        <f t="shared" si="9"/>
        <v>10.743801652892571</v>
      </c>
      <c r="M47" s="10"/>
      <c r="N47" s="1"/>
      <c r="O47" s="1"/>
      <c r="P47" s="1"/>
      <c r="Q47" s="1"/>
      <c r="R47" s="1"/>
      <c r="S47" s="1"/>
      <c r="T47" s="1"/>
      <c r="U47" s="1"/>
    </row>
    <row r="48" spans="1:21" s="17" customFormat="1" ht="9">
      <c r="A48" s="25" t="s">
        <v>22</v>
      </c>
      <c r="B48" s="23">
        <v>53.2</v>
      </c>
      <c r="C48" s="23">
        <v>52.9</v>
      </c>
      <c r="D48" s="23">
        <v>58.6</v>
      </c>
      <c r="E48" s="23">
        <v>59.5</v>
      </c>
      <c r="F48" s="23">
        <v>54.3</v>
      </c>
      <c r="G48" s="23">
        <v>52.9</v>
      </c>
      <c r="H48" s="23">
        <v>56.2</v>
      </c>
      <c r="I48" s="23">
        <v>50.6</v>
      </c>
      <c r="J48" s="23">
        <v>58.3</v>
      </c>
      <c r="K48" s="23">
        <v>58</v>
      </c>
      <c r="L48" s="26">
        <f t="shared" si="9"/>
        <v>-0.5145797598627766</v>
      </c>
      <c r="M48" s="1"/>
      <c r="N48" s="1"/>
      <c r="O48" s="1"/>
      <c r="P48" s="1"/>
      <c r="Q48" s="1"/>
      <c r="R48" s="1"/>
      <c r="S48" s="1"/>
      <c r="T48" s="1"/>
      <c r="U48" s="1"/>
    </row>
    <row r="49" spans="1:21" s="17" customFormat="1" ht="9">
      <c r="A49" s="41" t="s">
        <v>56</v>
      </c>
      <c r="B49" s="23">
        <v>10.4</v>
      </c>
      <c r="C49" s="23">
        <v>9.8</v>
      </c>
      <c r="D49" s="23">
        <v>2.9</v>
      </c>
      <c r="E49" s="23">
        <v>0.5</v>
      </c>
      <c r="F49" s="23">
        <v>0.3</v>
      </c>
      <c r="G49" s="23">
        <v>0.1</v>
      </c>
      <c r="H49" s="23">
        <v>0.1</v>
      </c>
      <c r="I49" s="23">
        <v>0.1</v>
      </c>
      <c r="J49" s="23">
        <v>0.1</v>
      </c>
      <c r="K49" s="23">
        <v>0.1</v>
      </c>
      <c r="L49" s="47">
        <f t="shared" si="9"/>
        <v>0</v>
      </c>
      <c r="M49" s="1"/>
      <c r="N49" s="1"/>
      <c r="O49" s="1"/>
      <c r="P49" s="1"/>
      <c r="Q49" s="1"/>
      <c r="R49" s="1"/>
      <c r="S49" s="1"/>
      <c r="T49" s="1"/>
      <c r="U49" s="1"/>
    </row>
    <row r="50" spans="1:21" s="17" customFormat="1" ht="9">
      <c r="A50" s="25" t="s">
        <v>19</v>
      </c>
      <c r="B50" s="23">
        <v>157.5</v>
      </c>
      <c r="C50" s="23">
        <v>175.5</v>
      </c>
      <c r="D50" s="23">
        <v>183.5</v>
      </c>
      <c r="E50" s="23">
        <v>199.3</v>
      </c>
      <c r="F50" s="23">
        <v>213.9</v>
      </c>
      <c r="G50" s="23">
        <v>224.9</v>
      </c>
      <c r="H50" s="23">
        <v>232.9</v>
      </c>
      <c r="I50" s="23">
        <v>249.5</v>
      </c>
      <c r="J50" s="23">
        <v>256.7</v>
      </c>
      <c r="K50" s="23">
        <v>259.4</v>
      </c>
      <c r="L50" s="26">
        <f t="shared" si="9"/>
        <v>1.051811453058038</v>
      </c>
      <c r="M50" s="10"/>
      <c r="N50" s="1"/>
      <c r="O50" s="1"/>
      <c r="P50" s="1"/>
      <c r="Q50" s="1"/>
      <c r="R50" s="1"/>
      <c r="S50" s="1"/>
      <c r="T50" s="1"/>
      <c r="U50" s="1"/>
    </row>
    <row r="51" spans="1:21" s="17" customFormat="1" ht="9">
      <c r="A51" s="25" t="s">
        <v>55</v>
      </c>
      <c r="B51" s="23">
        <v>7.1</v>
      </c>
      <c r="C51" s="23">
        <v>7.5</v>
      </c>
      <c r="D51" s="23">
        <v>7.3</v>
      </c>
      <c r="E51" s="23">
        <v>9.9</v>
      </c>
      <c r="F51" s="23">
        <v>10.1</v>
      </c>
      <c r="G51" s="23">
        <v>10.6</v>
      </c>
      <c r="H51" s="23">
        <v>11</v>
      </c>
      <c r="I51" s="23">
        <v>7</v>
      </c>
      <c r="J51" s="23">
        <v>9.1</v>
      </c>
      <c r="K51" s="23">
        <v>9.4</v>
      </c>
      <c r="L51" s="26">
        <f t="shared" si="9"/>
        <v>3.296703296703307</v>
      </c>
      <c r="M51" s="10"/>
      <c r="N51" s="1"/>
      <c r="O51" s="1"/>
      <c r="P51" s="1"/>
      <c r="Q51" s="1"/>
      <c r="R51" s="1"/>
      <c r="S51" s="1"/>
      <c r="T51" s="1"/>
      <c r="U51" s="1"/>
    </row>
    <row r="52" spans="1:12" ht="9">
      <c r="A52" s="25" t="s">
        <v>42</v>
      </c>
      <c r="B52" s="23">
        <v>30.8</v>
      </c>
      <c r="C52" s="23">
        <v>29.3</v>
      </c>
      <c r="D52" s="23">
        <v>30.7</v>
      </c>
      <c r="E52" s="23">
        <v>31.5</v>
      </c>
      <c r="F52" s="23">
        <v>32.3</v>
      </c>
      <c r="G52" s="23">
        <v>36.3</v>
      </c>
      <c r="H52" s="23">
        <v>36.7</v>
      </c>
      <c r="I52" s="23">
        <v>36.9</v>
      </c>
      <c r="J52" s="23">
        <v>40.2</v>
      </c>
      <c r="K52" s="23">
        <v>42.1</v>
      </c>
      <c r="L52" s="26">
        <f t="shared" si="9"/>
        <v>4.726368159203975</v>
      </c>
    </row>
    <row r="53" spans="1:12" ht="9">
      <c r="A53" s="25" t="s">
        <v>49</v>
      </c>
      <c r="B53" s="23">
        <v>5</v>
      </c>
      <c r="C53" s="23">
        <v>4.6</v>
      </c>
      <c r="D53" s="23">
        <v>4.1</v>
      </c>
      <c r="E53" s="23">
        <v>3.5</v>
      </c>
      <c r="F53" s="23">
        <v>3.5</v>
      </c>
      <c r="G53" s="23">
        <v>3.5</v>
      </c>
      <c r="H53" s="23">
        <v>3.3</v>
      </c>
      <c r="I53" s="23">
        <v>2.9</v>
      </c>
      <c r="J53" s="23">
        <v>3.1</v>
      </c>
      <c r="K53" s="23">
        <v>3.1</v>
      </c>
      <c r="L53" s="47">
        <f t="shared" si="9"/>
        <v>0</v>
      </c>
    </row>
    <row r="54" spans="1:12" ht="9">
      <c r="A54" s="25" t="s">
        <v>8</v>
      </c>
      <c r="B54" s="23">
        <v>6.3</v>
      </c>
      <c r="C54" s="23">
        <v>7.3</v>
      </c>
      <c r="D54" s="23">
        <v>8.1</v>
      </c>
      <c r="E54" s="23">
        <v>9</v>
      </c>
      <c r="F54" s="23">
        <v>9.5</v>
      </c>
      <c r="G54" s="23">
        <v>10.1</v>
      </c>
      <c r="H54" s="23">
        <v>10.3</v>
      </c>
      <c r="I54" s="23">
        <v>15</v>
      </c>
      <c r="J54" s="23">
        <v>17.9</v>
      </c>
      <c r="K54" s="23">
        <v>20</v>
      </c>
      <c r="L54" s="26">
        <f t="shared" si="9"/>
        <v>11.73184357541901</v>
      </c>
    </row>
    <row r="55" spans="1:13" ht="9">
      <c r="A55" s="2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6"/>
      <c r="M55" s="10"/>
    </row>
    <row r="56" spans="1:12" ht="9">
      <c r="A56" s="27" t="s">
        <v>23</v>
      </c>
      <c r="B56" s="28">
        <f aca="true" t="shared" si="10" ref="B56:K56">SUM(B57:B61)</f>
        <v>199.1</v>
      </c>
      <c r="C56" s="28">
        <f t="shared" si="10"/>
        <v>199.7</v>
      </c>
      <c r="D56" s="28">
        <f t="shared" si="10"/>
        <v>208.1</v>
      </c>
      <c r="E56" s="28">
        <f t="shared" si="10"/>
        <v>211.9</v>
      </c>
      <c r="F56" s="28">
        <f t="shared" si="10"/>
        <v>229.60000000000002</v>
      </c>
      <c r="G56" s="28">
        <f t="shared" si="10"/>
        <v>241.79999999999998</v>
      </c>
      <c r="H56" s="28">
        <f t="shared" si="10"/>
        <v>243.1</v>
      </c>
      <c r="I56" s="28">
        <f t="shared" si="10"/>
        <v>231.50000000000003</v>
      </c>
      <c r="J56" s="28">
        <f t="shared" si="10"/>
        <v>258.99999999999994</v>
      </c>
      <c r="K56" s="28">
        <f t="shared" si="10"/>
        <v>249</v>
      </c>
      <c r="L56" s="9">
        <f aca="true" t="shared" si="11" ref="L56:L61">((K56/J56)-1)*100</f>
        <v>-3.861003861003842</v>
      </c>
    </row>
    <row r="57" spans="1:12" ht="9">
      <c r="A57" s="25" t="s">
        <v>24</v>
      </c>
      <c r="B57" s="23">
        <v>79.3</v>
      </c>
      <c r="C57" s="23">
        <v>80.2</v>
      </c>
      <c r="D57" s="23">
        <v>81.4</v>
      </c>
      <c r="E57" s="23">
        <v>91.4</v>
      </c>
      <c r="F57" s="23">
        <v>93</v>
      </c>
      <c r="G57" s="23">
        <v>93.8</v>
      </c>
      <c r="H57" s="23">
        <v>87</v>
      </c>
      <c r="I57" s="23">
        <v>81.4</v>
      </c>
      <c r="J57" s="23">
        <v>101.1</v>
      </c>
      <c r="K57" s="23">
        <v>98.2</v>
      </c>
      <c r="L57" s="26">
        <f t="shared" si="11"/>
        <v>-2.8684470820969254</v>
      </c>
    </row>
    <row r="58" spans="1:21" s="17" customFormat="1" ht="9">
      <c r="A58" s="25" t="s">
        <v>25</v>
      </c>
      <c r="B58" s="23">
        <v>54</v>
      </c>
      <c r="C58" s="23">
        <v>47</v>
      </c>
      <c r="D58" s="23">
        <v>42.6</v>
      </c>
      <c r="E58" s="23">
        <v>40.3</v>
      </c>
      <c r="F58" s="23">
        <v>48.8</v>
      </c>
      <c r="G58" s="23">
        <v>58.6</v>
      </c>
      <c r="H58" s="23">
        <v>64.9</v>
      </c>
      <c r="I58" s="23">
        <v>58.5</v>
      </c>
      <c r="J58" s="23">
        <v>67.8</v>
      </c>
      <c r="K58" s="23">
        <v>64.5</v>
      </c>
      <c r="L58" s="26">
        <f t="shared" si="11"/>
        <v>-4.867256637168138</v>
      </c>
      <c r="M58" s="1"/>
      <c r="N58" s="1"/>
      <c r="O58" s="1"/>
      <c r="P58" s="1"/>
      <c r="Q58" s="1"/>
      <c r="R58" s="1"/>
      <c r="S58" s="1"/>
      <c r="T58" s="1"/>
      <c r="U58" s="1"/>
    </row>
    <row r="59" spans="1:12" ht="9">
      <c r="A59" s="25" t="s">
        <v>26</v>
      </c>
      <c r="B59" s="23">
        <v>12.2</v>
      </c>
      <c r="C59" s="23">
        <v>11.8</v>
      </c>
      <c r="D59" s="23">
        <v>14.7</v>
      </c>
      <c r="E59" s="23">
        <v>14.8</v>
      </c>
      <c r="F59" s="23">
        <v>13.6</v>
      </c>
      <c r="G59" s="23">
        <v>13.2</v>
      </c>
      <c r="H59" s="23">
        <v>13.5</v>
      </c>
      <c r="I59" s="23">
        <v>12.4</v>
      </c>
      <c r="J59" s="23">
        <v>14.5</v>
      </c>
      <c r="K59" s="23">
        <v>14.8</v>
      </c>
      <c r="L59" s="26">
        <f t="shared" si="11"/>
        <v>2.0689655172413834</v>
      </c>
    </row>
    <row r="60" spans="1:21" s="17" customFormat="1" ht="9">
      <c r="A60" s="25" t="s">
        <v>0</v>
      </c>
      <c r="B60" s="23">
        <v>33.1</v>
      </c>
      <c r="C60" s="23">
        <v>40</v>
      </c>
      <c r="D60" s="23">
        <v>47.6</v>
      </c>
      <c r="E60" s="23">
        <v>42.6</v>
      </c>
      <c r="F60" s="23">
        <v>47.2</v>
      </c>
      <c r="G60" s="23">
        <v>48.3</v>
      </c>
      <c r="H60" s="23">
        <v>49.3</v>
      </c>
      <c r="I60" s="23">
        <v>49.4</v>
      </c>
      <c r="J60" s="23">
        <v>45.2</v>
      </c>
      <c r="K60" s="23">
        <v>40.4</v>
      </c>
      <c r="L60" s="26">
        <f t="shared" si="11"/>
        <v>-10.619469026548678</v>
      </c>
      <c r="M60" s="1"/>
      <c r="N60" s="1"/>
      <c r="O60" s="1"/>
      <c r="P60" s="1"/>
      <c r="Q60" s="1"/>
      <c r="R60" s="1"/>
      <c r="S60" s="1"/>
      <c r="T60" s="1"/>
      <c r="U60" s="1"/>
    </row>
    <row r="61" spans="1:21" s="17" customFormat="1" ht="9">
      <c r="A61" s="25" t="s">
        <v>8</v>
      </c>
      <c r="B61" s="23">
        <v>20.5</v>
      </c>
      <c r="C61" s="23">
        <v>20.7</v>
      </c>
      <c r="D61" s="23">
        <v>21.8</v>
      </c>
      <c r="E61" s="23">
        <v>22.8</v>
      </c>
      <c r="F61" s="23">
        <v>27</v>
      </c>
      <c r="G61" s="23">
        <v>27.9</v>
      </c>
      <c r="H61" s="23">
        <v>28.4</v>
      </c>
      <c r="I61" s="23">
        <v>29.8</v>
      </c>
      <c r="J61" s="23">
        <v>30.4</v>
      </c>
      <c r="K61" s="23">
        <v>31.1</v>
      </c>
      <c r="L61" s="26">
        <f t="shared" si="11"/>
        <v>2.3026315789473673</v>
      </c>
      <c r="M61" s="1"/>
      <c r="N61" s="1"/>
      <c r="O61" s="1"/>
      <c r="P61" s="1"/>
      <c r="Q61" s="1"/>
      <c r="R61" s="1"/>
      <c r="S61" s="1"/>
      <c r="T61" s="1"/>
      <c r="U61" s="1"/>
    </row>
    <row r="62" spans="1:12" ht="9">
      <c r="A62" s="24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6"/>
    </row>
    <row r="63" spans="1:12" ht="9">
      <c r="A63" s="27" t="s">
        <v>47</v>
      </c>
      <c r="B63" s="28">
        <f aca="true" t="shared" si="12" ref="B63:K63">SUM(B64:B75)</f>
        <v>512.6</v>
      </c>
      <c r="C63" s="28">
        <f t="shared" si="12"/>
        <v>533.8</v>
      </c>
      <c r="D63" s="28">
        <f t="shared" si="12"/>
        <v>560.1999999999999</v>
      </c>
      <c r="E63" s="28">
        <f t="shared" si="12"/>
        <v>579.3000000000001</v>
      </c>
      <c r="F63" s="28">
        <f t="shared" si="12"/>
        <v>606.1</v>
      </c>
      <c r="G63" s="28">
        <f t="shared" si="12"/>
        <v>626.9000000000001</v>
      </c>
      <c r="H63" s="28">
        <f t="shared" si="12"/>
        <v>658.6</v>
      </c>
      <c r="I63" s="28">
        <f t="shared" si="12"/>
        <v>650.3000000000001</v>
      </c>
      <c r="J63" s="28">
        <f t="shared" si="12"/>
        <v>673.7</v>
      </c>
      <c r="K63" s="28">
        <f t="shared" si="12"/>
        <v>681.1999999999999</v>
      </c>
      <c r="L63" s="9">
        <f>((K63/J63)-1)*100</f>
        <v>1.1132551580822048</v>
      </c>
    </row>
    <row r="64" spans="1:12" ht="9">
      <c r="A64" s="25" t="s">
        <v>35</v>
      </c>
      <c r="B64" s="23">
        <v>60.6</v>
      </c>
      <c r="C64" s="23">
        <v>65.3</v>
      </c>
      <c r="D64" s="23">
        <v>74.3</v>
      </c>
      <c r="E64" s="23">
        <v>94.1</v>
      </c>
      <c r="F64" s="23">
        <v>110.3</v>
      </c>
      <c r="G64" s="23">
        <v>127.4</v>
      </c>
      <c r="H64" s="23">
        <v>146.1</v>
      </c>
      <c r="I64" s="23">
        <v>145.9</v>
      </c>
      <c r="J64" s="23">
        <v>148.2</v>
      </c>
      <c r="K64" s="23">
        <v>152.8</v>
      </c>
      <c r="L64" s="26">
        <f aca="true" t="shared" si="13" ref="L64:L75">((K64/J64)-1)*100</f>
        <v>3.103913630229438</v>
      </c>
    </row>
    <row r="65" spans="1:12" ht="9">
      <c r="A65" s="25" t="s">
        <v>27</v>
      </c>
      <c r="B65" s="23">
        <v>22</v>
      </c>
      <c r="C65" s="23">
        <v>23</v>
      </c>
      <c r="D65" s="23">
        <v>25.9</v>
      </c>
      <c r="E65" s="23">
        <v>26.5</v>
      </c>
      <c r="F65" s="23">
        <v>26.6</v>
      </c>
      <c r="G65" s="23">
        <v>26.6</v>
      </c>
      <c r="H65" s="23">
        <v>25.3</v>
      </c>
      <c r="I65" s="23">
        <v>23.7</v>
      </c>
      <c r="J65" s="23">
        <v>23.6</v>
      </c>
      <c r="K65" s="23">
        <v>23.3</v>
      </c>
      <c r="L65" s="26">
        <f t="shared" si="13"/>
        <v>-1.2711864406779738</v>
      </c>
    </row>
    <row r="66" spans="1:12" ht="9">
      <c r="A66" s="25" t="s">
        <v>28</v>
      </c>
      <c r="B66" s="23">
        <v>11.9</v>
      </c>
      <c r="C66" s="23">
        <v>12.7</v>
      </c>
      <c r="D66" s="23">
        <v>13.3</v>
      </c>
      <c r="E66" s="23">
        <v>12.9</v>
      </c>
      <c r="F66" s="23">
        <v>12.9</v>
      </c>
      <c r="G66" s="23">
        <v>12.6</v>
      </c>
      <c r="H66" s="23">
        <v>13</v>
      </c>
      <c r="I66" s="23">
        <v>12.6</v>
      </c>
      <c r="J66" s="23">
        <v>11.5</v>
      </c>
      <c r="K66" s="23">
        <v>10.6</v>
      </c>
      <c r="L66" s="26">
        <f t="shared" si="13"/>
        <v>-7.826086956521738</v>
      </c>
    </row>
    <row r="67" spans="1:12" ht="9">
      <c r="A67" s="25" t="s">
        <v>29</v>
      </c>
      <c r="B67" s="23">
        <v>121.8</v>
      </c>
      <c r="C67" s="23">
        <v>131.2</v>
      </c>
      <c r="D67" s="23">
        <v>135.7</v>
      </c>
      <c r="E67" s="23">
        <v>137.9</v>
      </c>
      <c r="F67" s="23">
        <v>149.2</v>
      </c>
      <c r="G67" s="23">
        <v>161.4</v>
      </c>
      <c r="H67" s="23">
        <v>176.7</v>
      </c>
      <c r="I67" s="23">
        <v>194</v>
      </c>
      <c r="J67" s="23">
        <v>209.2</v>
      </c>
      <c r="K67" s="23">
        <v>221.8</v>
      </c>
      <c r="L67" s="26">
        <f t="shared" si="13"/>
        <v>6.022944550669229</v>
      </c>
    </row>
    <row r="68" spans="1:12" ht="9">
      <c r="A68" s="25" t="s">
        <v>30</v>
      </c>
      <c r="B68" s="23">
        <v>31.1</v>
      </c>
      <c r="C68" s="23">
        <v>29.4</v>
      </c>
      <c r="D68" s="23">
        <v>28.1</v>
      </c>
      <c r="E68" s="23">
        <v>26.6</v>
      </c>
      <c r="F68" s="23">
        <v>27.7</v>
      </c>
      <c r="G68" s="23">
        <v>27.5</v>
      </c>
      <c r="H68" s="23">
        <v>26.9</v>
      </c>
      <c r="I68" s="23">
        <v>23.8</v>
      </c>
      <c r="J68" s="23">
        <v>28.5</v>
      </c>
      <c r="K68" s="23">
        <v>29.8</v>
      </c>
      <c r="L68" s="26">
        <f t="shared" si="13"/>
        <v>4.561403508771922</v>
      </c>
    </row>
    <row r="69" spans="1:12" ht="9">
      <c r="A69" s="25" t="s">
        <v>31</v>
      </c>
      <c r="B69" s="23">
        <v>77.6</v>
      </c>
      <c r="C69" s="23">
        <v>76.4</v>
      </c>
      <c r="D69" s="23">
        <v>76.2</v>
      </c>
      <c r="E69" s="23">
        <v>75.1</v>
      </c>
      <c r="F69" s="23">
        <v>72.7</v>
      </c>
      <c r="G69" s="23">
        <v>72.8</v>
      </c>
      <c r="H69" s="23">
        <v>67.6</v>
      </c>
      <c r="I69" s="23">
        <v>59.5</v>
      </c>
      <c r="J69" s="23">
        <v>59.3</v>
      </c>
      <c r="K69" s="23">
        <v>57.7</v>
      </c>
      <c r="L69" s="26">
        <f t="shared" si="13"/>
        <v>-2.6981450252950956</v>
      </c>
    </row>
    <row r="70" spans="1:21" s="17" customFormat="1" ht="9">
      <c r="A70" s="25" t="s">
        <v>32</v>
      </c>
      <c r="B70" s="23">
        <v>72.6</v>
      </c>
      <c r="C70" s="23">
        <v>72.2</v>
      </c>
      <c r="D70" s="23">
        <v>76.8</v>
      </c>
      <c r="E70" s="23">
        <v>76.7</v>
      </c>
      <c r="F70" s="23">
        <v>79.6</v>
      </c>
      <c r="G70" s="23">
        <v>76.1</v>
      </c>
      <c r="H70" s="23">
        <v>77.5</v>
      </c>
      <c r="I70" s="23">
        <v>72.2</v>
      </c>
      <c r="J70" s="23">
        <v>78</v>
      </c>
      <c r="K70" s="23">
        <v>82.4</v>
      </c>
      <c r="L70" s="26">
        <f t="shared" si="13"/>
        <v>5.641025641025643</v>
      </c>
      <c r="M70" s="1"/>
      <c r="N70" s="1"/>
      <c r="O70" s="1"/>
      <c r="P70" s="1"/>
      <c r="Q70" s="1"/>
      <c r="R70" s="1"/>
      <c r="S70" s="1"/>
      <c r="T70" s="1"/>
      <c r="U70" s="1"/>
    </row>
    <row r="71" spans="1:12" ht="9">
      <c r="A71" s="25" t="s">
        <v>50</v>
      </c>
      <c r="B71" s="23">
        <v>12.9</v>
      </c>
      <c r="C71" s="23">
        <v>16.5</v>
      </c>
      <c r="D71" s="23">
        <v>19.2</v>
      </c>
      <c r="E71" s="23">
        <v>18.3</v>
      </c>
      <c r="F71" s="23">
        <v>17.8</v>
      </c>
      <c r="G71" s="23">
        <v>17</v>
      </c>
      <c r="H71" s="23">
        <v>18.5</v>
      </c>
      <c r="I71" s="23">
        <v>17.5</v>
      </c>
      <c r="J71" s="23">
        <v>17.2</v>
      </c>
      <c r="K71" s="23">
        <v>16.9</v>
      </c>
      <c r="L71" s="26">
        <f t="shared" si="13"/>
        <v>-1.744186046511631</v>
      </c>
    </row>
    <row r="72" spans="1:12" ht="9">
      <c r="A72" s="25" t="s">
        <v>33</v>
      </c>
      <c r="B72" s="23">
        <v>35.6</v>
      </c>
      <c r="C72" s="23">
        <v>35</v>
      </c>
      <c r="D72" s="23">
        <v>35</v>
      </c>
      <c r="E72" s="23">
        <v>34.7</v>
      </c>
      <c r="F72" s="23">
        <v>34.7</v>
      </c>
      <c r="G72" s="23">
        <v>34.2</v>
      </c>
      <c r="H72" s="23">
        <v>32.7</v>
      </c>
      <c r="I72" s="23">
        <v>30.6</v>
      </c>
      <c r="J72" s="23">
        <v>32.7</v>
      </c>
      <c r="K72" s="23">
        <v>28.7</v>
      </c>
      <c r="L72" s="26">
        <f t="shared" si="13"/>
        <v>-12.23241590214068</v>
      </c>
    </row>
    <row r="73" spans="1:12" ht="9">
      <c r="A73" s="25" t="s">
        <v>34</v>
      </c>
      <c r="B73" s="23">
        <v>38.9</v>
      </c>
      <c r="C73" s="23">
        <v>39.1</v>
      </c>
      <c r="D73" s="23">
        <v>37.5</v>
      </c>
      <c r="E73" s="23">
        <v>37.3</v>
      </c>
      <c r="F73" s="23">
        <v>35.9</v>
      </c>
      <c r="G73" s="23">
        <v>34.7</v>
      </c>
      <c r="H73" s="23">
        <v>35.8</v>
      </c>
      <c r="I73" s="23">
        <v>32.7</v>
      </c>
      <c r="J73" s="23">
        <v>31.5</v>
      </c>
      <c r="K73" s="23">
        <v>25.6</v>
      </c>
      <c r="L73" s="26">
        <f t="shared" si="13"/>
        <v>-18.73015873015873</v>
      </c>
    </row>
    <row r="74" spans="1:12" ht="9">
      <c r="A74" s="25" t="s">
        <v>52</v>
      </c>
      <c r="B74" s="23">
        <v>9.4</v>
      </c>
      <c r="C74" s="23">
        <v>9.9</v>
      </c>
      <c r="D74" s="23">
        <v>10.3</v>
      </c>
      <c r="E74" s="23">
        <v>10.2</v>
      </c>
      <c r="F74" s="23">
        <v>9.5</v>
      </c>
      <c r="G74" s="23">
        <v>9.7</v>
      </c>
      <c r="H74" s="23">
        <v>9.8</v>
      </c>
      <c r="I74" s="23">
        <v>8.8</v>
      </c>
      <c r="J74" s="23">
        <v>7.2</v>
      </c>
      <c r="K74" s="23">
        <v>7.8</v>
      </c>
      <c r="L74" s="26">
        <f t="shared" si="13"/>
        <v>8.333333333333325</v>
      </c>
    </row>
    <row r="75" spans="1:12" ht="9">
      <c r="A75" s="25" t="s">
        <v>8</v>
      </c>
      <c r="B75" s="23">
        <v>18.2</v>
      </c>
      <c r="C75" s="23">
        <v>23.1</v>
      </c>
      <c r="D75" s="23">
        <v>27.9</v>
      </c>
      <c r="E75" s="23">
        <v>29</v>
      </c>
      <c r="F75" s="23">
        <v>29.2</v>
      </c>
      <c r="G75" s="23">
        <v>26.9</v>
      </c>
      <c r="H75" s="23">
        <v>28.7</v>
      </c>
      <c r="I75" s="23">
        <v>29</v>
      </c>
      <c r="J75" s="23">
        <v>26.8</v>
      </c>
      <c r="K75" s="23">
        <v>23.8</v>
      </c>
      <c r="L75" s="26">
        <f t="shared" si="13"/>
        <v>-11.194029850746269</v>
      </c>
    </row>
    <row r="76" spans="1:12" ht="9">
      <c r="A76" s="25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6"/>
    </row>
    <row r="77" spans="1:12" ht="9">
      <c r="A77" s="29" t="s">
        <v>53</v>
      </c>
      <c r="B77" s="28">
        <f aca="true" t="shared" si="14" ref="B77:J77">B20+B44+B47+B48+B50+B51+B57+B59+B60</f>
        <v>483.50000000000006</v>
      </c>
      <c r="C77" s="28">
        <f t="shared" si="14"/>
        <v>511.3</v>
      </c>
      <c r="D77" s="28">
        <f t="shared" si="14"/>
        <v>544.5</v>
      </c>
      <c r="E77" s="28">
        <f t="shared" si="14"/>
        <v>576.4</v>
      </c>
      <c r="F77" s="28">
        <f t="shared" si="14"/>
        <v>596.2</v>
      </c>
      <c r="G77" s="28">
        <f t="shared" si="14"/>
        <v>604.3</v>
      </c>
      <c r="H77" s="28">
        <f t="shared" si="14"/>
        <v>600</v>
      </c>
      <c r="I77" s="28">
        <f t="shared" si="14"/>
        <v>597.1999999999999</v>
      </c>
      <c r="J77" s="28">
        <f t="shared" si="14"/>
        <v>639.6</v>
      </c>
      <c r="K77" s="28">
        <f>K20+K44+K47+K48+K50+K51+K57+K59+K60</f>
        <v>643.1999999999999</v>
      </c>
      <c r="L77" s="9">
        <f>((K77/J77)-1)*100</f>
        <v>0.5628517823639712</v>
      </c>
    </row>
    <row r="78" spans="1:12" ht="9">
      <c r="A78" s="29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9"/>
    </row>
    <row r="79" spans="1:12" ht="9">
      <c r="A79" s="29" t="s">
        <v>57</v>
      </c>
      <c r="B79" s="28">
        <f aca="true" t="shared" si="15" ref="B79:J79">B6-B77</f>
        <v>2882.3999999999996</v>
      </c>
      <c r="C79" s="28">
        <f t="shared" si="15"/>
        <v>2924.3999999999996</v>
      </c>
      <c r="D79" s="28">
        <f t="shared" si="15"/>
        <v>2963.3999999999996</v>
      </c>
      <c r="E79" s="28">
        <f t="shared" si="15"/>
        <v>2967.9</v>
      </c>
      <c r="F79" s="28">
        <f t="shared" si="15"/>
        <v>3076.0999999999995</v>
      </c>
      <c r="G79" s="28">
        <f t="shared" si="15"/>
        <v>3251.6000000000004</v>
      </c>
      <c r="H79" s="28">
        <f t="shared" si="15"/>
        <v>3368.7</v>
      </c>
      <c r="I79" s="28">
        <f t="shared" si="15"/>
        <v>3263.3000000000006</v>
      </c>
      <c r="J79" s="28">
        <f t="shared" si="15"/>
        <v>3413.600000000001</v>
      </c>
      <c r="K79" s="28">
        <f>K6-K77</f>
        <v>3400.56447883401</v>
      </c>
      <c r="L79" s="9">
        <f>((K79/J79)-1)*100</f>
        <v>-0.3818702005504715</v>
      </c>
    </row>
    <row r="80" spans="1:12" ht="9">
      <c r="A80" s="30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9"/>
    </row>
    <row r="81" spans="1:12" ht="9.75" customHeight="1">
      <c r="A81" s="51" t="s">
        <v>65</v>
      </c>
      <c r="B81" s="42"/>
      <c r="C81" s="42"/>
      <c r="D81" s="42"/>
      <c r="E81" s="42"/>
      <c r="F81" s="43"/>
      <c r="G81" s="42"/>
      <c r="H81" s="43"/>
      <c r="I81" s="43"/>
      <c r="J81" s="44"/>
      <c r="K81" s="44"/>
      <c r="L81" s="45"/>
    </row>
    <row r="82" spans="1:12" ht="9">
      <c r="A82" s="38" t="s">
        <v>51</v>
      </c>
      <c r="B82" s="33"/>
      <c r="C82" s="33"/>
      <c r="D82" s="33"/>
      <c r="E82" s="33"/>
      <c r="F82" s="34"/>
      <c r="G82" s="33"/>
      <c r="H82" s="34"/>
      <c r="I82" s="34"/>
      <c r="J82" s="35"/>
      <c r="K82" s="35"/>
      <c r="L82" s="31"/>
    </row>
    <row r="83" spans="1:12" ht="9">
      <c r="A83" s="39" t="s">
        <v>66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2:12" ht="9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6"/>
    </row>
    <row r="85" spans="2:11" ht="9"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2:11" ht="9"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2" ht="9">
      <c r="A87" s="2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2"/>
    </row>
    <row r="88" spans="1:12" ht="9">
      <c r="A88" s="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2"/>
    </row>
    <row r="89" spans="1:12" ht="9">
      <c r="A89" s="1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"/>
    </row>
    <row r="90" ht="9">
      <c r="A90" s="2"/>
    </row>
  </sheetData>
  <sheetProtection/>
  <mergeCells count="4">
    <mergeCell ref="A1:L1"/>
    <mergeCell ref="A3:A4"/>
    <mergeCell ref="B3:K3"/>
    <mergeCell ref="L3:L4"/>
  </mergeCells>
  <hyperlinks>
    <hyperlink ref="P5" location="Contents!A1" display="Contents"/>
    <hyperlink ref="P4" location="Contents!A1" display="Contents"/>
    <hyperlink ref="P6" location="Contents!A1" display="Contents"/>
    <hyperlink ref="P8" location="Contents!A1" display="Contents"/>
    <hyperlink ref="P7" location="Contents!A1" display="Contents"/>
    <hyperlink ref="P10" location="Contents!A1" display="Contents"/>
    <hyperlink ref="P1" location="Contents!A1" display="Contents"/>
    <hyperlink ref="P2" location="Contents!A1" display="Contents"/>
    <hyperlink ref="P3" location="Contents!A1" display="Contents"/>
  </hyperlink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Moraes Virtual</cp:lastModifiedBy>
  <cp:lastPrinted>2011-06-15T21:26:24Z</cp:lastPrinted>
  <dcterms:created xsi:type="dcterms:W3CDTF">1998-02-13T16:34:57Z</dcterms:created>
  <dcterms:modified xsi:type="dcterms:W3CDTF">2023-09-05T18:35:50Z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