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T2.34" sheetId="1" r:id="rId1"/>
  </sheets>
  <externalReferences>
    <externalReference r:id="rId4"/>
  </externalReferences>
  <definedNames>
    <definedName name="_xlnm.Print_Area" localSheetId="0">'T2.34'!$A$1:$G$33</definedName>
  </definedNames>
  <calcPr fullCalcOnLoad="1"/>
</workbook>
</file>

<file path=xl/sharedStrings.xml><?xml version="1.0" encoding="utf-8"?>
<sst xmlns="http://schemas.openxmlformats.org/spreadsheetml/2006/main" count="35" uniqueCount="35">
  <si>
    <t>Total</t>
  </si>
  <si>
    <r>
      <t>Cabiúnas</t>
    </r>
    <r>
      <rPr>
        <vertAlign val="superscript"/>
        <sz val="7"/>
        <rFont val="Helvetica Neue"/>
        <family val="2"/>
      </rPr>
      <t xml:space="preserve"> </t>
    </r>
    <r>
      <rPr>
        <sz val="7"/>
        <rFont val="Helvetica Neue"/>
        <family val="2"/>
      </rPr>
      <t>(RJ)</t>
    </r>
    <r>
      <rPr>
        <vertAlign val="superscript"/>
        <sz val="7"/>
        <rFont val="Helvetica Neue"/>
        <family val="2"/>
      </rPr>
      <t>5</t>
    </r>
  </si>
  <si>
    <r>
      <t>Atalaia (SE)</t>
    </r>
    <r>
      <rPr>
        <vertAlign val="superscript"/>
        <sz val="7"/>
        <rFont val="Helvetica Neue"/>
        <family val="2"/>
      </rPr>
      <t>3</t>
    </r>
  </si>
  <si>
    <r>
      <t>Guamaré (RN)</t>
    </r>
    <r>
      <rPr>
        <vertAlign val="superscript"/>
        <sz val="7"/>
        <rFont val="Helvetica Neue"/>
        <family val="2"/>
      </rPr>
      <t>7</t>
    </r>
  </si>
  <si>
    <r>
      <t>Cacimbas (ES)</t>
    </r>
    <r>
      <rPr>
        <vertAlign val="superscript"/>
        <sz val="7"/>
        <rFont val="Helvetica Neue"/>
        <family val="0"/>
      </rPr>
      <t>6</t>
    </r>
  </si>
  <si>
    <r>
      <t>Etano  (mil m³)</t>
    </r>
    <r>
      <rPr>
        <b/>
        <vertAlign val="superscript"/>
        <sz val="7"/>
        <rFont val="Helvetica Neue"/>
        <family val="0"/>
      </rPr>
      <t>1</t>
    </r>
  </si>
  <si>
    <t>Gás seco  (mil m³)¹</t>
  </si>
  <si>
    <t>GLP  (m³)²</t>
  </si>
  <si>
    <r>
      <t>C</t>
    </r>
    <r>
      <rPr>
        <b/>
        <vertAlign val="subscript"/>
        <sz val="7"/>
        <rFont val="Helvetica Neue"/>
        <family val="2"/>
      </rPr>
      <t>5</t>
    </r>
    <r>
      <rPr>
        <b/>
        <vertAlign val="superscript"/>
        <sz val="7"/>
        <rFont val="Helvetica Neue"/>
        <family val="2"/>
      </rPr>
      <t xml:space="preserve">+  </t>
    </r>
    <r>
      <rPr>
        <b/>
        <sz val="7"/>
        <rFont val="Helvetica Neue"/>
        <family val="0"/>
      </rPr>
      <t>(m³)</t>
    </r>
    <r>
      <rPr>
        <b/>
        <vertAlign val="superscript"/>
        <sz val="7"/>
        <rFont val="Helvetica Neue"/>
        <family val="2"/>
      </rPr>
      <t xml:space="preserve"> 2</t>
    </r>
  </si>
  <si>
    <r>
      <t>Propano (m³)</t>
    </r>
    <r>
      <rPr>
        <b/>
        <vertAlign val="superscript"/>
        <sz val="7"/>
        <rFont val="Helvetica Neue"/>
        <family val="0"/>
      </rPr>
      <t>2</t>
    </r>
  </si>
  <si>
    <r>
      <t>Volume de gás natural processado e produção de gás natural seco, GLP, C</t>
    </r>
    <r>
      <rPr>
        <b/>
        <vertAlign val="subscript"/>
        <sz val="7"/>
        <rFont val="Helvetica Neue"/>
        <family val="2"/>
      </rPr>
      <t>5</t>
    </r>
    <r>
      <rPr>
        <b/>
        <vertAlign val="superscript"/>
        <sz val="7"/>
        <rFont val="Helvetica Neue"/>
        <family val="2"/>
      </rPr>
      <t>+</t>
    </r>
    <r>
      <rPr>
        <b/>
        <sz val="7"/>
        <rFont val="Helvetica Neue"/>
        <family val="0"/>
      </rPr>
      <t xml:space="preserve">, etano e propano </t>
    </r>
  </si>
  <si>
    <t>Produtos obtidos</t>
  </si>
  <si>
    <t>Alagoas (AL)</t>
  </si>
  <si>
    <t>Polos produtores (Unidade da Federação)</t>
  </si>
  <si>
    <r>
      <t>Reduc (RJ)</t>
    </r>
    <r>
      <rPr>
        <vertAlign val="superscript"/>
        <sz val="7"/>
        <rFont val="Helvetica Neue"/>
        <family val="0"/>
      </rPr>
      <t>8</t>
    </r>
  </si>
  <si>
    <r>
      <t>RPBC (SP)</t>
    </r>
    <r>
      <rPr>
        <vertAlign val="superscript"/>
        <sz val="7"/>
        <rFont val="Helvetica Neue"/>
        <family val="2"/>
      </rPr>
      <t>9</t>
    </r>
  </si>
  <si>
    <r>
      <t>Sul Capixaba (ES)</t>
    </r>
    <r>
      <rPr>
        <vertAlign val="superscript"/>
        <sz val="7"/>
        <rFont val="Helvetica Neue"/>
        <family val="0"/>
      </rPr>
      <t>10</t>
    </r>
  </si>
  <si>
    <r>
      <t>Urucu (AM)</t>
    </r>
    <r>
      <rPr>
        <vertAlign val="superscript"/>
        <sz val="7"/>
        <rFont val="Helvetica Neue"/>
        <family val="2"/>
      </rPr>
      <t>11</t>
    </r>
  </si>
  <si>
    <r>
      <t>Caraguatatuba (SP)</t>
    </r>
    <r>
      <rPr>
        <vertAlign val="superscript"/>
        <sz val="7"/>
        <rFont val="Helvetica Neue"/>
        <family val="0"/>
      </rPr>
      <t>12</t>
    </r>
  </si>
  <si>
    <r>
      <t>1</t>
    </r>
    <r>
      <rPr>
        <sz val="7"/>
        <rFont val="Helvetica Neue"/>
        <family val="0"/>
      </rPr>
      <t xml:space="preserve">Volumes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Volumes no estado líquido.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 os volumes processados nas UPGNs Atalaia e Carmópolis. O LGN produzido na UPGN de Carmópolis é</t>
    </r>
  </si>
  <si>
    <r>
      <t>parcelas de GLP e 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estão contabilizadas na produção desta refinaria.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Inclui os volumes processados nas UPCGNs, URLs, URGN e UPGN Cabiúnas.  O LGN produzido</t>
    </r>
  </si>
  <si>
    <r>
      <t>na URGN é fracionado nas UPCGNs. O LGN produzido nas URLs é fracionado nas UFLs Reduc e as parcelas de GLP e 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>, etano e propano estão contabilizadas na produção</t>
    </r>
  </si>
  <si>
    <r>
      <t xml:space="preserve">desta refinaria.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 xml:space="preserve">Inclui os volumes processados nas UPGNs, UPCGNs e UAPO Cacimbas. </t>
    </r>
    <r>
      <rPr>
        <vertAlign val="superscript"/>
        <sz val="7"/>
        <rFont val="Helvetica Neue"/>
        <family val="0"/>
      </rPr>
      <t>7</t>
    </r>
    <r>
      <rPr>
        <sz val="7"/>
        <rFont val="Helvetica Neue"/>
        <family val="0"/>
      </rPr>
      <t xml:space="preserve">Inclui os volumes processados nas UPGNs Guamaré I, II e III. </t>
    </r>
    <r>
      <rPr>
        <vertAlign val="superscript"/>
        <sz val="7"/>
        <rFont val="Helvetica Neue"/>
        <family val="0"/>
      </rPr>
      <t>8</t>
    </r>
    <r>
      <rPr>
        <sz val="7"/>
        <rFont val="Helvetica Neue"/>
        <family val="0"/>
      </rPr>
      <t>Inclui os volumes</t>
    </r>
  </si>
  <si>
    <r>
      <t>processados nas UPGNs Reduc I e II e as parcelas de GLP e C5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estão contabilizadas na produção da Reduc. </t>
    </r>
    <r>
      <rPr>
        <vertAlign val="superscript"/>
        <sz val="7"/>
        <rFont val="Helvetica Neue"/>
        <family val="0"/>
      </rPr>
      <t>9</t>
    </r>
    <r>
      <rPr>
        <sz val="7"/>
        <rFont val="Helvetica Neue"/>
        <family val="0"/>
      </rPr>
      <t>O LGN produzido nesta UGN é misturado ao Condensado</t>
    </r>
  </si>
  <si>
    <r>
      <t>fracionado em GLP e 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na UPGN Atalaia.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Inclui os volumes processados nas UPGNs Catu e Candeias. O LGN produzido nestas UPGNs é fracionado na Rlam e as</t>
    </r>
  </si>
  <si>
    <r>
      <t xml:space="preserve">indo fazer parte de carga de destilação da RPBC. </t>
    </r>
    <r>
      <rPr>
        <vertAlign val="superscript"/>
        <sz val="7"/>
        <rFont val="Helvetica Neue"/>
        <family val="0"/>
      </rPr>
      <t>10</t>
    </r>
    <r>
      <rPr>
        <sz val="7"/>
        <rFont val="Helvetica Neue"/>
        <family val="0"/>
      </rPr>
      <t xml:space="preserve">Inclui os volumes processados na Uapo Sul capixaba. </t>
    </r>
    <r>
      <rPr>
        <vertAlign val="superscript"/>
        <sz val="7"/>
        <rFont val="Helvetica Neue"/>
        <family val="0"/>
      </rPr>
      <t>11</t>
    </r>
    <r>
      <rPr>
        <sz val="7"/>
        <rFont val="Helvetica Neue"/>
        <family val="0"/>
      </rPr>
      <t>Inclui os volumes produzidos nas UPGNs Urucu I, II, III e IV.</t>
    </r>
  </si>
  <si>
    <t>Fonte: Petrobras</t>
  </si>
  <si>
    <r>
      <t>Estação Vandemir Ferreira</t>
    </r>
    <r>
      <rPr>
        <vertAlign val="superscript"/>
        <sz val="7"/>
        <rFont val="Helvetica Neue"/>
        <family val="0"/>
      </rPr>
      <t>13</t>
    </r>
  </si>
  <si>
    <r>
      <t>Catu (BA)</t>
    </r>
    <r>
      <rPr>
        <vertAlign val="superscript"/>
        <sz val="7"/>
        <rFont val="Helvetica Neue"/>
        <family val="0"/>
      </rPr>
      <t>4</t>
    </r>
  </si>
  <si>
    <r>
      <rPr>
        <vertAlign val="superscript"/>
        <sz val="7"/>
        <rFont val="Helvetica Neue"/>
        <family val="0"/>
      </rPr>
      <t>12</t>
    </r>
    <r>
      <rPr>
        <sz val="7"/>
        <rFont val="Helvetica Neue"/>
        <family val="0"/>
      </rPr>
      <t xml:space="preserve">Inclui os volumes processados nas unidades Uapo I - UTGCA, Uapo II - UTGCA, Uapo/DPP - UTGCA e UPCGN - UTGCA. </t>
    </r>
    <r>
      <rPr>
        <vertAlign val="superscript"/>
        <sz val="7"/>
        <rFont val="Helvetica Neue"/>
        <family val="0"/>
      </rPr>
      <t>13</t>
    </r>
    <r>
      <rPr>
        <sz val="7"/>
        <rFont val="Helvetica Neue"/>
        <family val="0"/>
      </rPr>
      <t>O condensado produzido é misturado às correntes</t>
    </r>
  </si>
  <si>
    <t>Alvopetro</t>
  </si>
  <si>
    <r>
      <t>Tabela 2.34 – Volumes de gás natural processado e produção de gás natural seco, GLP, C</t>
    </r>
    <r>
      <rPr>
        <b/>
        <vertAlign val="subscript"/>
        <sz val="9"/>
        <rFont val="Helvetica Neue"/>
        <family val="2"/>
      </rPr>
      <t>5</t>
    </r>
    <r>
      <rPr>
        <b/>
        <vertAlign val="superscript"/>
        <sz val="9"/>
        <rFont val="Helvetica Neue"/>
        <family val="2"/>
      </rPr>
      <t>+</t>
    </r>
    <r>
      <rPr>
        <b/>
        <sz val="9"/>
        <rFont val="Helvetica Neue"/>
        <family val="2"/>
      </rPr>
      <t>, etano e propano, segundo polos produtores – 2020</t>
    </r>
  </si>
  <si>
    <t xml:space="preserve"> (mil m³)¹</t>
  </si>
  <si>
    <t>Gás natural processado</t>
  </si>
  <si>
    <t xml:space="preserve"> de petróleo.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</si>
</sst>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\-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#,##0.000"/>
    <numFmt numFmtId="187" formatCode="#,##0.0000"/>
    <numFmt numFmtId="188" formatCode="#,##0.00000"/>
    <numFmt numFmtId="189" formatCode="_(* #,##0.0000000_);_(* \(#,##0.0000000\);_(* &quot;-&quot;??_);_(@_)"/>
    <numFmt numFmtId="190" formatCode="#,##0.000000"/>
    <numFmt numFmtId="191" formatCode="#,##0.0000000"/>
    <numFmt numFmtId="192" formatCode="#,##0.00000000"/>
    <numFmt numFmtId="193" formatCode="#,##0.000000000"/>
    <numFmt numFmtId="194" formatCode="0.0%"/>
    <numFmt numFmtId="195" formatCode="_-* #,##0.000000_-;\-* #,##0.000000_-;_-* &quot;-&quot;??????_-;_-@_-"/>
    <numFmt numFmtId="196" formatCode="_-* #,##0.000_-;\-* #,##0.000_-;_-* &quot;-&quot;???_-;_-@_-"/>
  </numFmts>
  <fonts count="54">
    <font>
      <sz val="10"/>
      <name val="Arial"/>
      <family val="0"/>
    </font>
    <font>
      <b/>
      <sz val="9"/>
      <name val="Helvetica Neue"/>
      <family val="2"/>
    </font>
    <font>
      <b/>
      <vertAlign val="subscript"/>
      <sz val="9"/>
      <name val="Helvetica Neue"/>
      <family val="2"/>
    </font>
    <font>
      <b/>
      <vertAlign val="superscript"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b/>
      <vertAlign val="subscript"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vertAlign val="sub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Helvetica Neue"/>
      <family val="0"/>
    </font>
    <font>
      <b/>
      <sz val="9"/>
      <color indexed="10"/>
      <name val="Helvetica Neue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Helvetica Neue"/>
      <family val="0"/>
    </font>
    <font>
      <sz val="7"/>
      <color rgb="FFFF0000"/>
      <name val="Helvetica Neue"/>
      <family val="2"/>
    </font>
    <font>
      <b/>
      <sz val="9"/>
      <color rgb="FFFF0000"/>
      <name val="Helvetica Neue"/>
      <family val="2"/>
    </font>
    <font>
      <sz val="7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3" fontId="6" fillId="33" borderId="0" xfId="60" applyNumberFormat="1" applyFont="1" applyFill="1" applyBorder="1" applyAlignment="1">
      <alignment horizontal="right" vertical="center" wrapText="1"/>
    </xf>
    <xf numFmtId="3" fontId="4" fillId="33" borderId="0" xfId="6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80" fontId="6" fillId="33" borderId="12" xfId="6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180" fontId="11" fillId="33" borderId="0" xfId="60" applyNumberFormat="1" applyFont="1" applyFill="1" applyBorder="1" applyAlignment="1">
      <alignment horizontal="center" vertical="center"/>
    </xf>
    <xf numFmtId="180" fontId="10" fillId="33" borderId="0" xfId="60" applyNumberFormat="1" applyFont="1" applyFill="1" applyBorder="1" applyAlignment="1">
      <alignment vertical="center"/>
    </xf>
    <xf numFmtId="180" fontId="4" fillId="33" borderId="0" xfId="60" applyNumberFormat="1" applyFont="1" applyFill="1" applyBorder="1" applyAlignment="1">
      <alignment vertical="center"/>
    </xf>
    <xf numFmtId="185" fontId="10" fillId="33" borderId="0" xfId="6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" fontId="4" fillId="33" borderId="0" xfId="6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/>
    </xf>
    <xf numFmtId="180" fontId="4" fillId="33" borderId="0" xfId="60" applyNumberFormat="1" applyFont="1" applyFill="1" applyBorder="1" applyAlignment="1">
      <alignment horizontal="right" vertical="center" wrapText="1"/>
    </xf>
    <xf numFmtId="182" fontId="4" fillId="33" borderId="0" xfId="60" applyNumberFormat="1" applyFont="1" applyFill="1" applyBorder="1" applyAlignment="1">
      <alignment vertical="center"/>
    </xf>
    <xf numFmtId="193" fontId="4" fillId="33" borderId="0" xfId="0" applyNumberFormat="1" applyFont="1" applyFill="1" applyBorder="1" applyAlignment="1">
      <alignment vertical="center"/>
    </xf>
    <xf numFmtId="185" fontId="4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4" fontId="4" fillId="33" borderId="0" xfId="60" applyNumberFormat="1" applyFont="1" applyFill="1" applyBorder="1" applyAlignment="1">
      <alignment vertical="center"/>
    </xf>
    <xf numFmtId="180" fontId="4" fillId="33" borderId="0" xfId="60" applyNumberFormat="1" applyFont="1" applyFill="1" applyBorder="1" applyAlignment="1">
      <alignment vertical="center"/>
    </xf>
    <xf numFmtId="180" fontId="4" fillId="33" borderId="0" xfId="6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vertical="center"/>
    </xf>
    <xf numFmtId="181" fontId="4" fillId="33" borderId="0" xfId="60" applyNumberFormat="1" applyFont="1" applyFill="1" applyBorder="1" applyAlignment="1">
      <alignment horizontal="right" vertical="center" wrapText="1"/>
    </xf>
    <xf numFmtId="194" fontId="4" fillId="33" borderId="0" xfId="48" applyNumberFormat="1" applyFont="1" applyFill="1" applyBorder="1" applyAlignment="1">
      <alignment vertical="center"/>
    </xf>
    <xf numFmtId="182" fontId="4" fillId="33" borderId="0" xfId="60" applyNumberFormat="1" applyFont="1" applyFill="1" applyBorder="1" applyAlignment="1">
      <alignment vertical="center" wrapText="1"/>
    </xf>
    <xf numFmtId="43" fontId="4" fillId="33" borderId="0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194" fontId="4" fillId="33" borderId="0" xfId="48" applyNumberFormat="1" applyFont="1" applyFill="1" applyBorder="1" applyAlignment="1">
      <alignment vertical="center" wrapText="1"/>
    </xf>
    <xf numFmtId="194" fontId="4" fillId="33" borderId="0" xfId="0" applyNumberFormat="1" applyFont="1" applyFill="1" applyBorder="1" applyAlignment="1">
      <alignment vertical="center"/>
    </xf>
    <xf numFmtId="180" fontId="10" fillId="33" borderId="0" xfId="0" applyNumberFormat="1" applyFont="1" applyFill="1" applyBorder="1" applyAlignment="1">
      <alignment vertical="center"/>
    </xf>
    <xf numFmtId="3" fontId="4" fillId="33" borderId="0" xfId="60" applyNumberFormat="1" applyFont="1" applyFill="1" applyBorder="1" applyAlignment="1">
      <alignment horizontal="right" vertical="center" wrapText="1"/>
    </xf>
    <xf numFmtId="171" fontId="51" fillId="33" borderId="0" xfId="60" applyFont="1" applyFill="1" applyBorder="1" applyAlignment="1">
      <alignment vertical="center"/>
    </xf>
    <xf numFmtId="171" fontId="52" fillId="33" borderId="0" xfId="60" applyFont="1" applyFill="1" applyBorder="1" applyAlignment="1">
      <alignment horizontal="center" vertical="center"/>
    </xf>
    <xf numFmtId="194" fontId="51" fillId="33" borderId="0" xfId="48" applyNumberFormat="1" applyFont="1" applyFill="1" applyBorder="1" applyAlignment="1">
      <alignment vertical="center"/>
    </xf>
    <xf numFmtId="194" fontId="52" fillId="33" borderId="0" xfId="48" applyNumberFormat="1" applyFont="1" applyFill="1" applyBorder="1" applyAlignment="1">
      <alignment horizontal="center" vertical="center"/>
    </xf>
    <xf numFmtId="171" fontId="53" fillId="33" borderId="0" xfId="60" applyFont="1" applyFill="1" applyBorder="1" applyAlignment="1">
      <alignment vertical="center"/>
    </xf>
    <xf numFmtId="194" fontId="53" fillId="35" borderId="0" xfId="48" applyNumberFormat="1" applyFont="1" applyFill="1" applyBorder="1" applyAlignment="1">
      <alignment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2.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.30"/>
      <sheetName val="Plan1"/>
    </sheetNames>
    <sheetDataSet>
      <sheetData sheetId="0">
        <row r="6">
          <cell r="K6">
            <v>107710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8.7109375" style="1" customWidth="1"/>
    <col min="2" max="2" width="19.7109375" style="1" customWidth="1"/>
    <col min="3" max="5" width="10.57421875" style="1" customWidth="1"/>
    <col min="6" max="7" width="15.57421875" style="1" customWidth="1"/>
    <col min="8" max="8" width="9.28125" style="43" customWidth="1"/>
    <col min="9" max="9" width="10.421875" style="45" customWidth="1"/>
    <col min="10" max="15" width="10.00390625" style="1" customWidth="1"/>
    <col min="16" max="16" width="10.7109375" style="1" customWidth="1"/>
    <col min="17" max="16384" width="9.140625" style="1" customWidth="1"/>
  </cols>
  <sheetData>
    <row r="1" spans="1:7" ht="12.75" customHeight="1">
      <c r="A1" s="52" t="s">
        <v>31</v>
      </c>
      <c r="B1" s="52"/>
      <c r="C1" s="52"/>
      <c r="D1" s="52"/>
      <c r="E1" s="52"/>
      <c r="F1" s="52"/>
      <c r="G1" s="52"/>
    </row>
    <row r="2" spans="1:16" s="3" customFormat="1" ht="12.75" customHeight="1">
      <c r="A2" s="52"/>
      <c r="B2" s="52"/>
      <c r="C2" s="52"/>
      <c r="D2" s="52"/>
      <c r="E2" s="52"/>
      <c r="F2" s="52"/>
      <c r="G2" s="52"/>
      <c r="H2" s="44"/>
      <c r="I2" s="46"/>
      <c r="J2" s="2"/>
      <c r="K2" s="2"/>
      <c r="L2" s="2"/>
      <c r="M2" s="2"/>
      <c r="N2" s="2"/>
      <c r="O2" s="2"/>
      <c r="P2" s="2"/>
    </row>
    <row r="3" spans="1:3" ht="9">
      <c r="A3" s="51"/>
      <c r="C3" s="28"/>
    </row>
    <row r="4" spans="1:7" ht="9">
      <c r="A4" s="55" t="s">
        <v>13</v>
      </c>
      <c r="B4" s="59" t="s">
        <v>10</v>
      </c>
      <c r="C4" s="60"/>
      <c r="D4" s="60"/>
      <c r="E4" s="60"/>
      <c r="F4" s="60"/>
      <c r="G4" s="60"/>
    </row>
    <row r="5" spans="1:7" ht="9" customHeight="1">
      <c r="A5" s="56"/>
      <c r="B5" s="61"/>
      <c r="C5" s="62"/>
      <c r="D5" s="62"/>
      <c r="E5" s="62"/>
      <c r="F5" s="62"/>
      <c r="G5" s="62"/>
    </row>
    <row r="6" spans="1:7" ht="11.25" customHeight="1">
      <c r="A6" s="57"/>
      <c r="B6" s="49" t="s">
        <v>33</v>
      </c>
      <c r="C6" s="53" t="s">
        <v>11</v>
      </c>
      <c r="D6" s="54"/>
      <c r="E6" s="54"/>
      <c r="F6" s="54"/>
      <c r="G6" s="54"/>
    </row>
    <row r="7" spans="1:7" ht="12" customHeight="1">
      <c r="A7" s="58"/>
      <c r="B7" s="50" t="s">
        <v>32</v>
      </c>
      <c r="C7" s="4" t="s">
        <v>7</v>
      </c>
      <c r="D7" s="5" t="s">
        <v>8</v>
      </c>
      <c r="E7" s="6" t="s">
        <v>5</v>
      </c>
      <c r="F7" s="6" t="s">
        <v>9</v>
      </c>
      <c r="G7" s="6" t="s">
        <v>6</v>
      </c>
    </row>
    <row r="8" spans="1:6" ht="9" customHeight="1">
      <c r="A8" s="7"/>
      <c r="C8" s="18"/>
      <c r="D8" s="18"/>
      <c r="E8" s="18"/>
      <c r="F8" s="18"/>
    </row>
    <row r="9" spans="1:11" ht="9.75" customHeight="1">
      <c r="A9" s="8" t="s">
        <v>0</v>
      </c>
      <c r="B9" s="9">
        <f aca="true" t="shared" si="0" ref="B9:G9">SUM(B11:B23)</f>
        <v>21220931.590048</v>
      </c>
      <c r="C9" s="9">
        <f t="shared" si="0"/>
        <v>2848066.80673454</v>
      </c>
      <c r="D9" s="9">
        <f t="shared" si="0"/>
        <v>1062905.6434031776</v>
      </c>
      <c r="E9" s="9">
        <f t="shared" si="0"/>
        <v>202291.402</v>
      </c>
      <c r="F9" s="9">
        <f t="shared" si="0"/>
        <v>881811.4088207464</v>
      </c>
      <c r="G9" s="9">
        <f t="shared" si="0"/>
        <v>19458442.678428747</v>
      </c>
      <c r="H9" s="47">
        <f>B9/360</f>
        <v>58947.032194577776</v>
      </c>
      <c r="I9" s="48">
        <f>H9/'[1]T2.30'!$K$6</f>
        <v>0.5472753894213886</v>
      </c>
      <c r="J9" s="42"/>
      <c r="K9" s="37"/>
    </row>
    <row r="10" spans="1:10" ht="9" customHeight="1">
      <c r="A10" s="7"/>
      <c r="B10" s="29"/>
      <c r="C10" s="10"/>
      <c r="D10" s="10"/>
      <c r="E10" s="18"/>
      <c r="F10" s="18"/>
      <c r="G10" s="10"/>
      <c r="H10" s="47"/>
      <c r="I10" s="48"/>
      <c r="J10" s="42"/>
    </row>
    <row r="11" spans="1:10" ht="9.75" customHeight="1">
      <c r="A11" s="11" t="s">
        <v>2</v>
      </c>
      <c r="B11" s="22">
        <v>76084.511</v>
      </c>
      <c r="C11" s="30">
        <v>12371.284</v>
      </c>
      <c r="D11" s="30">
        <v>4439.764</v>
      </c>
      <c r="E11" s="30">
        <v>0</v>
      </c>
      <c r="F11" s="30">
        <v>32.55</v>
      </c>
      <c r="G11" s="30">
        <v>69467.4055</v>
      </c>
      <c r="H11" s="47">
        <f aca="true" t="shared" si="1" ref="H11:H22">B11-G11</f>
        <v>6617.105500000005</v>
      </c>
      <c r="I11" s="48">
        <f aca="true" t="shared" si="2" ref="I11:I21">((((C11+D11+F11)*270))/1000)+E11</f>
        <v>4547.771459999999</v>
      </c>
      <c r="J11" s="42"/>
    </row>
    <row r="12" spans="1:10" ht="9.75" customHeight="1">
      <c r="A12" s="11" t="s">
        <v>28</v>
      </c>
      <c r="B12" s="22">
        <v>448141.192</v>
      </c>
      <c r="C12" s="30">
        <v>68826.50861124325</v>
      </c>
      <c r="D12" s="30">
        <v>33747.80338875676</v>
      </c>
      <c r="E12" s="30">
        <v>0</v>
      </c>
      <c r="F12" s="30">
        <v>228.208</v>
      </c>
      <c r="G12" s="24">
        <v>360714.678</v>
      </c>
      <c r="H12" s="47">
        <f t="shared" si="1"/>
        <v>87426.51399999997</v>
      </c>
      <c r="I12" s="48">
        <f t="shared" si="2"/>
        <v>27756.6804</v>
      </c>
      <c r="J12" s="42"/>
    </row>
    <row r="13" spans="1:11" ht="9.75" customHeight="1">
      <c r="A13" s="11" t="s">
        <v>1</v>
      </c>
      <c r="B13" s="22">
        <v>8264164.647372</v>
      </c>
      <c r="C13" s="30">
        <v>687743.36</v>
      </c>
      <c r="D13" s="30">
        <v>205814.969</v>
      </c>
      <c r="E13" s="30">
        <v>0</v>
      </c>
      <c r="F13" s="30">
        <v>0</v>
      </c>
      <c r="G13" s="24">
        <v>7326430.891372</v>
      </c>
      <c r="H13" s="47">
        <f>B13-G13</f>
        <v>937733.756</v>
      </c>
      <c r="I13" s="48">
        <f t="shared" si="2"/>
        <v>241260.74883000003</v>
      </c>
      <c r="J13" s="42"/>
      <c r="K13" s="22"/>
    </row>
    <row r="14" spans="1:11" ht="9.75" customHeight="1">
      <c r="A14" s="11" t="s">
        <v>4</v>
      </c>
      <c r="B14" s="22">
        <v>1458435.54198</v>
      </c>
      <c r="C14" s="30">
        <v>416897.82499999995</v>
      </c>
      <c r="D14" s="30">
        <v>105761.73100000003</v>
      </c>
      <c r="E14" s="30">
        <v>0</v>
      </c>
      <c r="F14" s="30">
        <v>0</v>
      </c>
      <c r="G14" s="24">
        <v>1330274.07282</v>
      </c>
      <c r="H14" s="47">
        <f t="shared" si="1"/>
        <v>128161.4691600001</v>
      </c>
      <c r="I14" s="48">
        <f t="shared" si="2"/>
        <v>141118.08012</v>
      </c>
      <c r="J14" s="42"/>
      <c r="K14" s="22"/>
    </row>
    <row r="15" spans="1:10" ht="9.75" customHeight="1">
      <c r="A15" s="11" t="s">
        <v>3</v>
      </c>
      <c r="B15" s="22">
        <v>253699.876</v>
      </c>
      <c r="C15" s="30">
        <v>69030.956</v>
      </c>
      <c r="D15" s="30">
        <v>16966.398</v>
      </c>
      <c r="E15" s="30">
        <v>0</v>
      </c>
      <c r="F15" s="30">
        <v>23.341</v>
      </c>
      <c r="G15" s="24">
        <v>176681.884</v>
      </c>
      <c r="H15" s="47">
        <f t="shared" si="1"/>
        <v>77017.992</v>
      </c>
      <c r="I15" s="48">
        <f t="shared" si="2"/>
        <v>23225.58765</v>
      </c>
      <c r="J15" s="42"/>
    </row>
    <row r="16" spans="1:10" ht="9.75" customHeight="1">
      <c r="A16" s="11" t="s">
        <v>12</v>
      </c>
      <c r="B16" s="22">
        <v>452969.163</v>
      </c>
      <c r="C16" s="30">
        <v>46953.225</v>
      </c>
      <c r="D16" s="30">
        <v>14911.523</v>
      </c>
      <c r="E16" s="30">
        <v>0</v>
      </c>
      <c r="F16" s="30">
        <v>0</v>
      </c>
      <c r="G16" s="24">
        <v>429783.228</v>
      </c>
      <c r="H16" s="47">
        <f t="shared" si="1"/>
        <v>23185.934999999998</v>
      </c>
      <c r="I16" s="48">
        <f t="shared" si="2"/>
        <v>16703.481959999997</v>
      </c>
      <c r="J16" s="42"/>
    </row>
    <row r="17" spans="1:10" ht="9.75" customHeight="1">
      <c r="A17" s="11" t="s">
        <v>14</v>
      </c>
      <c r="B17" s="22">
        <v>354515.297</v>
      </c>
      <c r="C17" s="30">
        <v>341563.73212329653</v>
      </c>
      <c r="D17" s="30">
        <v>193039.82901442086</v>
      </c>
      <c r="E17" s="30">
        <v>202291.402</v>
      </c>
      <c r="F17" s="30">
        <v>881284.3098207463</v>
      </c>
      <c r="G17" s="24">
        <v>295698</v>
      </c>
      <c r="H17" s="47">
        <f t="shared" si="1"/>
        <v>58817.29700000002</v>
      </c>
      <c r="I17" s="48">
        <f t="shared" si="2"/>
        <v>584581.1271587852</v>
      </c>
      <c r="J17" s="42"/>
    </row>
    <row r="18" spans="1:10" ht="9.75" customHeight="1">
      <c r="A18" s="11" t="s">
        <v>15</v>
      </c>
      <c r="B18" s="23">
        <v>30998</v>
      </c>
      <c r="C18" s="31">
        <v>853</v>
      </c>
      <c r="D18" s="31">
        <v>4651</v>
      </c>
      <c r="E18" s="31">
        <v>0</v>
      </c>
      <c r="F18" s="31">
        <v>0</v>
      </c>
      <c r="G18" s="24">
        <v>29985</v>
      </c>
      <c r="H18" s="47">
        <f t="shared" si="1"/>
        <v>1013</v>
      </c>
      <c r="I18" s="48">
        <f t="shared" si="2"/>
        <v>1486.08</v>
      </c>
      <c r="J18" s="42"/>
    </row>
    <row r="19" spans="1:10" ht="9.75" customHeight="1">
      <c r="A19" s="11" t="s">
        <v>16</v>
      </c>
      <c r="B19" s="23">
        <v>175404.87695800004</v>
      </c>
      <c r="C19" s="31">
        <v>0</v>
      </c>
      <c r="D19" s="31">
        <v>7534.617999999999</v>
      </c>
      <c r="E19" s="30">
        <v>0</v>
      </c>
      <c r="F19" s="30">
        <v>0</v>
      </c>
      <c r="G19" s="24">
        <v>170276.89682485006</v>
      </c>
      <c r="H19" s="47">
        <f t="shared" si="1"/>
        <v>5127.980133149977</v>
      </c>
      <c r="I19" s="48">
        <f t="shared" si="2"/>
        <v>2034.3468599999997</v>
      </c>
      <c r="J19" s="42"/>
    </row>
    <row r="20" spans="1:12" ht="9.75" customHeight="1">
      <c r="A20" s="11" t="s">
        <v>17</v>
      </c>
      <c r="B20" s="22">
        <v>4249663.009000001</v>
      </c>
      <c r="C20" s="30">
        <v>763629.14</v>
      </c>
      <c r="D20" s="30">
        <v>155564</v>
      </c>
      <c r="E20" s="30">
        <v>0</v>
      </c>
      <c r="F20" s="30">
        <v>243</v>
      </c>
      <c r="G20" s="24">
        <v>3956406.5950000007</v>
      </c>
      <c r="H20" s="47">
        <f t="shared" si="1"/>
        <v>293256.4139999999</v>
      </c>
      <c r="I20" s="48">
        <f t="shared" si="2"/>
        <v>248247.75780000002</v>
      </c>
      <c r="J20" s="42"/>
      <c r="L20" s="12"/>
    </row>
    <row r="21" spans="1:12" ht="9.75" customHeight="1">
      <c r="A21" s="11" t="s">
        <v>18</v>
      </c>
      <c r="B21" s="22">
        <v>4549867.725738</v>
      </c>
      <c r="C21" s="30">
        <v>440197.776</v>
      </c>
      <c r="D21" s="30">
        <v>308186.29099999997</v>
      </c>
      <c r="E21" s="30">
        <v>0</v>
      </c>
      <c r="F21" s="30">
        <v>0</v>
      </c>
      <c r="G21" s="24">
        <v>4408204.3249119</v>
      </c>
      <c r="H21" s="47">
        <f t="shared" si="1"/>
        <v>141663.40082610026</v>
      </c>
      <c r="I21" s="48">
        <f t="shared" si="2"/>
        <v>202063.69809</v>
      </c>
      <c r="J21" s="42"/>
      <c r="L21" s="12"/>
    </row>
    <row r="22" spans="1:12" ht="9.75" customHeight="1">
      <c r="A22" s="11" t="s">
        <v>27</v>
      </c>
      <c r="B22" s="22">
        <v>850723.28</v>
      </c>
      <c r="C22" s="30">
        <v>0</v>
      </c>
      <c r="D22" s="30">
        <v>10757.087</v>
      </c>
      <c r="E22" s="30">
        <v>0</v>
      </c>
      <c r="F22" s="30">
        <v>0</v>
      </c>
      <c r="G22" s="24">
        <v>848754.474</v>
      </c>
      <c r="H22" s="47">
        <f t="shared" si="1"/>
        <v>1968.8059999999823</v>
      </c>
      <c r="I22" s="48">
        <f>((((C22+D22+F22)*140))/1000)+E22</f>
        <v>1505.99218</v>
      </c>
      <c r="J22" s="42"/>
      <c r="L22" s="12"/>
    </row>
    <row r="23" spans="1:12" ht="9.75" customHeight="1">
      <c r="A23" s="11" t="s">
        <v>30</v>
      </c>
      <c r="B23" s="22">
        <v>56264.47</v>
      </c>
      <c r="C23" s="30">
        <v>0</v>
      </c>
      <c r="D23" s="30">
        <v>1530.63</v>
      </c>
      <c r="E23" s="30">
        <v>0</v>
      </c>
      <c r="F23" s="30">
        <v>0</v>
      </c>
      <c r="G23" s="24">
        <v>55765.228</v>
      </c>
      <c r="H23" s="47"/>
      <c r="I23" s="48"/>
      <c r="J23" s="42"/>
      <c r="L23" s="12"/>
    </row>
    <row r="24" spans="1:7" ht="9.75" customHeight="1">
      <c r="A24" s="13"/>
      <c r="B24" s="14"/>
      <c r="C24" s="14"/>
      <c r="D24" s="14"/>
      <c r="E24" s="14"/>
      <c r="F24" s="14"/>
      <c r="G24" s="14"/>
    </row>
    <row r="25" spans="1:7" ht="10.5" customHeight="1">
      <c r="A25" s="32" t="s">
        <v>26</v>
      </c>
      <c r="B25" s="16"/>
      <c r="C25" s="19"/>
      <c r="D25" s="19"/>
      <c r="E25" s="19"/>
      <c r="F25" s="19"/>
      <c r="G25" s="17"/>
    </row>
    <row r="26" spans="1:7" ht="10.5" customHeight="1">
      <c r="A26" s="21" t="s">
        <v>19</v>
      </c>
      <c r="B26" s="15"/>
      <c r="C26" s="41"/>
      <c r="D26" s="15"/>
      <c r="E26" s="15"/>
      <c r="F26" s="15"/>
      <c r="G26" s="15"/>
    </row>
    <row r="27" spans="1:7" ht="10.5" customHeight="1">
      <c r="A27" s="20" t="s">
        <v>24</v>
      </c>
      <c r="B27" s="15"/>
      <c r="C27" s="15"/>
      <c r="D27" s="15"/>
      <c r="E27" s="15"/>
      <c r="F27" s="15"/>
      <c r="G27" s="15"/>
    </row>
    <row r="28" spans="1:7" ht="10.5" customHeight="1">
      <c r="A28" s="20" t="s">
        <v>20</v>
      </c>
      <c r="B28" s="15"/>
      <c r="C28" s="15"/>
      <c r="D28" s="15"/>
      <c r="E28" s="15"/>
      <c r="F28" s="15"/>
      <c r="G28" s="15"/>
    </row>
    <row r="29" spans="1:7" ht="10.5" customHeight="1">
      <c r="A29" s="20" t="s">
        <v>21</v>
      </c>
      <c r="B29" s="15"/>
      <c r="C29" s="15"/>
      <c r="D29" s="15"/>
      <c r="E29" s="15"/>
      <c r="F29" s="15"/>
      <c r="G29" s="15"/>
    </row>
    <row r="30" spans="1:7" ht="10.5" customHeight="1">
      <c r="A30" s="20" t="s">
        <v>22</v>
      </c>
      <c r="B30" s="15"/>
      <c r="C30" s="15"/>
      <c r="D30" s="15"/>
      <c r="E30" s="15"/>
      <c r="F30" s="15"/>
      <c r="G30" s="15"/>
    </row>
    <row r="31" spans="1:7" ht="10.5" customHeight="1">
      <c r="A31" s="20" t="s">
        <v>23</v>
      </c>
      <c r="B31" s="15"/>
      <c r="C31" s="15"/>
      <c r="D31" s="15"/>
      <c r="E31" s="15"/>
      <c r="F31" s="15"/>
      <c r="G31" s="15"/>
    </row>
    <row r="32" spans="1:7" ht="10.5" customHeight="1">
      <c r="A32" s="20" t="s">
        <v>25</v>
      </c>
      <c r="B32" s="15"/>
      <c r="C32" s="15"/>
      <c r="D32" s="15"/>
      <c r="E32" s="15"/>
      <c r="F32" s="15"/>
      <c r="G32" s="15"/>
    </row>
    <row r="33" spans="1:7" ht="9.75" customHeight="1">
      <c r="A33" s="20" t="s">
        <v>29</v>
      </c>
      <c r="B33" s="15"/>
      <c r="C33" s="15"/>
      <c r="D33" s="15"/>
      <c r="E33" s="15"/>
      <c r="F33" s="15"/>
      <c r="G33" s="15"/>
    </row>
    <row r="34" spans="1:4" ht="9">
      <c r="A34" s="20" t="s">
        <v>34</v>
      </c>
      <c r="C34" s="28"/>
      <c r="D34" s="28"/>
    </row>
    <row r="35" spans="2:7" ht="9">
      <c r="B35" s="34"/>
      <c r="C35" s="23"/>
      <c r="D35" s="23"/>
      <c r="E35" s="23"/>
      <c r="F35" s="23"/>
      <c r="G35" s="23"/>
    </row>
    <row r="36" ht="9">
      <c r="B36" s="22"/>
    </row>
    <row r="37" spans="1:6" ht="15">
      <c r="A37" s="33"/>
      <c r="B37" s="36"/>
      <c r="C37" s="36"/>
      <c r="D37" s="36"/>
      <c r="E37" s="25"/>
      <c r="F37" s="25"/>
    </row>
    <row r="38" ht="9">
      <c r="B38" s="39"/>
    </row>
    <row r="39" spans="3:7" ht="9">
      <c r="C39" s="38"/>
      <c r="D39" s="38"/>
      <c r="E39" s="26"/>
      <c r="F39" s="26"/>
      <c r="G39" s="27"/>
    </row>
    <row r="40" ht="9">
      <c r="B40" s="36"/>
    </row>
    <row r="41" ht="9">
      <c r="B41" s="36"/>
    </row>
    <row r="42" spans="1:3" ht="9">
      <c r="A42" s="11"/>
      <c r="B42" s="36"/>
      <c r="C42" s="35"/>
    </row>
    <row r="43" spans="1:3" ht="9">
      <c r="A43" s="11"/>
      <c r="B43" s="36"/>
      <c r="C43" s="35"/>
    </row>
    <row r="44" spans="1:3" ht="9">
      <c r="A44" s="11"/>
      <c r="B44" s="36"/>
      <c r="C44" s="35"/>
    </row>
    <row r="45" spans="1:3" ht="9">
      <c r="A45" s="11"/>
      <c r="B45" s="36"/>
      <c r="C45" s="35"/>
    </row>
    <row r="46" spans="1:3" ht="9">
      <c r="A46" s="11"/>
      <c r="B46" s="36"/>
      <c r="C46" s="35"/>
    </row>
    <row r="47" spans="1:3" ht="9">
      <c r="A47" s="11"/>
      <c r="B47" s="36"/>
      <c r="C47" s="35"/>
    </row>
    <row r="48" spans="1:3" ht="9">
      <c r="A48" s="11"/>
      <c r="B48" s="36"/>
      <c r="C48" s="35"/>
    </row>
    <row r="49" spans="1:3" ht="9">
      <c r="A49" s="11"/>
      <c r="B49" s="36"/>
      <c r="C49" s="35"/>
    </row>
    <row r="50" spans="1:3" ht="9">
      <c r="A50" s="11"/>
      <c r="B50" s="36"/>
      <c r="C50" s="35"/>
    </row>
    <row r="51" spans="1:3" ht="9">
      <c r="A51" s="11"/>
      <c r="B51" s="36"/>
      <c r="C51" s="35"/>
    </row>
    <row r="52" spans="1:3" ht="9">
      <c r="A52" s="11"/>
      <c r="B52" s="36"/>
      <c r="C52" s="35"/>
    </row>
    <row r="53" spans="1:3" ht="9">
      <c r="A53" s="11"/>
      <c r="B53" s="36"/>
      <c r="C53" s="35"/>
    </row>
    <row r="54" ht="9">
      <c r="C54" s="40"/>
    </row>
    <row r="55" ht="9">
      <c r="C55" s="40"/>
    </row>
  </sheetData>
  <sheetProtection/>
  <mergeCells count="4">
    <mergeCell ref="A1:G2"/>
    <mergeCell ref="C6:G6"/>
    <mergeCell ref="A4:A7"/>
    <mergeCell ref="B4:G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2018-05-24T16:46:13Z</cp:lastPrinted>
  <dcterms:created xsi:type="dcterms:W3CDTF">2000-05-31T13:42:43Z</dcterms:created>
  <dcterms:modified xsi:type="dcterms:W3CDTF">2021-05-31T15:37:16Z</dcterms:modified>
  <cp:category/>
  <cp:version/>
  <cp:contentType/>
  <cp:contentStatus/>
</cp:coreProperties>
</file>