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20" yWindow="350" windowWidth="14180" windowHeight="9480" activeTab="0"/>
  </bookViews>
  <sheets>
    <sheet name="T4.11" sheetId="1" r:id="rId1"/>
  </sheets>
  <definedNames>
    <definedName name="_xlfn.AVERAGEIF" hidden="1">#NAME?</definedName>
    <definedName name="_xlnm.Print_Area" localSheetId="0">'T4.11'!$A$1:$L$36</definedName>
  </definedNames>
  <calcPr fullCalcOnLoad="1"/>
</workbook>
</file>

<file path=xl/sharedStrings.xml><?xml version="1.0" encoding="utf-8"?>
<sst xmlns="http://schemas.openxmlformats.org/spreadsheetml/2006/main" count="33" uniqueCount="29">
  <si>
    <t>Brasil</t>
  </si>
  <si>
    <t xml:space="preserve">Pará </t>
  </si>
  <si>
    <t xml:space="preserve">Tocantins </t>
  </si>
  <si>
    <t xml:space="preserve">Região Nordeste </t>
  </si>
  <si>
    <t xml:space="preserve">Minas Gerais </t>
  </si>
  <si>
    <t xml:space="preserve">São Paulo </t>
  </si>
  <si>
    <t xml:space="preserve">Região Sul </t>
  </si>
  <si>
    <t xml:space="preserve">Rio Grande do Sul </t>
  </si>
  <si>
    <t xml:space="preserve">Região Centro-Oeste </t>
  </si>
  <si>
    <t xml:space="preserve">Mato Grosso do Sul </t>
  </si>
  <si>
    <t xml:space="preserve">Goiás </t>
  </si>
  <si>
    <t xml:space="preserve">Região Norte </t>
  </si>
  <si>
    <t xml:space="preserve">Rondônia </t>
  </si>
  <si>
    <t xml:space="preserve">Maranhão </t>
  </si>
  <si>
    <t xml:space="preserve">Ceará </t>
  </si>
  <si>
    <t xml:space="preserve">Bahia </t>
  </si>
  <si>
    <t xml:space="preserve">Região Sudeste </t>
  </si>
  <si>
    <t xml:space="preserve">Rio de Janeiro </t>
  </si>
  <si>
    <t xml:space="preserve">Paraná </t>
  </si>
  <si>
    <t xml:space="preserve">Mato Grosso </t>
  </si>
  <si>
    <t>..</t>
  </si>
  <si>
    <t>Santa Catarina</t>
  </si>
  <si>
    <t>Rio Grande do Norte</t>
  </si>
  <si>
    <t>Fonte: ANP/SPC, conforme Resolução ANP nº 729/2018.</t>
  </si>
  <si>
    <t>Grandes Regiões e Unidades da Federação</t>
  </si>
  <si>
    <r>
      <t>Consumo de metanol -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</si>
  <si>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20/19
%</t>
  </si>
  <si>
    <t>Tabela 4.11 – Consumo de metanol, segundo Grandes Regiões e Unidades da Federação – 2011-2020</t>
  </si>
  <si>
    <t>Piauí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</si>
</sst>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_(* #,##0.0_);_(* \(#,##0.0\);_(* &quot;-&quot;??_);_(@_)"/>
    <numFmt numFmtId="185" formatCode="_(* #,##0.000_);_(* \(#,##0.000\);_(* &quot;-&quot;??_);_(@_)"/>
    <numFmt numFmtId="186" formatCode="_(* #,##0.000_);_(* \(#,##0.000\);_(* &quot;-&quot;???_);_(@_)"/>
    <numFmt numFmtId="187" formatCode="0.0000000000"/>
    <numFmt numFmtId="188" formatCode="0.000000000"/>
    <numFmt numFmtId="189" formatCode="0.0"/>
    <numFmt numFmtId="190" formatCode="#,##0;[Red]#,##0"/>
    <numFmt numFmtId="191" formatCode="#,##0.000000"/>
    <numFmt numFmtId="192" formatCode="_(* #,##0_);_(* \(#,##0\);_(* &quot;-&quot;??_);_(@_)"/>
    <numFmt numFmtId="193" formatCode="#,##0.0000"/>
    <numFmt numFmtId="194" formatCode="0.0%"/>
    <numFmt numFmtId="195" formatCode="#,##0.0"/>
    <numFmt numFmtId="196" formatCode="_-* #,##0_-;\-* #,##0_-;_-* &quot;-&quot;??_-;_-@_-"/>
  </numFmts>
  <fonts count="42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color indexed="61"/>
      <name val="Helvetica Neue"/>
      <family val="2"/>
    </font>
    <font>
      <sz val="7"/>
      <color indexed="10"/>
      <name val="Helvetica Neue"/>
      <family val="0"/>
    </font>
    <font>
      <u val="single"/>
      <sz val="10"/>
      <color indexed="12"/>
      <name val="Arial"/>
      <family val="2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90" fontId="2" fillId="33" borderId="0" xfId="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192" fontId="3" fillId="33" borderId="0" xfId="63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63" applyNumberFormat="1" applyFont="1" applyFill="1" applyBorder="1" applyAlignment="1" applyProtection="1">
      <alignment horizontal="right" vertical="center" wrapText="1"/>
      <protection/>
    </xf>
    <xf numFmtId="4" fontId="2" fillId="33" borderId="0" xfId="63" applyNumberFormat="1" applyFont="1" applyFill="1" applyBorder="1" applyAlignment="1" applyProtection="1">
      <alignment horizontal="right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194" fontId="2" fillId="33" borderId="0" xfId="50" applyNumberFormat="1" applyFont="1" applyFill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84" fontId="2" fillId="33" borderId="0" xfId="0" applyNumberFormat="1" applyFont="1" applyFill="1" applyAlignment="1">
      <alignment vertical="center"/>
    </xf>
    <xf numFmtId="192" fontId="2" fillId="33" borderId="0" xfId="63" applyNumberFormat="1" applyFont="1" applyFill="1" applyBorder="1" applyAlignment="1">
      <alignment horizontal="right" vertical="center" wrapText="1"/>
    </xf>
    <xf numFmtId="171" fontId="2" fillId="33" borderId="0" xfId="63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rmal 2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28125" style="1" customWidth="1"/>
    <col min="2" max="11" width="9.00390625" style="1" customWidth="1"/>
    <col min="12" max="12" width="7.7109375" style="1" customWidth="1"/>
    <col min="13" max="16384" width="11.421875" style="1" customWidth="1"/>
  </cols>
  <sheetData>
    <row r="1" spans="1:15" ht="15" customHeight="1">
      <c r="A1" s="39" t="s">
        <v>27</v>
      </c>
      <c r="B1" s="39"/>
      <c r="C1" s="39"/>
      <c r="D1" s="39"/>
      <c r="E1" s="39"/>
      <c r="F1" s="39"/>
      <c r="G1" s="39"/>
      <c r="H1" s="39"/>
      <c r="I1" s="40"/>
      <c r="J1" s="25"/>
      <c r="K1" s="25"/>
      <c r="L1" s="12"/>
      <c r="M1" s="12"/>
      <c r="N1" s="12"/>
      <c r="O1" s="12"/>
    </row>
    <row r="2" spans="1:4" ht="9" customHeight="1">
      <c r="A2" s="2"/>
      <c r="B2" s="2"/>
      <c r="C2" s="2"/>
      <c r="D2" s="2"/>
    </row>
    <row r="3" spans="1:12" ht="11.25" customHeight="1">
      <c r="A3" s="31" t="s">
        <v>24</v>
      </c>
      <c r="B3" s="35" t="s">
        <v>25</v>
      </c>
      <c r="C3" s="36"/>
      <c r="D3" s="36"/>
      <c r="E3" s="36"/>
      <c r="F3" s="36"/>
      <c r="G3" s="36"/>
      <c r="H3" s="36"/>
      <c r="I3" s="37"/>
      <c r="J3" s="37"/>
      <c r="K3" s="38"/>
      <c r="L3" s="33" t="s">
        <v>26</v>
      </c>
    </row>
    <row r="4" spans="1:12" ht="12.75" customHeight="1">
      <c r="A4" s="32"/>
      <c r="B4" s="26">
        <v>2011</v>
      </c>
      <c r="C4" s="26">
        <v>2012</v>
      </c>
      <c r="D4" s="26">
        <v>2013</v>
      </c>
      <c r="E4" s="26">
        <v>2014</v>
      </c>
      <c r="F4" s="26">
        <v>2015</v>
      </c>
      <c r="G4" s="26">
        <v>2016</v>
      </c>
      <c r="H4" s="26">
        <v>2017</v>
      </c>
      <c r="I4" s="26">
        <v>2018</v>
      </c>
      <c r="J4" s="26">
        <v>2019</v>
      </c>
      <c r="K4" s="26">
        <v>2020</v>
      </c>
      <c r="L4" s="34"/>
    </row>
    <row r="5" spans="1:12" ht="12.75" customHeight="1">
      <c r="A5" s="27"/>
      <c r="B5" s="41"/>
      <c r="C5" s="41"/>
      <c r="D5" s="41"/>
      <c r="E5" s="41"/>
      <c r="F5" s="41"/>
      <c r="G5" s="41"/>
      <c r="H5" s="41"/>
      <c r="I5" s="41"/>
      <c r="J5" s="41"/>
      <c r="K5" s="41"/>
      <c r="L5" s="27"/>
    </row>
    <row r="6" spans="1:13" ht="9">
      <c r="A6" s="14" t="s">
        <v>0</v>
      </c>
      <c r="B6" s="15">
        <f aca="true" t="shared" si="0" ref="B6:J6">B8+B13+B20+B25+B30</f>
        <v>301890.27650000004</v>
      </c>
      <c r="C6" s="15">
        <f t="shared" si="0"/>
        <v>305233.282</v>
      </c>
      <c r="D6" s="15">
        <f t="shared" si="0"/>
        <v>332866.96400000004</v>
      </c>
      <c r="E6" s="15">
        <f t="shared" si="0"/>
        <v>379952.6479999999</v>
      </c>
      <c r="F6" s="15">
        <f t="shared" si="0"/>
        <v>431583.785</v>
      </c>
      <c r="G6" s="15">
        <f t="shared" si="0"/>
        <v>414235.30649999995</v>
      </c>
      <c r="H6" s="15">
        <f t="shared" si="0"/>
        <v>479191.65400000004</v>
      </c>
      <c r="I6" s="15">
        <f t="shared" si="0"/>
        <v>623478.1399999999</v>
      </c>
      <c r="J6" s="15">
        <f t="shared" si="0"/>
        <v>651291.026</v>
      </c>
      <c r="K6" s="15">
        <f>K8+K13+K20+K25+K30</f>
        <v>710791.251</v>
      </c>
      <c r="L6" s="21">
        <f>((K6/J6)-1)*100</f>
        <v>9.135735427744107</v>
      </c>
      <c r="M6" s="28"/>
    </row>
    <row r="7" spans="1:12" ht="9">
      <c r="A7" s="10"/>
      <c r="B7" s="16"/>
      <c r="C7" s="16"/>
      <c r="D7" s="16"/>
      <c r="E7" s="16"/>
      <c r="F7" s="16"/>
      <c r="G7" s="16"/>
      <c r="H7" s="16"/>
      <c r="I7" s="16"/>
      <c r="J7" s="16"/>
      <c r="K7" s="16"/>
      <c r="L7" s="13"/>
    </row>
    <row r="8" spans="1:13" ht="9">
      <c r="A8" s="14" t="s">
        <v>11</v>
      </c>
      <c r="B8" s="17">
        <f aca="true" t="shared" si="1" ref="B8:J8">SUM(B9:B11)</f>
        <v>15883.044999999998</v>
      </c>
      <c r="C8" s="17">
        <f t="shared" si="1"/>
        <v>10741.921</v>
      </c>
      <c r="D8" s="17">
        <f t="shared" si="1"/>
        <v>7327.773</v>
      </c>
      <c r="E8" s="17">
        <f t="shared" si="1"/>
        <v>13857.046</v>
      </c>
      <c r="F8" s="17">
        <f t="shared" si="1"/>
        <v>10973.197</v>
      </c>
      <c r="G8" s="17">
        <f t="shared" si="1"/>
        <v>4538.611</v>
      </c>
      <c r="H8" s="17">
        <f t="shared" si="1"/>
        <v>1900.323</v>
      </c>
      <c r="I8" s="17">
        <f t="shared" si="1"/>
        <v>15249.518</v>
      </c>
      <c r="J8" s="17">
        <f t="shared" si="1"/>
        <v>17613.838</v>
      </c>
      <c r="K8" s="17">
        <f>SUM(K9:K11)</f>
        <v>19331.035</v>
      </c>
      <c r="L8" s="21">
        <f>((K8/J8)-1)*100</f>
        <v>9.749135878279347</v>
      </c>
      <c r="M8" s="24"/>
    </row>
    <row r="9" spans="1:13" ht="9">
      <c r="A9" s="18" t="s">
        <v>12</v>
      </c>
      <c r="B9" s="19">
        <v>504.498</v>
      </c>
      <c r="C9" s="19">
        <v>1490.1989999999998</v>
      </c>
      <c r="D9" s="19">
        <v>2598.223</v>
      </c>
      <c r="E9" s="19">
        <v>2224.1900000000005</v>
      </c>
      <c r="F9" s="19">
        <v>1011.4610000000002</v>
      </c>
      <c r="G9" s="19">
        <v>694.547</v>
      </c>
      <c r="H9" s="19">
        <v>1871.385</v>
      </c>
      <c r="I9" s="19">
        <v>4350.159</v>
      </c>
      <c r="J9" s="19">
        <v>4215.716</v>
      </c>
      <c r="K9" s="19">
        <v>1701.756</v>
      </c>
      <c r="L9" s="22">
        <f>((K9/J9)-1)*100</f>
        <v>-59.633049285103645</v>
      </c>
      <c r="M9" s="24"/>
    </row>
    <row r="10" spans="1:13" ht="9">
      <c r="A10" s="18" t="s">
        <v>1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/>
      <c r="L10" s="23" t="s">
        <v>20</v>
      </c>
      <c r="M10" s="24"/>
    </row>
    <row r="11" spans="1:13" ht="9">
      <c r="A11" s="18" t="s">
        <v>2</v>
      </c>
      <c r="B11" s="19">
        <v>15378.546999999999</v>
      </c>
      <c r="C11" s="19">
        <v>9251.722</v>
      </c>
      <c r="D11" s="19">
        <v>4729.55</v>
      </c>
      <c r="E11" s="19">
        <v>11632.856</v>
      </c>
      <c r="F11" s="19">
        <v>9961.736</v>
      </c>
      <c r="G11" s="19">
        <v>3844.064</v>
      </c>
      <c r="H11" s="19">
        <v>28.938000000000002</v>
      </c>
      <c r="I11" s="19">
        <v>10899.359</v>
      </c>
      <c r="J11" s="19">
        <v>13398.122</v>
      </c>
      <c r="K11" s="19">
        <v>17629.279</v>
      </c>
      <c r="L11" s="22">
        <f>((K11/J11)-1)*100</f>
        <v>31.580224452352358</v>
      </c>
      <c r="M11" s="24"/>
    </row>
    <row r="12" spans="1:13" ht="9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M12" s="24"/>
    </row>
    <row r="13" spans="1:13" ht="9">
      <c r="A13" s="14" t="s">
        <v>3</v>
      </c>
      <c r="B13" s="17">
        <f aca="true" t="shared" si="2" ref="B13:J13">SUM(B14:B18)</f>
        <v>20186.432</v>
      </c>
      <c r="C13" s="17">
        <f t="shared" si="2"/>
        <v>32672.098999999995</v>
      </c>
      <c r="D13" s="17">
        <f t="shared" si="2"/>
        <v>29839.680000000004</v>
      </c>
      <c r="E13" s="17">
        <f t="shared" si="2"/>
        <v>26212.113</v>
      </c>
      <c r="F13" s="17">
        <f t="shared" si="2"/>
        <v>34539.452000000005</v>
      </c>
      <c r="G13" s="17">
        <f t="shared" si="2"/>
        <v>34635.864</v>
      </c>
      <c r="H13" s="17">
        <f t="shared" si="2"/>
        <v>33339.528</v>
      </c>
      <c r="I13" s="17">
        <f t="shared" si="2"/>
        <v>42593.242</v>
      </c>
      <c r="J13" s="17">
        <f t="shared" si="2"/>
        <v>51347.758</v>
      </c>
      <c r="K13" s="17">
        <f>SUM(K14:K18)</f>
        <v>56309.725</v>
      </c>
      <c r="L13" s="21">
        <f>((K13/J13)-1)*100</f>
        <v>9.663454049931453</v>
      </c>
      <c r="M13" s="24"/>
    </row>
    <row r="14" spans="1:13" ht="9">
      <c r="A14" s="18" t="s">
        <v>13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3" t="s">
        <v>20</v>
      </c>
      <c r="M14" s="24"/>
    </row>
    <row r="15" spans="1:13" ht="9">
      <c r="A15" s="18" t="s">
        <v>28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6613.952</v>
      </c>
      <c r="L15" s="23" t="s">
        <v>20</v>
      </c>
      <c r="M15" s="24"/>
    </row>
    <row r="16" spans="1:13" ht="9">
      <c r="A16" s="18" t="s">
        <v>14</v>
      </c>
      <c r="B16" s="19">
        <v>5365.434</v>
      </c>
      <c r="C16" s="19">
        <v>6684.638</v>
      </c>
      <c r="D16" s="19">
        <v>8295.420000000002</v>
      </c>
      <c r="E16" s="19">
        <v>7121.534000000001</v>
      </c>
      <c r="F16" s="19">
        <v>8958.763</v>
      </c>
      <c r="G16" s="19">
        <v>6577.369</v>
      </c>
      <c r="H16" s="29">
        <v>0</v>
      </c>
      <c r="I16" s="29">
        <v>0</v>
      </c>
      <c r="J16" s="29">
        <v>0</v>
      </c>
      <c r="K16" s="29">
        <v>0</v>
      </c>
      <c r="L16" s="23" t="s">
        <v>20</v>
      </c>
      <c r="M16" s="24"/>
    </row>
    <row r="17" spans="1:13" ht="9">
      <c r="A17" s="18" t="s">
        <v>22</v>
      </c>
      <c r="B17" s="29">
        <v>0</v>
      </c>
      <c r="C17" s="29">
        <v>0</v>
      </c>
      <c r="D17" s="29">
        <v>0</v>
      </c>
      <c r="E17" s="29">
        <v>0</v>
      </c>
      <c r="F17" s="19">
        <v>160.884</v>
      </c>
      <c r="G17" s="30">
        <v>0</v>
      </c>
      <c r="H17" s="29">
        <v>0</v>
      </c>
      <c r="I17" s="29">
        <v>0</v>
      </c>
      <c r="J17" s="29">
        <v>0</v>
      </c>
      <c r="K17" s="29">
        <v>0</v>
      </c>
      <c r="L17" s="23" t="s">
        <v>20</v>
      </c>
      <c r="M17" s="24"/>
    </row>
    <row r="18" spans="1:13" ht="9">
      <c r="A18" s="18" t="s">
        <v>15</v>
      </c>
      <c r="B18" s="19">
        <v>14820.998000000001</v>
      </c>
      <c r="C18" s="19">
        <v>25987.460999999996</v>
      </c>
      <c r="D18" s="19">
        <v>21544.260000000002</v>
      </c>
      <c r="E18" s="19">
        <v>19090.579</v>
      </c>
      <c r="F18" s="19">
        <v>25419.805</v>
      </c>
      <c r="G18" s="19">
        <v>28058.495</v>
      </c>
      <c r="H18" s="19">
        <v>33339.528</v>
      </c>
      <c r="I18" s="19">
        <v>42593.242</v>
      </c>
      <c r="J18" s="19">
        <v>51347.758</v>
      </c>
      <c r="K18" s="19">
        <v>49695.773</v>
      </c>
      <c r="L18" s="22">
        <f>((K18/J18)-1)*100</f>
        <v>-3.2172485505598925</v>
      </c>
      <c r="M18" s="24"/>
    </row>
    <row r="19" spans="1:13" ht="9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4"/>
    </row>
    <row r="20" spans="1:13" ht="9">
      <c r="A20" s="14" t="s">
        <v>16</v>
      </c>
      <c r="B20" s="15">
        <f aca="true" t="shared" si="3" ref="B20:G20">SUM(B21:B23)</f>
        <v>47690.083</v>
      </c>
      <c r="C20" s="15">
        <f t="shared" si="3"/>
        <v>31074.361</v>
      </c>
      <c r="D20" s="15">
        <f t="shared" si="3"/>
        <v>32507.632999999998</v>
      </c>
      <c r="E20" s="15">
        <f t="shared" si="3"/>
        <v>32962.378</v>
      </c>
      <c r="F20" s="15">
        <f t="shared" si="3"/>
        <v>33474.852</v>
      </c>
      <c r="G20" s="15">
        <f t="shared" si="3"/>
        <v>29594.7515</v>
      </c>
      <c r="H20" s="15">
        <f>SUM(H21:H23)</f>
        <v>42178.847</v>
      </c>
      <c r="I20" s="15">
        <f>SUM(I21:I23)</f>
        <v>53073.36</v>
      </c>
      <c r="J20" s="15">
        <f>SUM(J21:J23)</f>
        <v>56585.259</v>
      </c>
      <c r="K20" s="15">
        <f>SUM(K21:K23)</f>
        <v>58986.928</v>
      </c>
      <c r="L20" s="21">
        <f>((K20/J20)-1)*100</f>
        <v>4.244336851051611</v>
      </c>
      <c r="M20" s="24"/>
    </row>
    <row r="21" spans="1:13" ht="9">
      <c r="A21" s="18" t="s">
        <v>4</v>
      </c>
      <c r="B21" s="19">
        <v>8277.180999999999</v>
      </c>
      <c r="C21" s="19">
        <v>8476.720000000001</v>
      </c>
      <c r="D21" s="19">
        <v>8881.205000000002</v>
      </c>
      <c r="E21" s="19">
        <v>8355.838</v>
      </c>
      <c r="F21" s="19">
        <v>10001.724</v>
      </c>
      <c r="G21" s="19">
        <v>9871.588</v>
      </c>
      <c r="H21" s="19">
        <v>12506.634</v>
      </c>
      <c r="I21" s="19">
        <v>13975.82</v>
      </c>
      <c r="J21" s="19">
        <v>13435.023</v>
      </c>
      <c r="K21" s="19">
        <v>14013.619</v>
      </c>
      <c r="L21" s="22">
        <f>((K21/J21)-1)*100</f>
        <v>4.3066245588117</v>
      </c>
      <c r="M21" s="24"/>
    </row>
    <row r="22" spans="1:13" ht="9">
      <c r="A22" s="18" t="s">
        <v>17</v>
      </c>
      <c r="B22" s="19">
        <v>1170.879</v>
      </c>
      <c r="C22" s="19">
        <v>1978.6950000000002</v>
      </c>
      <c r="D22" s="19">
        <v>1056.299</v>
      </c>
      <c r="E22" s="19">
        <v>2876.161</v>
      </c>
      <c r="F22" s="19">
        <v>2758.0060000000003</v>
      </c>
      <c r="G22" s="19">
        <v>3999.5809999999997</v>
      </c>
      <c r="H22" s="19">
        <v>9014.566</v>
      </c>
      <c r="I22" s="19">
        <v>12200.344000000001</v>
      </c>
      <c r="J22" s="19">
        <v>16145.561</v>
      </c>
      <c r="K22" s="19">
        <v>17109.634</v>
      </c>
      <c r="L22" s="22">
        <f>((K22/J22)-1)*100</f>
        <v>5.971133489879965</v>
      </c>
      <c r="M22" s="24"/>
    </row>
    <row r="23" spans="1:13" ht="9">
      <c r="A23" s="18" t="s">
        <v>5</v>
      </c>
      <c r="B23" s="19">
        <v>38242.023</v>
      </c>
      <c r="C23" s="19">
        <v>20618.946</v>
      </c>
      <c r="D23" s="19">
        <v>22570.128999999997</v>
      </c>
      <c r="E23" s="19">
        <v>21730.379</v>
      </c>
      <c r="F23" s="19">
        <v>20715.122</v>
      </c>
      <c r="G23" s="19">
        <v>15723.5825</v>
      </c>
      <c r="H23" s="19">
        <v>20657.647</v>
      </c>
      <c r="I23" s="19">
        <v>26897.196</v>
      </c>
      <c r="J23" s="19">
        <v>27004.675</v>
      </c>
      <c r="K23" s="19">
        <v>27863.675</v>
      </c>
      <c r="L23" s="22">
        <f>((K23/J23)-1)*100</f>
        <v>3.180930709219787</v>
      </c>
      <c r="M23" s="24"/>
    </row>
    <row r="24" spans="1:13" ht="9">
      <c r="A24" s="18"/>
      <c r="B24" s="20"/>
      <c r="C24" s="20"/>
      <c r="D24" s="20"/>
      <c r="E24" s="20"/>
      <c r="F24" s="20"/>
      <c r="G24" s="20"/>
      <c r="H24" s="20"/>
      <c r="I24" s="20"/>
      <c r="J24" s="20"/>
      <c r="K24" s="20"/>
      <c r="M24" s="24"/>
    </row>
    <row r="25" spans="1:13" ht="9">
      <c r="A25" s="14" t="s">
        <v>6</v>
      </c>
      <c r="B25" s="15">
        <f aca="true" t="shared" si="4" ref="B25:J25">SUM(B26:B28)</f>
        <v>103538.272</v>
      </c>
      <c r="C25" s="15">
        <f t="shared" si="4"/>
        <v>102064.03899999999</v>
      </c>
      <c r="D25" s="15">
        <f t="shared" si="4"/>
        <v>124968.80399999999</v>
      </c>
      <c r="E25" s="15">
        <f t="shared" si="4"/>
        <v>139412.004</v>
      </c>
      <c r="F25" s="15">
        <f t="shared" si="4"/>
        <v>158068.327</v>
      </c>
      <c r="G25" s="15">
        <f t="shared" si="4"/>
        <v>166081.05</v>
      </c>
      <c r="H25" s="15">
        <f t="shared" si="4"/>
        <v>188686.76799999998</v>
      </c>
      <c r="I25" s="15">
        <f t="shared" si="4"/>
        <v>251972.752</v>
      </c>
      <c r="J25" s="15">
        <f t="shared" si="4"/>
        <v>266007.203</v>
      </c>
      <c r="K25" s="15">
        <f>SUM(K26:K28)</f>
        <v>303807.859</v>
      </c>
      <c r="L25" s="21">
        <f>((K25/J25)-1)*100</f>
        <v>14.210388129978568</v>
      </c>
      <c r="M25" s="24"/>
    </row>
    <row r="26" spans="1:13" ht="9">
      <c r="A26" s="18" t="s">
        <v>18</v>
      </c>
      <c r="B26" s="19">
        <v>13728.314</v>
      </c>
      <c r="C26" s="19">
        <v>14068.377</v>
      </c>
      <c r="D26" s="19">
        <v>21520.969</v>
      </c>
      <c r="E26" s="19">
        <v>29691.119999999995</v>
      </c>
      <c r="F26" s="19">
        <v>36651.014</v>
      </c>
      <c r="G26" s="19">
        <v>39656.600000000006</v>
      </c>
      <c r="H26" s="19">
        <v>48791.185</v>
      </c>
      <c r="I26" s="19">
        <v>67536.357</v>
      </c>
      <c r="J26" s="19">
        <v>73753.018</v>
      </c>
      <c r="K26" s="19">
        <v>90237.096</v>
      </c>
      <c r="L26" s="22">
        <f>((K26/J26)-1)*100</f>
        <v>22.350377580480863</v>
      </c>
      <c r="M26" s="24"/>
    </row>
    <row r="27" spans="1:13" ht="9">
      <c r="A27" s="18" t="s">
        <v>21</v>
      </c>
      <c r="B27" s="29">
        <v>0</v>
      </c>
      <c r="C27" s="29">
        <v>0</v>
      </c>
      <c r="D27" s="19">
        <v>3094.0589999999997</v>
      </c>
      <c r="E27" s="19">
        <v>5730.386</v>
      </c>
      <c r="F27" s="19">
        <v>2892.634</v>
      </c>
      <c r="G27" s="19">
        <v>11583.161999999998</v>
      </c>
      <c r="H27" s="19">
        <v>11823.296</v>
      </c>
      <c r="I27" s="19">
        <v>13576.102</v>
      </c>
      <c r="J27" s="19">
        <v>14335.41</v>
      </c>
      <c r="K27" s="19">
        <v>15756.162</v>
      </c>
      <c r="L27" s="22">
        <f>((K27/J27)-1)*100</f>
        <v>9.910787344066208</v>
      </c>
      <c r="M27" s="24"/>
    </row>
    <row r="28" spans="1:13" ht="9">
      <c r="A28" s="18" t="s">
        <v>7</v>
      </c>
      <c r="B28" s="19">
        <v>89809.958</v>
      </c>
      <c r="C28" s="19">
        <v>87995.66199999998</v>
      </c>
      <c r="D28" s="19">
        <v>100353.77599999998</v>
      </c>
      <c r="E28" s="19">
        <v>103990.49799999999</v>
      </c>
      <c r="F28" s="19">
        <v>118524.679</v>
      </c>
      <c r="G28" s="19">
        <v>114841.288</v>
      </c>
      <c r="H28" s="19">
        <v>128072.287</v>
      </c>
      <c r="I28" s="19">
        <v>170860.293</v>
      </c>
      <c r="J28" s="19">
        <v>177918.775</v>
      </c>
      <c r="K28" s="19">
        <v>197814.601</v>
      </c>
      <c r="L28" s="22">
        <f>((K28/J28)-1)*100</f>
        <v>11.182533153120012</v>
      </c>
      <c r="M28" s="24"/>
    </row>
    <row r="29" spans="1:13" ht="9">
      <c r="A29" s="18"/>
      <c r="B29" s="20"/>
      <c r="C29" s="20"/>
      <c r="D29" s="20"/>
      <c r="E29" s="20"/>
      <c r="F29" s="20"/>
      <c r="G29" s="20"/>
      <c r="H29" s="20"/>
      <c r="I29" s="20"/>
      <c r="J29" s="20"/>
      <c r="K29" s="20"/>
      <c r="M29" s="24"/>
    </row>
    <row r="30" spans="1:13" ht="9">
      <c r="A30" s="14" t="s">
        <v>8</v>
      </c>
      <c r="B30" s="15">
        <f aca="true" t="shared" si="5" ref="B30:J30">SUM(B31:B33)</f>
        <v>114592.44450000001</v>
      </c>
      <c r="C30" s="15">
        <f t="shared" si="5"/>
        <v>128680.862</v>
      </c>
      <c r="D30" s="15">
        <f t="shared" si="5"/>
        <v>138223.07400000002</v>
      </c>
      <c r="E30" s="15">
        <f t="shared" si="5"/>
        <v>167509.107</v>
      </c>
      <c r="F30" s="15">
        <f t="shared" si="5"/>
        <v>194527.957</v>
      </c>
      <c r="G30" s="15">
        <f t="shared" si="5"/>
        <v>179385.03</v>
      </c>
      <c r="H30" s="15">
        <f t="shared" si="5"/>
        <v>213086.18800000002</v>
      </c>
      <c r="I30" s="15">
        <f t="shared" si="5"/>
        <v>260589.26799999998</v>
      </c>
      <c r="J30" s="15">
        <f t="shared" si="5"/>
        <v>259736.968</v>
      </c>
      <c r="K30" s="15">
        <f>SUM(K31:K33)</f>
        <v>272355.704</v>
      </c>
      <c r="L30" s="21">
        <f>((K30/J30)-1)*100</f>
        <v>4.858274929889861</v>
      </c>
      <c r="M30" s="24"/>
    </row>
    <row r="31" spans="1:13" ht="9">
      <c r="A31" s="18" t="s">
        <v>9</v>
      </c>
      <c r="B31" s="19">
        <v>5029.428</v>
      </c>
      <c r="C31" s="19">
        <v>9540.076</v>
      </c>
      <c r="D31" s="19">
        <v>23746.725000000002</v>
      </c>
      <c r="E31" s="19">
        <v>27033.275</v>
      </c>
      <c r="F31" s="19">
        <v>24705.457</v>
      </c>
      <c r="G31" s="19">
        <v>19114.943</v>
      </c>
      <c r="H31" s="19">
        <v>29521.416</v>
      </c>
      <c r="I31" s="19">
        <v>35851.045</v>
      </c>
      <c r="J31" s="19">
        <v>25485.723</v>
      </c>
      <c r="K31" s="19">
        <v>21523.818</v>
      </c>
      <c r="L31" s="22">
        <f>((K31/J31)-1)*100</f>
        <v>-15.545586052237958</v>
      </c>
      <c r="M31" s="24"/>
    </row>
    <row r="32" spans="1:13" ht="9">
      <c r="A32" s="18" t="s">
        <v>19</v>
      </c>
      <c r="B32" s="19">
        <v>60315.35650000001</v>
      </c>
      <c r="C32" s="19">
        <v>57165.047</v>
      </c>
      <c r="D32" s="19">
        <v>49385.436</v>
      </c>
      <c r="E32" s="19">
        <v>68041.715</v>
      </c>
      <c r="F32" s="19">
        <v>91490.713</v>
      </c>
      <c r="G32" s="19">
        <v>88762.018</v>
      </c>
      <c r="H32" s="19">
        <v>102898.265</v>
      </c>
      <c r="I32" s="19">
        <v>128641.048</v>
      </c>
      <c r="J32" s="19">
        <v>144467.667</v>
      </c>
      <c r="K32" s="19">
        <v>159098.465</v>
      </c>
      <c r="L32" s="22">
        <f>((K32/J32)-1)*100</f>
        <v>10.127385804603616</v>
      </c>
      <c r="M32" s="24"/>
    </row>
    <row r="33" spans="1:13" ht="9">
      <c r="A33" s="18" t="s">
        <v>10</v>
      </c>
      <c r="B33" s="19">
        <v>49247.66</v>
      </c>
      <c r="C33" s="19">
        <v>61975.739</v>
      </c>
      <c r="D33" s="19">
        <v>65090.913</v>
      </c>
      <c r="E33" s="19">
        <v>72434.117</v>
      </c>
      <c r="F33" s="19">
        <v>78331.787</v>
      </c>
      <c r="G33" s="19">
        <v>71508.069</v>
      </c>
      <c r="H33" s="19">
        <v>80666.507</v>
      </c>
      <c r="I33" s="19">
        <v>96097.175</v>
      </c>
      <c r="J33" s="19">
        <v>89783.578</v>
      </c>
      <c r="K33" s="19">
        <v>91733.421</v>
      </c>
      <c r="L33" s="22">
        <f>((K33/J33)-1)*100</f>
        <v>2.1717145199983134</v>
      </c>
      <c r="M33" s="24"/>
    </row>
    <row r="34" spans="1:12" ht="9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4" ht="9">
      <c r="A35" s="7" t="s">
        <v>23</v>
      </c>
      <c r="B35" s="6"/>
      <c r="C35" s="6"/>
      <c r="D35" s="6"/>
    </row>
    <row r="36" spans="1:4" ht="9">
      <c r="A36" s="8"/>
      <c r="B36" s="6"/>
      <c r="C36" s="6"/>
      <c r="D36" s="6"/>
    </row>
    <row r="37" spans="1:4" ht="9">
      <c r="A37" s="9"/>
      <c r="B37" s="6"/>
      <c r="C37" s="6"/>
      <c r="D37" s="6"/>
    </row>
    <row r="38" spans="2:11" ht="9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44" spans="2:4" ht="9">
      <c r="B44" s="5"/>
      <c r="C44" s="5"/>
      <c r="D44" s="5"/>
    </row>
    <row r="46" spans="1:4" ht="10.5">
      <c r="A46" s="4"/>
      <c r="B46" s="4"/>
      <c r="C46" s="4"/>
      <c r="D46" s="4"/>
    </row>
  </sheetData>
  <sheetProtection/>
  <mergeCells count="4">
    <mergeCell ref="A3:A4"/>
    <mergeCell ref="L3:L4"/>
    <mergeCell ref="B3:K3"/>
    <mergeCell ref="A1:I1"/>
  </mergeCells>
  <printOptions horizontalCentered="1"/>
  <pageMargins left="0.984251968503937" right="0.984251968503937" top="0.7874015748031497" bottom="0.7874015748031497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2015-06-22T19:09:52Z</cp:lastPrinted>
  <dcterms:created xsi:type="dcterms:W3CDTF">2001-03-20T19:06:52Z</dcterms:created>
  <dcterms:modified xsi:type="dcterms:W3CDTF">2021-03-21T16:59:27Z</dcterms:modified>
  <cp:category/>
  <cp:version/>
  <cp:contentType/>
  <cp:contentStatus/>
</cp:coreProperties>
</file>