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00" yWindow="32767" windowWidth="12410" windowHeight="9890" tabRatio="726" activeTab="0"/>
  </bookViews>
  <sheets>
    <sheet name="T4.2" sheetId="1" r:id="rId1"/>
  </sheets>
  <definedNames>
    <definedName name="_xlnm.Print_Area" localSheetId="0">'T4.2'!$A$1:$L$38</definedName>
  </definedNames>
  <calcPr fullCalcOnLoad="1"/>
</workbook>
</file>

<file path=xl/sharedStrings.xml><?xml version="1.0" encoding="utf-8"?>
<sst xmlns="http://schemas.openxmlformats.org/spreadsheetml/2006/main" count="33" uniqueCount="32">
  <si>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</si>
  <si>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</si>
  <si>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</si>
  <si>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</si>
  <si>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</si>
  <si>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</si>
  <si>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</si>
  <si>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</si>
  <si>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</si>
  <si>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</si>
  <si>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 xml:space="preserve">Bahia </t>
  </si>
  <si>
    <t>Região Sudeste</t>
  </si>
  <si>
    <t xml:space="preserve">Minas Gerais </t>
  </si>
  <si>
    <t>Rio de Janeiro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</si>
  <si>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</si>
  <si>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</si>
  <si>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</si>
  <si>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</si>
  <si>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</si>
  <si>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</si>
  <si>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</si>
  <si>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Espírito Santo</t>
  </si>
  <si>
    <t>..</t>
  </si>
  <si>
    <t>Tocantins</t>
  </si>
  <si>
    <t>Ceará</t>
  </si>
  <si>
    <r>
      <t>Produção de etanol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</si>
  <si>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</si>
  <si>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Fontes: Mapa/Sapcana até 2011. ANP, a partir de 2012, conforme Resolução ANP nº 729/2018.</t>
  </si>
  <si>
    <t>Grandes Regiões e Unidades da Federação</t>
  </si>
  <si>
    <t>Nota: Estão relacionadas apenas as Unidades da Federação onde houve produção de etanol anidro no período especificado.</t>
  </si>
  <si>
    <t>Tabela 4.2 – Produção de etanol anidro, segundo Grandes Regiões e Unidades da Federação – 2010-2019</t>
  </si>
  <si>
    <t>19/18
%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</si>
</sst>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#,##0.000"/>
    <numFmt numFmtId="193" formatCode="#,##0.0000"/>
    <numFmt numFmtId="194" formatCode="0.0000"/>
    <numFmt numFmtId="195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71" fontId="6" fillId="33" borderId="0" xfId="60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right" vertical="center"/>
    </xf>
    <xf numFmtId="4" fontId="8" fillId="33" borderId="0" xfId="60" applyNumberFormat="1" applyFont="1" applyFill="1" applyBorder="1" applyAlignment="1">
      <alignment horizontal="right" vertical="center"/>
    </xf>
    <xf numFmtId="171" fontId="8" fillId="33" borderId="0" xfId="60" applyFont="1" applyFill="1" applyBorder="1" applyAlignment="1">
      <alignment horizontal="right" vertical="center"/>
    </xf>
    <xf numFmtId="4" fontId="8" fillId="33" borderId="0" xfId="60" applyNumberFormat="1" applyFont="1" applyFill="1" applyBorder="1" applyAlignment="1" applyProtection="1">
      <alignment horizontal="right" vertical="center" wrapText="1"/>
      <protection/>
    </xf>
    <xf numFmtId="2" fontId="8" fillId="33" borderId="11" xfId="0" applyNumberFormat="1" applyFont="1" applyFill="1" applyBorder="1" applyAlignment="1">
      <alignment horizontal="left" vertical="center"/>
    </xf>
    <xf numFmtId="2" fontId="8" fillId="33" borderId="11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vertical="center"/>
    </xf>
    <xf numFmtId="187" fontId="8" fillId="33" borderId="0" xfId="60" applyNumberFormat="1" applyFont="1" applyFill="1" applyBorder="1" applyAlignment="1">
      <alignment vertical="center"/>
    </xf>
    <xf numFmtId="171" fontId="8" fillId="33" borderId="0" xfId="6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center"/>
    </xf>
    <xf numFmtId="193" fontId="8" fillId="33" borderId="0" xfId="0" applyNumberFormat="1" applyFont="1" applyFill="1" applyBorder="1" applyAlignment="1" quotePrefix="1">
      <alignment vertical="center" wrapText="1"/>
    </xf>
    <xf numFmtId="193" fontId="8" fillId="33" borderId="0" xfId="0" applyNumberFormat="1" applyFont="1" applyFill="1" applyBorder="1" applyAlignment="1">
      <alignment vertical="center" wrapText="1"/>
    </xf>
    <xf numFmtId="194" fontId="8" fillId="33" borderId="0" xfId="0" applyNumberFormat="1" applyFont="1" applyFill="1" applyBorder="1" applyAlignment="1">
      <alignment vertical="center"/>
    </xf>
    <xf numFmtId="171" fontId="6" fillId="33" borderId="0" xfId="60" applyNumberFormat="1" applyFont="1" applyFill="1" applyBorder="1" applyAlignment="1">
      <alignment vertical="center" wrapText="1"/>
    </xf>
    <xf numFmtId="195" fontId="6" fillId="33" borderId="0" xfId="48" applyNumberFormat="1" applyFont="1" applyFill="1" applyBorder="1" applyAlignment="1">
      <alignment vertical="center" wrapText="1"/>
    </xf>
    <xf numFmtId="195" fontId="8" fillId="33" borderId="0" xfId="48" applyNumberFormat="1" applyFont="1" applyFill="1" applyBorder="1" applyAlignment="1">
      <alignment vertical="center"/>
    </xf>
    <xf numFmtId="171" fontId="8" fillId="33" borderId="0" xfId="60" applyFont="1" applyFill="1" applyBorder="1" applyAlignment="1">
      <alignment vertical="center" wrapText="1"/>
    </xf>
    <xf numFmtId="171" fontId="8" fillId="33" borderId="0" xfId="60" applyFont="1" applyFill="1" applyBorder="1" applyAlignment="1">
      <alignment vertical="center"/>
    </xf>
    <xf numFmtId="171" fontId="8" fillId="33" borderId="0" xfId="60" applyFont="1" applyFill="1" applyBorder="1" applyAlignment="1">
      <alignment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6" fillId="35" borderId="17" xfId="0" applyNumberFormat="1" applyFont="1" applyFill="1" applyBorder="1" applyAlignment="1">
      <alignment horizontal="center" vertical="center" wrapText="1"/>
    </xf>
    <xf numFmtId="189" fontId="6" fillId="33" borderId="0" xfId="60" applyNumberFormat="1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295275</xdr:colOff>
      <xdr:row>8</xdr:row>
      <xdr:rowOff>104775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90975" y="257175"/>
          <a:ext cx="257175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30</xdr:row>
      <xdr:rowOff>0</xdr:rowOff>
    </xdr:from>
    <xdr:to>
      <xdr:col>113</xdr:col>
      <xdr:colOff>295275</xdr:colOff>
      <xdr:row>37</xdr:row>
      <xdr:rowOff>114300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28975" y="3629025"/>
          <a:ext cx="25717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6.140625" style="5" customWidth="1"/>
    <col min="2" max="9" width="8.140625" style="3" bestFit="1" customWidth="1"/>
    <col min="10" max="11" width="8.140625" style="3" customWidth="1"/>
    <col min="12" max="12" width="6.28125" style="3" customWidth="1"/>
    <col min="13" max="13" width="5.28125" style="3" customWidth="1"/>
    <col min="14" max="16" width="9.421875" style="3" bestFit="1" customWidth="1"/>
    <col min="17" max="17" width="8.421875" style="3" customWidth="1"/>
    <col min="18" max="19" width="5.28125" style="3" customWidth="1"/>
    <col min="20" max="20" width="6.140625" style="3" customWidth="1"/>
    <col min="21" max="16384" width="11.421875" style="3" customWidth="1"/>
  </cols>
  <sheetData>
    <row r="1" spans="1:13" s="2" customFormat="1" ht="11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3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5" customHeight="1">
      <c r="A3" s="39" t="s">
        <v>28</v>
      </c>
      <c r="B3" s="41" t="s">
        <v>25</v>
      </c>
      <c r="C3" s="42"/>
      <c r="D3" s="42"/>
      <c r="E3" s="42"/>
      <c r="F3" s="42"/>
      <c r="G3" s="42"/>
      <c r="H3" s="42"/>
      <c r="I3" s="42"/>
      <c r="J3" s="42"/>
      <c r="K3" s="42"/>
      <c r="L3" s="36" t="s">
        <v>31</v>
      </c>
    </row>
    <row r="4" spans="1:12" ht="12.75" customHeight="1">
      <c r="A4" s="40"/>
      <c r="B4" s="4">
        <v>2010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37"/>
    </row>
    <row r="5" spans="2:12" ht="9.7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7" ht="9.75">
      <c r="A6" s="7" t="s">
        <v>26</v>
      </c>
      <c r="B6" s="30">
        <f aca="true" t="shared" si="0" ref="B6:G6">B8+B12+B23+B29+B32</f>
        <v>8036.539</v>
      </c>
      <c r="C6" s="30">
        <f t="shared" si="0"/>
        <v>8675.322</v>
      </c>
      <c r="D6" s="30">
        <f t="shared" si="0"/>
        <v>9912.643290000002</v>
      </c>
      <c r="E6" s="30">
        <f t="shared" si="0"/>
        <v>11809.314396</v>
      </c>
      <c r="F6" s="30">
        <f t="shared" si="0"/>
        <v>11744.337669999999</v>
      </c>
      <c r="G6" s="30">
        <f>G8+G12+G23+G29+G32</f>
        <v>11389.173820999998</v>
      </c>
      <c r="H6" s="43">
        <f>H8+H12+H23+H29+H32</f>
        <v>11540.974208</v>
      </c>
      <c r="I6" s="30">
        <f>I8+I12+I23+I29+I32</f>
        <v>11497.710490000001</v>
      </c>
      <c r="J6" s="30">
        <f>J8+J12+J23+J29+J32</f>
        <v>9413.378818000001</v>
      </c>
      <c r="K6" s="30">
        <f>K8+K12+K23+K29+K32</f>
        <v>10407.817</v>
      </c>
      <c r="L6" s="9">
        <f>((K6/J6)-1)*100</f>
        <v>10.564093947844322</v>
      </c>
      <c r="M6" s="32"/>
      <c r="N6" s="21"/>
      <c r="O6" s="35"/>
      <c r="P6" s="21"/>
      <c r="Q6" s="21"/>
    </row>
    <row r="7" spans="2:17" ht="9.75">
      <c r="B7" s="27"/>
      <c r="C7" s="27"/>
      <c r="D7" s="27"/>
      <c r="E7" s="27"/>
      <c r="F7" s="27"/>
      <c r="G7" s="27"/>
      <c r="H7" s="27"/>
      <c r="I7" s="27"/>
      <c r="J7" s="27"/>
      <c r="K7" s="27"/>
      <c r="L7" s="11"/>
      <c r="M7" s="29"/>
      <c r="N7" s="32"/>
      <c r="O7" s="24"/>
      <c r="P7" s="24"/>
      <c r="Q7" s="24"/>
    </row>
    <row r="8" spans="1:17" s="13" customFormat="1" ht="9.75">
      <c r="A8" s="7" t="s">
        <v>0</v>
      </c>
      <c r="B8" s="12">
        <f aca="true" t="shared" si="1" ref="B8:G8">SUM(B9:B10)</f>
        <v>10.713000000000001</v>
      </c>
      <c r="C8" s="12">
        <f t="shared" si="1"/>
        <v>92.088</v>
      </c>
      <c r="D8" s="12">
        <f t="shared" si="1"/>
        <v>146.766436</v>
      </c>
      <c r="E8" s="12">
        <f t="shared" si="1"/>
        <v>142.339831</v>
      </c>
      <c r="F8" s="12">
        <f t="shared" si="1"/>
        <v>152.245596</v>
      </c>
      <c r="G8" s="12">
        <f>SUM(G9:G10)</f>
        <v>157.733219</v>
      </c>
      <c r="H8" s="12">
        <f>SUM(H9:H10)</f>
        <v>145.22</v>
      </c>
      <c r="I8" s="12">
        <f>SUM(I9:I10)</f>
        <v>159.29715800000002</v>
      </c>
      <c r="J8" s="12">
        <f>SUM(J9:J10)</f>
        <v>104.530835</v>
      </c>
      <c r="K8" s="12">
        <f>SUM(K9:K10)</f>
        <v>125.66300000000001</v>
      </c>
      <c r="L8" s="9">
        <f>((K8/J8)-1)*100</f>
        <v>20.216202233532353</v>
      </c>
      <c r="M8" s="32"/>
      <c r="N8" s="31"/>
      <c r="O8" s="21"/>
      <c r="P8" s="21"/>
      <c r="Q8" s="21"/>
    </row>
    <row r="9" spans="1:17" s="13" customFormat="1" ht="9.75">
      <c r="A9" s="5" t="s">
        <v>1</v>
      </c>
      <c r="B9" s="25">
        <v>6.198</v>
      </c>
      <c r="C9" s="25">
        <v>16.749</v>
      </c>
      <c r="D9" s="25">
        <v>23.502818</v>
      </c>
      <c r="E9" s="25">
        <v>28.091099</v>
      </c>
      <c r="F9" s="25">
        <v>33.80115299999999</v>
      </c>
      <c r="G9" s="25">
        <v>29.790318</v>
      </c>
      <c r="H9" s="25">
        <v>28.694</v>
      </c>
      <c r="I9" s="25">
        <v>43.532248</v>
      </c>
      <c r="J9" s="25">
        <v>34.832466000000004</v>
      </c>
      <c r="K9" s="25">
        <v>44.127</v>
      </c>
      <c r="L9" s="16">
        <f>((K9/J9)-1)*100</f>
        <v>26.68353713458014</v>
      </c>
      <c r="M9" s="32"/>
      <c r="N9" s="33"/>
      <c r="O9" s="33"/>
      <c r="P9" s="33"/>
      <c r="Q9" s="34"/>
    </row>
    <row r="10" spans="1:17" s="13" customFormat="1" ht="9">
      <c r="A10" s="5" t="s">
        <v>23</v>
      </c>
      <c r="B10" s="25">
        <v>4.515</v>
      </c>
      <c r="C10" s="25">
        <v>75.339</v>
      </c>
      <c r="D10" s="25">
        <v>123.263618</v>
      </c>
      <c r="E10" s="25">
        <v>114.24873199999999</v>
      </c>
      <c r="F10" s="25">
        <v>118.444443</v>
      </c>
      <c r="G10" s="25">
        <v>127.94290099999999</v>
      </c>
      <c r="H10" s="25">
        <v>116.526</v>
      </c>
      <c r="I10" s="25">
        <v>115.76491000000001</v>
      </c>
      <c r="J10" s="25">
        <v>69.698369</v>
      </c>
      <c r="K10" s="25">
        <v>81.536</v>
      </c>
      <c r="L10" s="16">
        <f>((K10/J10)-1)*100</f>
        <v>16.984086098198368</v>
      </c>
      <c r="M10" s="32"/>
      <c r="N10" s="33"/>
      <c r="O10" s="33"/>
      <c r="P10" s="33"/>
      <c r="Q10" s="34"/>
    </row>
    <row r="11" spans="2:17" ht="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32"/>
      <c r="N11" s="31"/>
      <c r="O11" s="24"/>
      <c r="P11" s="24"/>
      <c r="Q11" s="24"/>
    </row>
    <row r="12" spans="1:17" ht="9">
      <c r="A12" s="7" t="s">
        <v>2</v>
      </c>
      <c r="B12" s="8">
        <f aca="true" t="shared" si="2" ref="B12:G12">SUM(B13:B21)</f>
        <v>839.095</v>
      </c>
      <c r="C12" s="8">
        <f t="shared" si="2"/>
        <v>1007.9200000000002</v>
      </c>
      <c r="D12" s="8">
        <f t="shared" si="2"/>
        <v>984.662133</v>
      </c>
      <c r="E12" s="8">
        <f t="shared" si="2"/>
        <v>996.172555</v>
      </c>
      <c r="F12" s="8">
        <f t="shared" si="2"/>
        <v>1182.114568</v>
      </c>
      <c r="G12" s="8">
        <f>SUM(G13:G21)</f>
        <v>1051.2730569999999</v>
      </c>
      <c r="H12" s="8">
        <f>SUM(H13:H21)</f>
        <v>815.7255479999999</v>
      </c>
      <c r="I12" s="8">
        <f>SUM(I13:I21)</f>
        <v>768.3530770000001</v>
      </c>
      <c r="J12" s="8">
        <f>SUM(J13:J21)</f>
        <v>714.7011200000001</v>
      </c>
      <c r="K12" s="8">
        <f>SUM(K13:K21)</f>
        <v>770.6590000000001</v>
      </c>
      <c r="L12" s="9">
        <f>((K12/J12)-1)*100</f>
        <v>7.829549784390988</v>
      </c>
      <c r="M12" s="32"/>
      <c r="N12" s="31"/>
      <c r="O12" s="21"/>
      <c r="P12" s="21"/>
      <c r="Q12" s="21"/>
    </row>
    <row r="13" spans="1:17" s="13" customFormat="1" ht="9">
      <c r="A13" s="5" t="s">
        <v>8</v>
      </c>
      <c r="B13" s="14">
        <v>245.286</v>
      </c>
      <c r="C13" s="14">
        <v>362.63</v>
      </c>
      <c r="D13" s="14">
        <v>348.87221400000004</v>
      </c>
      <c r="E13" s="14">
        <v>296.828726</v>
      </c>
      <c r="F13" s="14">
        <v>341.36600799999997</v>
      </c>
      <c r="G13" s="14">
        <v>333.046976</v>
      </c>
      <c r="H13" s="14">
        <v>261.917</v>
      </c>
      <c r="I13" s="14">
        <v>226.31476</v>
      </c>
      <c r="J13" s="14">
        <v>192.062488</v>
      </c>
      <c r="K13" s="14">
        <v>199.565</v>
      </c>
      <c r="L13" s="16">
        <f>((K13/J13)-1)*100</f>
        <v>3.9062869996769</v>
      </c>
      <c r="M13" s="32"/>
      <c r="N13" s="33"/>
      <c r="O13" s="35"/>
      <c r="P13" s="35"/>
      <c r="Q13" s="35"/>
    </row>
    <row r="14" spans="1:17" s="13" customFormat="1" ht="9">
      <c r="A14" s="5" t="s">
        <v>10</v>
      </c>
      <c r="B14" s="14">
        <v>59.2</v>
      </c>
      <c r="C14" s="14">
        <v>66.255</v>
      </c>
      <c r="D14" s="14">
        <v>78.874497</v>
      </c>
      <c r="E14" s="14">
        <v>109.461039</v>
      </c>
      <c r="F14" s="14">
        <v>131.77312099999997</v>
      </c>
      <c r="G14" s="14">
        <v>47.19695500000001</v>
      </c>
      <c r="H14" s="14">
        <v>75.842</v>
      </c>
      <c r="I14" s="14">
        <v>74.71393800000001</v>
      </c>
      <c r="J14" s="14">
        <v>80.21384900000001</v>
      </c>
      <c r="K14" s="14">
        <v>83.379</v>
      </c>
      <c r="L14" s="16">
        <f>((K14/J14)-1)*100</f>
        <v>3.9458909396056896</v>
      </c>
      <c r="M14" s="32"/>
      <c r="N14" s="33"/>
      <c r="O14" s="35"/>
      <c r="P14" s="35"/>
      <c r="Q14" s="35"/>
    </row>
    <row r="15" spans="1:17" s="13" customFormat="1" ht="9">
      <c r="A15" s="3" t="s">
        <v>24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1" t="s">
        <v>22</v>
      </c>
      <c r="M15" s="32"/>
      <c r="N15" s="33"/>
      <c r="O15" s="35"/>
      <c r="P15" s="35"/>
      <c r="Q15" s="35"/>
    </row>
    <row r="16" spans="1:23" ht="9">
      <c r="A16" s="3" t="s">
        <v>3</v>
      </c>
      <c r="B16" s="14">
        <v>141.504</v>
      </c>
      <c r="C16" s="14">
        <v>147.699</v>
      </c>
      <c r="D16" s="14">
        <v>136.867958</v>
      </c>
      <c r="E16" s="14">
        <v>154.478105</v>
      </c>
      <c r="F16" s="14">
        <v>165.57402299999998</v>
      </c>
      <c r="G16" s="14">
        <v>144.704296</v>
      </c>
      <c r="H16" s="14">
        <v>111.04619100000001</v>
      </c>
      <c r="I16" s="14">
        <v>142.93633400000002</v>
      </c>
      <c r="J16" s="14">
        <v>122.750679</v>
      </c>
      <c r="K16" s="14">
        <v>142.038</v>
      </c>
      <c r="L16" s="16">
        <f aca="true" t="shared" si="3" ref="L16:L21">((K16/J16)-1)*100</f>
        <v>15.712598217073825</v>
      </c>
      <c r="M16" s="32"/>
      <c r="N16" s="33"/>
      <c r="O16" s="35"/>
      <c r="P16" s="35"/>
      <c r="Q16" s="35"/>
      <c r="T16" s="13"/>
      <c r="U16" s="13"/>
      <c r="V16" s="13"/>
      <c r="W16" s="13"/>
    </row>
    <row r="17" spans="1:23" ht="9">
      <c r="A17" s="5" t="s">
        <v>6</v>
      </c>
      <c r="B17" s="14">
        <v>135.948</v>
      </c>
      <c r="C17" s="14">
        <v>143.115</v>
      </c>
      <c r="D17" s="14">
        <v>146.37611900000002</v>
      </c>
      <c r="E17" s="14">
        <v>185.468366</v>
      </c>
      <c r="F17" s="14">
        <v>235.493453</v>
      </c>
      <c r="G17" s="14">
        <v>208.703731</v>
      </c>
      <c r="H17" s="14">
        <v>158.526529</v>
      </c>
      <c r="I17" s="14">
        <v>153.826225</v>
      </c>
      <c r="J17" s="14">
        <v>170.4061</v>
      </c>
      <c r="K17" s="14">
        <v>183.732</v>
      </c>
      <c r="L17" s="16">
        <f t="shared" si="3"/>
        <v>7.8200839054470395</v>
      </c>
      <c r="M17" s="32"/>
      <c r="N17" s="33"/>
      <c r="O17" s="35"/>
      <c r="P17" s="35"/>
      <c r="Q17" s="35"/>
      <c r="T17" s="13"/>
      <c r="U17" s="13"/>
      <c r="V17" s="13"/>
      <c r="W17" s="13"/>
    </row>
    <row r="18" spans="1:23" ht="9">
      <c r="A18" s="5" t="s">
        <v>7</v>
      </c>
      <c r="B18" s="14">
        <v>158.906</v>
      </c>
      <c r="C18" s="14">
        <v>182.191</v>
      </c>
      <c r="D18" s="14">
        <v>178.35092699999998</v>
      </c>
      <c r="E18" s="14">
        <v>153.00732100000002</v>
      </c>
      <c r="F18" s="14">
        <v>192.824157</v>
      </c>
      <c r="G18" s="14">
        <v>189.00462199999998</v>
      </c>
      <c r="H18" s="14">
        <v>124.11482999999998</v>
      </c>
      <c r="I18" s="14">
        <v>99.94606799999998</v>
      </c>
      <c r="J18" s="14">
        <v>86.603113</v>
      </c>
      <c r="K18" s="14">
        <v>104.512</v>
      </c>
      <c r="L18" s="16">
        <f t="shared" si="3"/>
        <v>20.679264728047375</v>
      </c>
      <c r="M18" s="32"/>
      <c r="N18" s="33"/>
      <c r="O18" s="35"/>
      <c r="P18" s="35"/>
      <c r="Q18" s="35"/>
      <c r="T18" s="13"/>
      <c r="U18" s="13"/>
      <c r="V18" s="13"/>
      <c r="W18" s="13"/>
    </row>
    <row r="19" spans="1:23" ht="9">
      <c r="A19" s="3" t="s">
        <v>4</v>
      </c>
      <c r="B19" s="14">
        <v>33.109</v>
      </c>
      <c r="C19" s="14">
        <v>34.754</v>
      </c>
      <c r="D19" s="14">
        <v>6.526350000000001</v>
      </c>
      <c r="E19" s="14">
        <v>30.851333</v>
      </c>
      <c r="F19" s="14">
        <v>31.976588999999997</v>
      </c>
      <c r="G19" s="14">
        <v>29.338987</v>
      </c>
      <c r="H19" s="14">
        <v>21.391</v>
      </c>
      <c r="I19" s="14">
        <v>19.581231</v>
      </c>
      <c r="J19" s="14">
        <v>18.016615</v>
      </c>
      <c r="K19" s="14">
        <v>16.804</v>
      </c>
      <c r="L19" s="16">
        <f t="shared" si="3"/>
        <v>-6.730537340116349</v>
      </c>
      <c r="M19" s="32"/>
      <c r="N19" s="33"/>
      <c r="O19" s="35"/>
      <c r="P19" s="35"/>
      <c r="Q19" s="35"/>
      <c r="T19" s="13"/>
      <c r="U19" s="13"/>
      <c r="V19" s="13"/>
      <c r="W19" s="13"/>
    </row>
    <row r="20" spans="1:23" ht="9">
      <c r="A20" s="5" t="s">
        <v>5</v>
      </c>
      <c r="B20" s="14">
        <v>52.732</v>
      </c>
      <c r="C20" s="14">
        <v>51.398</v>
      </c>
      <c r="D20" s="14">
        <v>52.49196499999999</v>
      </c>
      <c r="E20" s="14">
        <v>35.479374</v>
      </c>
      <c r="F20" s="14">
        <v>45.798556000000005</v>
      </c>
      <c r="G20" s="14">
        <v>64.15450799999999</v>
      </c>
      <c r="H20" s="14">
        <v>41.559898999999994</v>
      </c>
      <c r="I20" s="14">
        <v>26.667584</v>
      </c>
      <c r="J20" s="14">
        <v>21.802310000000002</v>
      </c>
      <c r="K20" s="14">
        <v>18.982</v>
      </c>
      <c r="L20" s="16">
        <f t="shared" si="3"/>
        <v>-12.935831111473984</v>
      </c>
      <c r="M20" s="32"/>
      <c r="N20" s="33"/>
      <c r="O20" s="35"/>
      <c r="P20" s="35"/>
      <c r="Q20" s="35"/>
      <c r="T20" s="13"/>
      <c r="U20" s="13"/>
      <c r="V20" s="13"/>
      <c r="W20" s="13"/>
    </row>
    <row r="21" spans="1:23" ht="9">
      <c r="A21" s="5" t="s">
        <v>9</v>
      </c>
      <c r="B21" s="14">
        <v>12.41</v>
      </c>
      <c r="C21" s="14">
        <v>19.878</v>
      </c>
      <c r="D21" s="14">
        <v>36.302103</v>
      </c>
      <c r="E21" s="14">
        <v>30.598291</v>
      </c>
      <c r="F21" s="14">
        <v>37.308661</v>
      </c>
      <c r="G21" s="14">
        <v>35.122982</v>
      </c>
      <c r="H21" s="14">
        <v>21.328099</v>
      </c>
      <c r="I21" s="14">
        <v>24.366936999999997</v>
      </c>
      <c r="J21" s="14">
        <v>22.845966</v>
      </c>
      <c r="K21" s="14">
        <v>21.647</v>
      </c>
      <c r="L21" s="16">
        <f t="shared" si="3"/>
        <v>-5.248042477170811</v>
      </c>
      <c r="M21" s="32"/>
      <c r="N21" s="33"/>
      <c r="O21" s="35"/>
      <c r="P21" s="35"/>
      <c r="Q21" s="35"/>
      <c r="T21" s="13"/>
      <c r="U21" s="13"/>
      <c r="V21" s="13"/>
      <c r="W21" s="13"/>
    </row>
    <row r="22" spans="2:17" ht="9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1"/>
      <c r="M22" s="32"/>
      <c r="N22" s="31"/>
      <c r="O22" s="24"/>
      <c r="P22" s="24"/>
      <c r="Q22" s="24"/>
    </row>
    <row r="23" spans="1:17" ht="9">
      <c r="A23" s="7" t="s">
        <v>11</v>
      </c>
      <c r="B23" s="8">
        <f aca="true" t="shared" si="4" ref="B23:G23">SUM(B24:B27)</f>
        <v>5561.889</v>
      </c>
      <c r="C23" s="8">
        <f t="shared" si="4"/>
        <v>5719.168</v>
      </c>
      <c r="D23" s="8">
        <f t="shared" si="4"/>
        <v>6559.334246000001</v>
      </c>
      <c r="E23" s="8">
        <f t="shared" si="4"/>
        <v>8039.767593999999</v>
      </c>
      <c r="F23" s="8">
        <f t="shared" si="4"/>
        <v>7635.4435379999995</v>
      </c>
      <c r="G23" s="8">
        <f>SUM(G24:G27)</f>
        <v>7376.235497000001</v>
      </c>
      <c r="H23" s="8">
        <f>SUM(H24:H27)</f>
        <v>7580.13067</v>
      </c>
      <c r="I23" s="8">
        <f>SUM(I24:I27)</f>
        <v>7359.988511</v>
      </c>
      <c r="J23" s="8">
        <f>SUM(J24:J27)</f>
        <v>6051.9415770000005</v>
      </c>
      <c r="K23" s="8">
        <f>SUM(K24:K27)</f>
        <v>6785.871999999999</v>
      </c>
      <c r="L23" s="9">
        <f>((K23/J23)-1)*100</f>
        <v>12.12718949219953</v>
      </c>
      <c r="M23" s="32"/>
      <c r="N23" s="31"/>
      <c r="O23" s="21"/>
      <c r="P23" s="21"/>
      <c r="Q23" s="21"/>
    </row>
    <row r="24" spans="1:23" ht="9">
      <c r="A24" s="5" t="s">
        <v>21</v>
      </c>
      <c r="B24" s="14">
        <v>104.246</v>
      </c>
      <c r="C24" s="14">
        <v>127.977</v>
      </c>
      <c r="D24" s="14">
        <v>112.584705</v>
      </c>
      <c r="E24" s="14">
        <v>107.43107499999998</v>
      </c>
      <c r="F24" s="14">
        <v>106.69017</v>
      </c>
      <c r="G24" s="14">
        <v>86.93796300000002</v>
      </c>
      <c r="H24" s="14">
        <v>48.202</v>
      </c>
      <c r="I24" s="14">
        <v>77.376646</v>
      </c>
      <c r="J24" s="14">
        <v>102.80857699999999</v>
      </c>
      <c r="K24" s="14">
        <v>106.694</v>
      </c>
      <c r="L24" s="16">
        <f>((K24/J24)-1)*100</f>
        <v>3.779279038168215</v>
      </c>
      <c r="M24" s="32"/>
      <c r="N24" s="33"/>
      <c r="O24" s="35"/>
      <c r="P24" s="35"/>
      <c r="Q24" s="35"/>
      <c r="T24" s="13"/>
      <c r="U24" s="13"/>
      <c r="V24" s="13"/>
      <c r="W24" s="13"/>
    </row>
    <row r="25" spans="1:23" ht="9">
      <c r="A25" s="5" t="s">
        <v>12</v>
      </c>
      <c r="B25" s="14">
        <v>596.516</v>
      </c>
      <c r="C25" s="14">
        <v>742.915</v>
      </c>
      <c r="D25" s="14">
        <v>863.880344</v>
      </c>
      <c r="E25" s="14">
        <v>1232.798463</v>
      </c>
      <c r="F25" s="14">
        <v>1095.215843</v>
      </c>
      <c r="G25" s="14">
        <v>1104.8533049999999</v>
      </c>
      <c r="H25" s="14">
        <v>1102.0326699999998</v>
      </c>
      <c r="I25" s="14">
        <v>1002.2518650000001</v>
      </c>
      <c r="J25" s="14">
        <v>829.619</v>
      </c>
      <c r="K25" s="14">
        <v>1007.135</v>
      </c>
      <c r="L25" s="16">
        <f>((K25/J25)-1)*100</f>
        <v>21.39729200994673</v>
      </c>
      <c r="M25" s="32"/>
      <c r="N25" s="33"/>
      <c r="O25" s="35"/>
      <c r="P25" s="35"/>
      <c r="Q25" s="35"/>
      <c r="T25" s="13"/>
      <c r="U25" s="13"/>
      <c r="V25" s="13"/>
      <c r="W25" s="13"/>
    </row>
    <row r="26" spans="1:23" ht="9">
      <c r="A26" s="5" t="s">
        <v>13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1" t="s">
        <v>22</v>
      </c>
      <c r="M26" s="32"/>
      <c r="N26" s="33"/>
      <c r="O26" s="35"/>
      <c r="P26" s="35"/>
      <c r="Q26" s="35"/>
      <c r="T26" s="13"/>
      <c r="U26" s="13"/>
      <c r="V26" s="13"/>
      <c r="W26" s="13"/>
    </row>
    <row r="27" spans="1:23" ht="9">
      <c r="A27" s="5" t="s">
        <v>14</v>
      </c>
      <c r="B27" s="14">
        <v>4861.127</v>
      </c>
      <c r="C27" s="14">
        <v>4848.276</v>
      </c>
      <c r="D27" s="14">
        <v>5582.869197000001</v>
      </c>
      <c r="E27" s="14">
        <v>6699.538055999999</v>
      </c>
      <c r="F27" s="14">
        <v>6433.537525</v>
      </c>
      <c r="G27" s="14">
        <v>6184.444229000001</v>
      </c>
      <c r="H27" s="14">
        <v>6429.896</v>
      </c>
      <c r="I27" s="14">
        <v>6280.36</v>
      </c>
      <c r="J27" s="14">
        <v>5119.514</v>
      </c>
      <c r="K27" s="14">
        <v>5672.043</v>
      </c>
      <c r="L27" s="16">
        <f>((K27/J27)-1)*100</f>
        <v>10.792606485693756</v>
      </c>
      <c r="M27" s="32"/>
      <c r="N27" s="33"/>
      <c r="O27" s="35"/>
      <c r="P27" s="35"/>
      <c r="Q27" s="35"/>
      <c r="T27" s="13"/>
      <c r="U27" s="13"/>
      <c r="V27" s="13"/>
      <c r="W27" s="13"/>
    </row>
    <row r="28" spans="2:17" ht="9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1"/>
      <c r="M28" s="32"/>
      <c r="N28" s="31"/>
      <c r="O28" s="24"/>
      <c r="P28" s="24"/>
      <c r="Q28" s="24"/>
    </row>
    <row r="29" spans="1:17" ht="9">
      <c r="A29" s="7" t="s">
        <v>15</v>
      </c>
      <c r="B29" s="8">
        <f aca="true" t="shared" si="5" ref="B29:K29">B30</f>
        <v>281.442</v>
      </c>
      <c r="C29" s="8">
        <f t="shared" si="5"/>
        <v>365.885</v>
      </c>
      <c r="D29" s="8">
        <f t="shared" si="5"/>
        <v>397.5798979999999</v>
      </c>
      <c r="E29" s="8">
        <f t="shared" si="5"/>
        <v>467.451725</v>
      </c>
      <c r="F29" s="8">
        <f t="shared" si="5"/>
        <v>531.1377669999999</v>
      </c>
      <c r="G29" s="8">
        <f t="shared" si="5"/>
        <v>538.288313</v>
      </c>
      <c r="H29" s="8">
        <f t="shared" si="5"/>
        <v>607.196184</v>
      </c>
      <c r="I29" s="8">
        <f t="shared" si="5"/>
        <v>589.363754</v>
      </c>
      <c r="J29" s="8">
        <f t="shared" si="5"/>
        <v>517.939575</v>
      </c>
      <c r="K29" s="8">
        <f t="shared" si="5"/>
        <v>569.818</v>
      </c>
      <c r="L29" s="9">
        <f>((K29/J29)-1)*100</f>
        <v>10.016308369562221</v>
      </c>
      <c r="M29" s="32"/>
      <c r="N29" s="31"/>
      <c r="O29" s="21"/>
      <c r="P29" s="21"/>
      <c r="Q29" s="21"/>
    </row>
    <row r="30" spans="1:23" ht="9">
      <c r="A30" s="5" t="s">
        <v>16</v>
      </c>
      <c r="B30" s="14">
        <v>281.442</v>
      </c>
      <c r="C30" s="14">
        <v>365.885</v>
      </c>
      <c r="D30" s="14">
        <v>397.5798979999999</v>
      </c>
      <c r="E30" s="14">
        <v>467.451725</v>
      </c>
      <c r="F30" s="14">
        <v>531.1377669999999</v>
      </c>
      <c r="G30" s="14">
        <v>538.288313</v>
      </c>
      <c r="H30" s="14">
        <v>607.196184</v>
      </c>
      <c r="I30" s="14">
        <v>589.363754</v>
      </c>
      <c r="J30" s="14">
        <v>517.939575</v>
      </c>
      <c r="K30" s="14">
        <v>569.818</v>
      </c>
      <c r="L30" s="16">
        <f>((K30/J30)-1)*100</f>
        <v>10.016308369562221</v>
      </c>
      <c r="M30" s="32"/>
      <c r="N30" s="33"/>
      <c r="O30" s="35"/>
      <c r="P30" s="35"/>
      <c r="Q30" s="35"/>
      <c r="T30" s="13"/>
      <c r="U30" s="13"/>
      <c r="V30" s="13"/>
      <c r="W30" s="13"/>
    </row>
    <row r="31" spans="2:17" ht="9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32"/>
      <c r="N31" s="31"/>
      <c r="O31" s="24"/>
      <c r="P31" s="24"/>
      <c r="Q31" s="24"/>
    </row>
    <row r="32" spans="1:17" ht="9.75">
      <c r="A32" s="7" t="s">
        <v>17</v>
      </c>
      <c r="B32" s="8">
        <f aca="true" t="shared" si="6" ref="B32:G32">SUM(B33:B35)</f>
        <v>1343.3999999999999</v>
      </c>
      <c r="C32" s="8">
        <f t="shared" si="6"/>
        <v>1490.261</v>
      </c>
      <c r="D32" s="8">
        <f t="shared" si="6"/>
        <v>1824.300577</v>
      </c>
      <c r="E32" s="8">
        <f t="shared" si="6"/>
        <v>2163.582691</v>
      </c>
      <c r="F32" s="8">
        <f t="shared" si="6"/>
        <v>2243.396201</v>
      </c>
      <c r="G32" s="8">
        <f>SUM(G33:G35)</f>
        <v>2265.6437349999997</v>
      </c>
      <c r="H32" s="8">
        <f>SUM(H33:H35)</f>
        <v>2392.701806</v>
      </c>
      <c r="I32" s="8">
        <f>SUM(I33:I35)</f>
        <v>2620.70799</v>
      </c>
      <c r="J32" s="8">
        <f>SUM(J33:J35)</f>
        <v>2024.265711</v>
      </c>
      <c r="K32" s="8">
        <f>SUM(K33:K35)</f>
        <v>2155.8050000000003</v>
      </c>
      <c r="L32" s="9">
        <f>((K32/J32)-1)*100</f>
        <v>6.49812365467668</v>
      </c>
      <c r="M32" s="32"/>
      <c r="N32" s="31"/>
      <c r="O32" s="21"/>
      <c r="P32" s="21"/>
      <c r="Q32" s="21"/>
    </row>
    <row r="33" spans="1:23" ht="9.75">
      <c r="A33" s="5" t="s">
        <v>20</v>
      </c>
      <c r="B33" s="14">
        <v>708.271</v>
      </c>
      <c r="C33" s="14">
        <v>724.603</v>
      </c>
      <c r="D33" s="14">
        <v>871.180093</v>
      </c>
      <c r="E33" s="14">
        <v>1007.437303</v>
      </c>
      <c r="F33" s="14">
        <v>1152.8675389999999</v>
      </c>
      <c r="G33" s="14">
        <v>1096.0039769999998</v>
      </c>
      <c r="H33" s="14">
        <v>1077.764139</v>
      </c>
      <c r="I33" s="14">
        <v>1176.0188489999998</v>
      </c>
      <c r="J33" s="14">
        <v>616.374</v>
      </c>
      <c r="K33" s="14">
        <v>788.455</v>
      </c>
      <c r="L33" s="16">
        <f>((K33/J33)-1)*100</f>
        <v>27.918276890329572</v>
      </c>
      <c r="M33" s="32"/>
      <c r="N33" s="33"/>
      <c r="O33" s="35"/>
      <c r="P33" s="35"/>
      <c r="Q33" s="35"/>
      <c r="T33" s="13"/>
      <c r="U33" s="13"/>
      <c r="V33" s="13"/>
      <c r="W33" s="13"/>
    </row>
    <row r="34" spans="1:23" ht="9.75">
      <c r="A34" s="5" t="s">
        <v>19</v>
      </c>
      <c r="B34" s="14">
        <v>274.146</v>
      </c>
      <c r="C34" s="14">
        <v>329.533</v>
      </c>
      <c r="D34" s="14">
        <v>448.108866</v>
      </c>
      <c r="E34" s="14">
        <v>576.2985550000001</v>
      </c>
      <c r="F34" s="14">
        <v>480.659478</v>
      </c>
      <c r="G34" s="14">
        <v>523.513333</v>
      </c>
      <c r="H34" s="14">
        <v>534.831199</v>
      </c>
      <c r="I34" s="14">
        <v>560.622141</v>
      </c>
      <c r="J34" s="14">
        <v>633.696711</v>
      </c>
      <c r="K34" s="14">
        <v>697.452</v>
      </c>
      <c r="L34" s="16">
        <f>((K34/J34)-1)*100</f>
        <v>10.060852122680487</v>
      </c>
      <c r="M34" s="32"/>
      <c r="N34" s="33"/>
      <c r="O34" s="35"/>
      <c r="P34" s="35"/>
      <c r="Q34" s="35"/>
      <c r="T34" s="13"/>
      <c r="U34" s="13"/>
      <c r="V34" s="13"/>
      <c r="W34" s="13"/>
    </row>
    <row r="35" spans="1:23" ht="9.75">
      <c r="A35" s="5" t="s">
        <v>18</v>
      </c>
      <c r="B35" s="14">
        <v>360.983</v>
      </c>
      <c r="C35" s="14">
        <v>436.125</v>
      </c>
      <c r="D35" s="14">
        <v>505.011618</v>
      </c>
      <c r="E35" s="14">
        <v>579.846833</v>
      </c>
      <c r="F35" s="14">
        <v>609.869184</v>
      </c>
      <c r="G35" s="14">
        <v>646.1264249999999</v>
      </c>
      <c r="H35" s="14">
        <v>780.106468</v>
      </c>
      <c r="I35" s="14">
        <v>884.067</v>
      </c>
      <c r="J35" s="14">
        <v>774.195</v>
      </c>
      <c r="K35" s="14">
        <v>669.898</v>
      </c>
      <c r="L35" s="16">
        <f>((K35/J35)-1)*100</f>
        <v>-13.47167057395101</v>
      </c>
      <c r="M35" s="32"/>
      <c r="N35" s="33"/>
      <c r="O35" s="35"/>
      <c r="P35" s="35"/>
      <c r="Q35" s="35"/>
      <c r="T35" s="13"/>
      <c r="U35" s="13"/>
      <c r="V35" s="13"/>
      <c r="W35" s="13"/>
    </row>
    <row r="36" spans="1:12" ht="9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9.75">
      <c r="A37" s="26" t="s">
        <v>27</v>
      </c>
      <c r="B37" s="22"/>
      <c r="C37" s="22"/>
      <c r="D37" s="22"/>
      <c r="E37" s="22"/>
      <c r="F37" s="22"/>
      <c r="G37" s="22"/>
      <c r="H37" s="13"/>
      <c r="I37" s="13"/>
      <c r="J37" s="13"/>
      <c r="K37" s="13"/>
      <c r="L37" s="13"/>
    </row>
    <row r="38" spans="1:7" ht="9.75">
      <c r="A38" s="26" t="s">
        <v>29</v>
      </c>
      <c r="B38" s="23"/>
      <c r="C38" s="23"/>
      <c r="D38" s="23"/>
      <c r="E38" s="23"/>
      <c r="F38" s="23"/>
      <c r="G38" s="23"/>
    </row>
    <row r="39" ht="9">
      <c r="A39" s="19"/>
    </row>
    <row r="40" ht="10.5">
      <c r="A40" s="20"/>
    </row>
    <row r="41" ht="10.5">
      <c r="A41" s="20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2009-07-07T19:13:07Z</cp:lastPrinted>
  <dcterms:created xsi:type="dcterms:W3CDTF">1999-01-13T17:46:29Z</dcterms:created>
  <dcterms:modified xsi:type="dcterms:W3CDTF">2020-04-13T15:10:26Z</dcterms:modified>
  <cp:category/>
  <cp:version/>
  <cp:contentType/>
  <cp:contentStatus/>
</cp:coreProperties>
</file>