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" yWindow="260" windowWidth="12780" windowHeight="11640" activeTab="0"/>
  </bookViews>
  <sheets>
    <sheet name="T1.8" sheetId="1" r:id="rId1"/>
  </sheets>
  <definedNames>
    <definedName name="_Fill" hidden="1">#REF!</definedName>
    <definedName name="_xlnm.Print_Area" localSheetId="0">'T1.8'!$A$1:$L$110</definedName>
  </definedNames>
  <calcPr fullCalcOnLoad="1"/>
</workbook>
</file>

<file path=xl/sharedStrings.xml><?xml version="1.0" encoding="utf-8"?>
<sst xmlns="http://schemas.openxmlformats.org/spreadsheetml/2006/main" count="100" uniqueCount="96">
  <si>
    <t>Total</t>
  </si>
  <si>
    <t>América do Norte</t>
  </si>
  <si>
    <t>Estados Unidos</t>
  </si>
  <si>
    <t>Canadá</t>
  </si>
  <si>
    <t>México</t>
  </si>
  <si>
    <t>Argentina</t>
  </si>
  <si>
    <t>Venezuela</t>
  </si>
  <si>
    <t>Outros</t>
  </si>
  <si>
    <t>Dinamarca</t>
  </si>
  <si>
    <t>Alemanha</t>
  </si>
  <si>
    <t>Holanda</t>
  </si>
  <si>
    <t>Noruega</t>
  </si>
  <si>
    <t>Reino Unido</t>
  </si>
  <si>
    <t>Romênia</t>
  </si>
  <si>
    <t>Rússia</t>
  </si>
  <si>
    <t>Ucrânia</t>
  </si>
  <si>
    <t>Uzbequistão</t>
  </si>
  <si>
    <t>Oriente Médio</t>
  </si>
  <si>
    <t>Irã</t>
  </si>
  <si>
    <t>Catar</t>
  </si>
  <si>
    <t>Arábia Saudita</t>
  </si>
  <si>
    <t>Emirados Árabes Unidos</t>
  </si>
  <si>
    <t>África</t>
  </si>
  <si>
    <t>Argélia</t>
  </si>
  <si>
    <t>Egito</t>
  </si>
  <si>
    <t>Bangladesh</t>
  </si>
  <si>
    <t>China</t>
  </si>
  <si>
    <t>Índia</t>
  </si>
  <si>
    <t>Indonésia</t>
  </si>
  <si>
    <t>Malásia</t>
  </si>
  <si>
    <t>Paquistão</t>
  </si>
  <si>
    <t>Tailândia</t>
  </si>
  <si>
    <t>Austrália</t>
  </si>
  <si>
    <t>Brasil</t>
  </si>
  <si>
    <t>Colômbia</t>
  </si>
  <si>
    <t>Azerbaijão</t>
  </si>
  <si>
    <t>Cazaquistão</t>
  </si>
  <si>
    <t>Coveite</t>
  </si>
  <si>
    <t>Turcomenistão</t>
  </si>
  <si>
    <t>Américas Central e do Sul</t>
  </si>
  <si>
    <t>Ásia-Pacífico</t>
  </si>
  <si>
    <t>Polônia</t>
  </si>
  <si>
    <t>Nova Zelândia</t>
  </si>
  <si>
    <t>Chile</t>
  </si>
  <si>
    <t>Equador</t>
  </si>
  <si>
    <t>Peru</t>
  </si>
  <si>
    <t xml:space="preserve">Finlândia </t>
  </si>
  <si>
    <t>França</t>
  </si>
  <si>
    <t xml:space="preserve">Grécia </t>
  </si>
  <si>
    <t>Hungria</t>
  </si>
  <si>
    <t>Portugal</t>
  </si>
  <si>
    <t>Espanha</t>
  </si>
  <si>
    <t>Suécia</t>
  </si>
  <si>
    <t>Turquia</t>
  </si>
  <si>
    <t>República Tcheca</t>
  </si>
  <si>
    <t>Japão</t>
  </si>
  <si>
    <t>Hong Kong</t>
  </si>
  <si>
    <t>Filipinas</t>
  </si>
  <si>
    <t>Taiwan</t>
  </si>
  <si>
    <t>Áustria</t>
  </si>
  <si>
    <t>Nota: Dados retificados pela BP.</t>
  </si>
  <si>
    <t>Trinidad e Tobago</t>
  </si>
  <si>
    <t>Israel</t>
  </si>
  <si>
    <t>África do Sul</t>
  </si>
  <si>
    <t>Vietnã</t>
  </si>
  <si>
    <t>Cingapura</t>
  </si>
  <si>
    <t>Itália</t>
  </si>
  <si>
    <t>Lituânia</t>
  </si>
  <si>
    <t>Suíça</t>
  </si>
  <si>
    <t>Coreia do Sul</t>
  </si>
  <si>
    <t>Bélgica</t>
  </si>
  <si>
    <t>Eslováquia</t>
  </si>
  <si>
    <t>Irlanda</t>
  </si>
  <si>
    <t>Croácia</t>
  </si>
  <si>
    <t>Estônia</t>
  </si>
  <si>
    <t>Letônia</t>
  </si>
  <si>
    <t>Luxemburgo</t>
  </si>
  <si>
    <t>Macedônia</t>
  </si>
  <si>
    <t>Eslovênia</t>
  </si>
  <si>
    <t>Iraque</t>
  </si>
  <si>
    <t>Omã</t>
  </si>
  <si>
    <t>África Central</t>
  </si>
  <si>
    <t>África Ocidental</t>
  </si>
  <si>
    <t>África Oriental</t>
  </si>
  <si>
    <t>Marrocos</t>
  </si>
  <si>
    <t>Outros Norte da África</t>
  </si>
  <si>
    <t xml:space="preserve"> </t>
  </si>
  <si>
    <t>Regiões Geográficas, Países e Blocos Econômicos</t>
  </si>
  <si>
    <t>Tabela 1.8 – Consumo de gás natural, segundo Regiões Geográficas, Países e Blocos Econômicos – 2010-2019</t>
  </si>
  <si>
    <t>19/18
%</t>
  </si>
  <si>
    <t>Fonte: BP Statistical Review of World Energy 2020.</t>
  </si>
  <si>
    <t>Europa</t>
  </si>
  <si>
    <t>Comunidade dos Estados Independentes</t>
  </si>
  <si>
    <t>Belarus</t>
  </si>
  <si>
    <t>Bulgária</t>
  </si>
  <si>
    <r>
      <t>Consumo de gás natural (bilhões de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</si>
</sst>
</file>

<file path=xl/styles.xml><?xml version="1.0" encoding="utf-8"?>
<styleSheet xmlns="http://schemas.openxmlformats.org/spreadsheetml/2006/main">
  <numFmts count="5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_(* #,##0.0_);_(* \(#,##0.0\);_(* &quot;-&quot;??_);_(@_)"/>
    <numFmt numFmtId="192" formatCode="_(* #,##0.0_);_(* \(#,##0.0\);_(* &quot;-&quot;?_);_(@_)"/>
    <numFmt numFmtId="193" formatCode="_(* #,##0_);_(* \(#,##0\);_(* &quot;-&quot;??_);_(@_)"/>
    <numFmt numFmtId="194" formatCode="0.0%"/>
    <numFmt numFmtId="195" formatCode="General_)"/>
    <numFmt numFmtId="196" formatCode="#,##0.0_);\(#,##0.0\)"/>
    <numFmt numFmtId="197" formatCode="#,##0.0"/>
    <numFmt numFmtId="198" formatCode="_(* #,##0.000_);_(* \(#,##0.000\);_(* &quot;-&quot;??_);_(@_)"/>
    <numFmt numFmtId="199" formatCode="_(* #,##0.0000_);_(* \(#,##0.0000\);_(* &quot;-&quot;??_);_(@_)"/>
    <numFmt numFmtId="200" formatCode="_(* #,##0.00000_);_(* \(#,##0.00000\);_(* &quot;-&quot;??_);_(@_)"/>
    <numFmt numFmtId="201" formatCode="#,##0.000"/>
    <numFmt numFmtId="202" formatCode="0.00000"/>
    <numFmt numFmtId="203" formatCode="0.0000"/>
    <numFmt numFmtId="204" formatCode="0.000"/>
    <numFmt numFmtId="205" formatCode="_(* #,##0.000_);_(* \(#,##0.000\);_(* &quot;-&quot;???_);_(@_)"/>
    <numFmt numFmtId="206" formatCode="0.0;;"/>
    <numFmt numFmtId="207" formatCode="[&gt;0.05]0.0;[=0]\-;\^"/>
  </numFmts>
  <fonts count="60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sz val="7"/>
      <color indexed="56"/>
      <name val="Helvetica Neue"/>
      <family val="2"/>
    </font>
    <font>
      <b/>
      <sz val="7"/>
      <color indexed="10"/>
      <name val="Helvetica Neue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9"/>
      <name val="Genev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 MT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9"/>
      <name val="Helvetica Neu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 MT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Helvetica Neu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15" fillId="0" borderId="0">
      <alignment/>
      <protection/>
    </xf>
    <xf numFmtId="0" fontId="16" fillId="0" borderId="0">
      <alignment horizontal="right"/>
      <protection/>
    </xf>
    <xf numFmtId="0" fontId="17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0" fillId="0" borderId="1" applyNumberFormat="0" applyAlignment="0">
      <protection/>
    </xf>
    <xf numFmtId="0" fontId="14" fillId="0" borderId="0" applyAlignment="0">
      <protection/>
    </xf>
    <xf numFmtId="0" fontId="14" fillId="0" borderId="0">
      <alignment horizontal="right"/>
      <protection/>
    </xf>
    <xf numFmtId="194" fontId="14" fillId="0" borderId="0">
      <alignment horizontal="right"/>
      <protection/>
    </xf>
    <xf numFmtId="190" fontId="21" fillId="0" borderId="0">
      <alignment horizontal="right"/>
      <protection/>
    </xf>
    <xf numFmtId="0" fontId="22" fillId="0" borderId="0">
      <alignment/>
      <protection/>
    </xf>
    <xf numFmtId="0" fontId="44" fillId="21" borderId="2" applyNumberFormat="0" applyAlignment="0" applyProtection="0"/>
    <xf numFmtId="0" fontId="45" fillId="22" borderId="3" applyNumberFormat="0" applyAlignment="0" applyProtection="0"/>
    <xf numFmtId="0" fontId="46" fillId="0" borderId="4" applyNumberFormat="0" applyFill="0" applyAlignment="0" applyProtection="0"/>
    <xf numFmtId="171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2" applyNumberFormat="0" applyAlignment="0" applyProtection="0"/>
    <xf numFmtId="0" fontId="48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 applyFill="0" applyBorder="0">
      <alignment/>
      <protection/>
    </xf>
    <xf numFmtId="0" fontId="13" fillId="0" borderId="0" applyFill="0" applyBorder="0">
      <alignment/>
      <protection/>
    </xf>
    <xf numFmtId="0" fontId="13" fillId="0" borderId="0" applyFill="0" applyBorder="0">
      <alignment/>
      <protection/>
    </xf>
    <xf numFmtId="0" fontId="13" fillId="0" borderId="0" applyFill="0" applyBorder="0">
      <alignment/>
      <protection/>
    </xf>
    <xf numFmtId="0" fontId="13" fillId="0" borderId="0" applyFill="0" applyBorder="0">
      <alignment/>
      <protection/>
    </xf>
    <xf numFmtId="0" fontId="13" fillId="0" borderId="0" applyFill="0" applyBorder="0">
      <alignment/>
      <protection/>
    </xf>
    <xf numFmtId="0" fontId="0" fillId="31" borderId="5" applyNumberFormat="0" applyFont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0" fillId="32" borderId="0" applyNumberFormat="0" applyBorder="0" applyAlignment="0" applyProtection="0"/>
    <xf numFmtId="0" fontId="51" fillId="21" borderId="6" applyNumberFormat="0" applyAlignment="0" applyProtection="0"/>
    <xf numFmtId="169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171" fontId="4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197" fontId="7" fillId="33" borderId="0" xfId="86" applyNumberFormat="1" applyFont="1" applyFill="1" applyBorder="1" applyAlignment="1" applyProtection="1">
      <alignment horizontal="right" vertical="center" wrapText="1"/>
      <protection/>
    </xf>
    <xf numFmtId="4" fontId="7" fillId="33" borderId="0" xfId="86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>
      <alignment/>
    </xf>
    <xf numFmtId="2" fontId="7" fillId="33" borderId="0" xfId="86" applyNumberFormat="1" applyFont="1" applyFill="1" applyBorder="1" applyAlignment="1" applyProtection="1">
      <alignment horizontal="right" vertical="center" wrapText="1"/>
      <protection/>
    </xf>
    <xf numFmtId="197" fontId="6" fillId="33" borderId="0" xfId="86" applyNumberFormat="1" applyFont="1" applyFill="1" applyBorder="1" applyAlignment="1" applyProtection="1">
      <alignment horizontal="right" vertical="center" wrapText="1"/>
      <protection/>
    </xf>
    <xf numFmtId="171" fontId="7" fillId="33" borderId="0" xfId="86" applyFont="1" applyFill="1" applyBorder="1" applyAlignment="1" applyProtection="1">
      <alignment horizontal="right" vertical="center" wrapText="1"/>
      <protection/>
    </xf>
    <xf numFmtId="2" fontId="6" fillId="33" borderId="0" xfId="86" applyNumberFormat="1" applyFont="1" applyFill="1" applyBorder="1" applyAlignment="1" applyProtection="1">
      <alignment horizontal="right" vertical="center" wrapText="1"/>
      <protection/>
    </xf>
    <xf numFmtId="190" fontId="6" fillId="33" borderId="0" xfId="0" applyNumberFormat="1" applyFont="1" applyFill="1" applyBorder="1" applyAlignment="1">
      <alignment horizontal="left"/>
    </xf>
    <xf numFmtId="2" fontId="6" fillId="33" borderId="0" xfId="86" applyNumberFormat="1" applyFont="1" applyFill="1" applyBorder="1" applyAlignment="1">
      <alignment horizontal="right" vertical="center" wrapText="1"/>
    </xf>
    <xf numFmtId="171" fontId="6" fillId="33" borderId="0" xfId="86" applyFont="1" applyFill="1" applyBorder="1" applyAlignment="1" applyProtection="1">
      <alignment horizontal="right" vertical="center" wrapText="1"/>
      <protection/>
    </xf>
    <xf numFmtId="10" fontId="6" fillId="33" borderId="0" xfId="74" applyNumberFormat="1" applyFont="1" applyFill="1" applyBorder="1" applyAlignment="1">
      <alignment/>
    </xf>
    <xf numFmtId="191" fontId="10" fillId="33" borderId="0" xfId="0" applyNumberFormat="1" applyFont="1" applyFill="1" applyBorder="1" applyAlignment="1">
      <alignment vertical="center"/>
    </xf>
    <xf numFmtId="190" fontId="7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194" fontId="10" fillId="33" borderId="0" xfId="74" applyNumberFormat="1" applyFont="1" applyFill="1" applyBorder="1" applyAlignment="1">
      <alignment/>
    </xf>
    <xf numFmtId="194" fontId="6" fillId="33" borderId="0" xfId="74" applyNumberFormat="1" applyFont="1" applyFill="1" applyBorder="1" applyAlignment="1">
      <alignment/>
    </xf>
    <xf numFmtId="194" fontId="6" fillId="33" borderId="0" xfId="74" applyNumberFormat="1" applyFont="1" applyFill="1" applyBorder="1" applyAlignment="1">
      <alignment vertical="center"/>
    </xf>
    <xf numFmtId="194" fontId="9" fillId="33" borderId="0" xfId="74" applyNumberFormat="1" applyFont="1" applyFill="1" applyBorder="1" applyAlignment="1">
      <alignment/>
    </xf>
    <xf numFmtId="171" fontId="9" fillId="33" borderId="0" xfId="86" applyFont="1" applyFill="1" applyBorder="1" applyAlignment="1" applyProtection="1">
      <alignment horizontal="right" vertical="center" wrapText="1"/>
      <protection/>
    </xf>
    <xf numFmtId="191" fontId="9" fillId="33" borderId="0" xfId="86" applyNumberFormat="1" applyFont="1" applyFill="1" applyBorder="1" applyAlignment="1">
      <alignment horizontal="center"/>
    </xf>
    <xf numFmtId="197" fontId="6" fillId="33" borderId="0" xfId="86" applyNumberFormat="1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>
      <alignment horizontal="left"/>
    </xf>
    <xf numFmtId="190" fontId="6" fillId="33" borderId="0" xfId="0" applyNumberFormat="1" applyFont="1" applyFill="1" applyBorder="1" applyAlignment="1">
      <alignment horizontal="left"/>
    </xf>
    <xf numFmtId="4" fontId="6" fillId="33" borderId="0" xfId="86" applyNumberFormat="1" applyFont="1" applyFill="1" applyBorder="1" applyAlignment="1" applyProtection="1">
      <alignment horizontal="right" vertical="center" wrapText="1"/>
      <protection/>
    </xf>
    <xf numFmtId="171" fontId="6" fillId="33" borderId="0" xfId="86" applyFont="1" applyFill="1" applyBorder="1" applyAlignment="1" applyProtection="1">
      <alignment horizontal="right" vertical="center" wrapText="1"/>
      <protection/>
    </xf>
    <xf numFmtId="171" fontId="7" fillId="33" borderId="0" xfId="86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>
      <alignment horizontal="left"/>
    </xf>
    <xf numFmtId="197" fontId="7" fillId="33" borderId="0" xfId="86" applyNumberFormat="1" applyFont="1" applyFill="1" applyBorder="1" applyAlignment="1" applyProtection="1">
      <alignment horizontal="right" vertical="center" wrapText="1"/>
      <protection/>
    </xf>
    <xf numFmtId="37" fontId="6" fillId="33" borderId="12" xfId="0" applyNumberFormat="1" applyFont="1" applyFill="1" applyBorder="1" applyAlignment="1" applyProtection="1">
      <alignment horizontal="left"/>
      <protection/>
    </xf>
    <xf numFmtId="37" fontId="6" fillId="33" borderId="12" xfId="0" applyNumberFormat="1" applyFont="1" applyFill="1" applyBorder="1" applyAlignment="1" applyProtection="1">
      <alignment horizontal="center"/>
      <protection/>
    </xf>
    <xf numFmtId="3" fontId="6" fillId="33" borderId="12" xfId="0" applyNumberFormat="1" applyFont="1" applyFill="1" applyBorder="1" applyAlignment="1">
      <alignment horizontal="center"/>
    </xf>
    <xf numFmtId="10" fontId="6" fillId="33" borderId="12" xfId="74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190" fontId="9" fillId="33" borderId="0" xfId="0" applyNumberFormat="1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2" fontId="9" fillId="33" borderId="0" xfId="86" applyNumberFormat="1" applyFont="1" applyFill="1" applyBorder="1" applyAlignment="1" applyProtection="1">
      <alignment horizontal="right" vertical="center" wrapText="1"/>
      <protection/>
    </xf>
    <xf numFmtId="0" fontId="11" fillId="33" borderId="0" xfId="0" applyFont="1" applyFill="1" applyBorder="1" applyAlignment="1">
      <alignment/>
    </xf>
    <xf numFmtId="37" fontId="9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>
      <alignment horizontal="center"/>
    </xf>
    <xf numFmtId="10" fontId="9" fillId="33" borderId="0" xfId="74" applyNumberFormat="1" applyFont="1" applyFill="1" applyBorder="1" applyAlignment="1">
      <alignment horizontal="center"/>
    </xf>
    <xf numFmtId="37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>
      <alignment/>
    </xf>
    <xf numFmtId="10" fontId="9" fillId="33" borderId="0" xfId="74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 vertical="center" wrapText="1"/>
    </xf>
    <xf numFmtId="194" fontId="9" fillId="33" borderId="0" xfId="74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203" fontId="7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205" fontId="9" fillId="33" borderId="0" xfId="86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>
      <alignment horizontal="left" vertical="center"/>
    </xf>
    <xf numFmtId="171" fontId="59" fillId="33" borderId="0" xfId="0" applyNumberFormat="1" applyFont="1" applyFill="1" applyBorder="1" applyAlignment="1">
      <alignment horizontal="center" vertical="center"/>
    </xf>
    <xf numFmtId="194" fontId="59" fillId="33" borderId="0" xfId="74" applyNumberFormat="1" applyFont="1" applyFill="1" applyBorder="1" applyAlignment="1">
      <alignment horizontal="center" vertical="center"/>
    </xf>
    <xf numFmtId="190" fontId="6" fillId="33" borderId="0" xfId="0" applyNumberFormat="1" applyFont="1" applyFill="1" applyBorder="1" applyAlignment="1">
      <alignment horizontal="left" vertical="center"/>
    </xf>
    <xf numFmtId="191" fontId="6" fillId="33" borderId="0" xfId="86" applyNumberFormat="1" applyFont="1" applyFill="1" applyBorder="1" applyAlignment="1" applyProtection="1">
      <alignment horizontal="right" vertical="center" wrapText="1"/>
      <protection/>
    </xf>
    <xf numFmtId="191" fontId="6" fillId="33" borderId="0" xfId="86" applyNumberFormat="1" applyFont="1" applyFill="1" applyBorder="1" applyAlignment="1">
      <alignment horizontal="right" vertical="center" wrapText="1"/>
    </xf>
    <xf numFmtId="171" fontId="6" fillId="33" borderId="0" xfId="86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>
      <alignment horizontal="left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</cellXfs>
  <cellStyles count="7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01_Main head" xfId="34"/>
    <cellStyle name="C02_Column heads" xfId="35"/>
    <cellStyle name="C03_Sub head bold" xfId="36"/>
    <cellStyle name="C03a_Sub head" xfId="37"/>
    <cellStyle name="C04_Total text white bold" xfId="38"/>
    <cellStyle name="C04a_Total text black with rule" xfId="39"/>
    <cellStyle name="C05_Main text" xfId="40"/>
    <cellStyle name="C06_Figs" xfId="41"/>
    <cellStyle name="C07_Figs 1 dec percent" xfId="42"/>
    <cellStyle name="C08_Figs 1 decimal" xfId="43"/>
    <cellStyle name="C09_Notes" xfId="44"/>
    <cellStyle name="Cálculo" xfId="45"/>
    <cellStyle name="Célula de Verificação" xfId="46"/>
    <cellStyle name="Célula Vinculada" xfId="47"/>
    <cellStyle name="Comma 3 2" xfId="48"/>
    <cellStyle name="Comma 5" xfId="49"/>
    <cellStyle name="Ênfase1" xfId="50"/>
    <cellStyle name="Ênfase2" xfId="51"/>
    <cellStyle name="Ênfase3" xfId="52"/>
    <cellStyle name="Ênfase4" xfId="53"/>
    <cellStyle name="Ênfase5" xfId="54"/>
    <cellStyle name="Ênfase6" xfId="55"/>
    <cellStyle name="Entrada" xfId="56"/>
    <cellStyle name="Hyperlink" xfId="57"/>
    <cellStyle name="Currency" xfId="58"/>
    <cellStyle name="Currency [0]" xfId="59"/>
    <cellStyle name="Neutro" xfId="60"/>
    <cellStyle name="Normal 2" xfId="61"/>
    <cellStyle name="Normal 3" xfId="62"/>
    <cellStyle name="Normal 3 2" xfId="63"/>
    <cellStyle name="Normal 33" xfId="64"/>
    <cellStyle name="Normal 42" xfId="65"/>
    <cellStyle name="Normal 8" xfId="66"/>
    <cellStyle name="Normal 8 2" xfId="67"/>
    <cellStyle name="Normal 8 7" xfId="68"/>
    <cellStyle name="Normal 9 10" xfId="69"/>
    <cellStyle name="Nota" xfId="70"/>
    <cellStyle name="Percent 2 10" xfId="71"/>
    <cellStyle name="Percent 3" xfId="72"/>
    <cellStyle name="Percent 8" xfId="73"/>
    <cellStyle name="Percent" xfId="74"/>
    <cellStyle name="Ruim" xfId="75"/>
    <cellStyle name="Saída" xfId="76"/>
    <cellStyle name="Comma [0]" xfId="77"/>
    <cellStyle name="Texto de Aviso" xfId="78"/>
    <cellStyle name="Texto Explicativo" xfId="79"/>
    <cellStyle name="Título" xfId="80"/>
    <cellStyle name="Título 1" xfId="81"/>
    <cellStyle name="Título 2" xfId="82"/>
    <cellStyle name="Título 3" xfId="83"/>
    <cellStyle name="Título 4" xfId="84"/>
    <cellStyle name="Total" xfId="85"/>
    <cellStyle name="Comma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7"/>
  <sheetViews>
    <sheetView tabSelected="1" zoomScalePageLayoutView="0" workbookViewId="0" topLeftCell="A1">
      <selection activeCell="A2" sqref="A2"/>
    </sheetView>
  </sheetViews>
  <sheetFormatPr defaultColWidth="11.5546875" defaultRowHeight="15"/>
  <cols>
    <col min="1" max="1" width="22.6640625" style="6" customWidth="1"/>
    <col min="2" max="9" width="5.3359375" style="1" customWidth="1"/>
    <col min="10" max="11" width="5.3359375" style="19" customWidth="1"/>
    <col min="12" max="12" width="5.88671875" style="1" bestFit="1" customWidth="1"/>
    <col min="13" max="13" width="5.99609375" style="1" customWidth="1"/>
    <col min="14" max="16384" width="11.5546875" style="1" customWidth="1"/>
  </cols>
  <sheetData>
    <row r="1" spans="1:12" ht="12" customHeight="1">
      <c r="A1" s="67" t="s">
        <v>88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s="3" customFormat="1" ht="9">
      <c r="A2" s="2" t="s">
        <v>86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s="3" customFormat="1" ht="12" customHeight="1">
      <c r="A3" s="68" t="s">
        <v>87</v>
      </c>
      <c r="B3" s="70" t="s">
        <v>95</v>
      </c>
      <c r="C3" s="71"/>
      <c r="D3" s="71"/>
      <c r="E3" s="71"/>
      <c r="F3" s="71"/>
      <c r="G3" s="71"/>
      <c r="H3" s="71"/>
      <c r="I3" s="71"/>
      <c r="J3" s="71"/>
      <c r="K3" s="72"/>
      <c r="L3" s="73" t="s">
        <v>89</v>
      </c>
      <c r="M3" s="4"/>
    </row>
    <row r="4" spans="1:12" s="3" customFormat="1" ht="12" customHeight="1">
      <c r="A4" s="69"/>
      <c r="B4" s="5">
        <v>2010</v>
      </c>
      <c r="C4" s="5">
        <v>2011</v>
      </c>
      <c r="D4" s="5">
        <v>2012</v>
      </c>
      <c r="E4" s="5">
        <v>2013</v>
      </c>
      <c r="F4" s="5">
        <v>2014</v>
      </c>
      <c r="G4" s="5">
        <v>2015</v>
      </c>
      <c r="H4" s="5">
        <v>2016</v>
      </c>
      <c r="I4" s="5">
        <v>2017</v>
      </c>
      <c r="J4" s="5">
        <v>2018</v>
      </c>
      <c r="K4" s="5">
        <v>2019</v>
      </c>
      <c r="L4" s="74"/>
    </row>
    <row r="5" spans="2:12" ht="9">
      <c r="B5" s="29"/>
      <c r="C5" s="29"/>
      <c r="D5" s="29"/>
      <c r="E5" s="29"/>
      <c r="F5" s="29"/>
      <c r="G5" s="29"/>
      <c r="H5" s="29"/>
      <c r="I5" s="29"/>
      <c r="J5" s="29"/>
      <c r="K5" s="29"/>
      <c r="L5" s="7"/>
    </row>
    <row r="6" spans="1:15" s="11" customFormat="1" ht="9">
      <c r="A6" s="8" t="s">
        <v>0</v>
      </c>
      <c r="B6" s="9">
        <f>B8+B13+B24+B58+B67+B78+B88</f>
        <v>3160.674080753185</v>
      </c>
      <c r="C6" s="9">
        <f aca="true" t="shared" si="0" ref="C6:K6">C8+C13+C24+C58+C67+C78+C88</f>
        <v>3237.09685024198</v>
      </c>
      <c r="D6" s="9">
        <f t="shared" si="0"/>
        <v>3322.0005374202296</v>
      </c>
      <c r="E6" s="9">
        <f t="shared" si="0"/>
        <v>3376.6112009589388</v>
      </c>
      <c r="F6" s="9">
        <f t="shared" si="0"/>
        <v>3399.4251644223473</v>
      </c>
      <c r="G6" s="9">
        <f t="shared" si="0"/>
        <v>3478.009290740669</v>
      </c>
      <c r="H6" s="9">
        <f t="shared" si="0"/>
        <v>3559.000736834722</v>
      </c>
      <c r="I6" s="9">
        <f t="shared" si="0"/>
        <v>3658.5612807962116</v>
      </c>
      <c r="J6" s="9">
        <f t="shared" si="0"/>
        <v>3851.662007815757</v>
      </c>
      <c r="K6" s="9">
        <f t="shared" si="0"/>
        <v>3929.243614058496</v>
      </c>
      <c r="L6" s="10">
        <f>((K6/J6)-1)*100</f>
        <v>2.0142371289409766</v>
      </c>
      <c r="M6" s="61">
        <f>(K6/B6)^(1/10)</f>
        <v>1.0220047730967963</v>
      </c>
      <c r="N6" s="62">
        <f>M6-1</f>
        <v>0.02200477309679627</v>
      </c>
      <c r="O6" s="12"/>
    </row>
    <row r="7" spans="2:15" ht="9">
      <c r="B7" s="28"/>
      <c r="C7" s="59"/>
      <c r="D7" s="59"/>
      <c r="E7" s="59"/>
      <c r="F7" s="59"/>
      <c r="G7" s="59"/>
      <c r="H7" s="59"/>
      <c r="I7" s="59"/>
      <c r="J7" s="59"/>
      <c r="K7" s="59"/>
      <c r="L7" s="14"/>
      <c r="M7" s="21"/>
      <c r="N7" s="6"/>
      <c r="O7" s="15"/>
    </row>
    <row r="8" spans="1:15" s="11" customFormat="1" ht="9">
      <c r="A8" s="8" t="s">
        <v>1</v>
      </c>
      <c r="B8" s="9">
        <f aca="true" t="shared" si="1" ref="B8:H8">SUM(B9:B11)</f>
        <v>802.5188908876966</v>
      </c>
      <c r="C8" s="9">
        <f t="shared" si="1"/>
        <v>826.5505013679344</v>
      </c>
      <c r="D8" s="9">
        <f t="shared" si="1"/>
        <v>858.986473474753</v>
      </c>
      <c r="E8" s="9">
        <f t="shared" si="1"/>
        <v>889.0817290370725</v>
      </c>
      <c r="F8" s="9">
        <f t="shared" si="1"/>
        <v>910.7016528859954</v>
      </c>
      <c r="G8" s="9">
        <f t="shared" si="1"/>
        <v>934.1154605119827</v>
      </c>
      <c r="H8" s="9">
        <f t="shared" si="1"/>
        <v>938.315326574363</v>
      </c>
      <c r="I8" s="9">
        <f>SUM(I9:I11)</f>
        <v>935.3473178362175</v>
      </c>
      <c r="J8" s="9">
        <f>SUM(J9:J11)</f>
        <v>1025.795681344159</v>
      </c>
      <c r="K8" s="9">
        <f>SUM(K9:K11)</f>
        <v>1057.6249426868042</v>
      </c>
      <c r="L8" s="10">
        <f>((K8/J8)-1)*100</f>
        <v>3.1028850990030943</v>
      </c>
      <c r="M8" s="57"/>
      <c r="N8" s="8"/>
      <c r="O8" s="12"/>
    </row>
    <row r="9" spans="1:15" s="11" customFormat="1" ht="9">
      <c r="A9" s="31" t="s">
        <v>3</v>
      </c>
      <c r="B9" s="30">
        <v>88.2809</v>
      </c>
      <c r="C9" s="30">
        <v>97.5312</v>
      </c>
      <c r="D9" s="30">
        <v>97.209925</v>
      </c>
      <c r="E9" s="30">
        <v>104.263825</v>
      </c>
      <c r="F9" s="30">
        <v>109.59275</v>
      </c>
      <c r="G9" s="30">
        <v>109.75305</v>
      </c>
      <c r="H9" s="30">
        <v>106.18634999999999</v>
      </c>
      <c r="I9" s="30">
        <v>109.32182500000002</v>
      </c>
      <c r="J9" s="30">
        <v>118.27935</v>
      </c>
      <c r="K9" s="30">
        <v>120.31246788487515</v>
      </c>
      <c r="L9" s="33">
        <f>((K9/J9)-1)*100</f>
        <v>1.7189119528262076</v>
      </c>
      <c r="M9" s="57"/>
      <c r="N9" s="16"/>
      <c r="O9" s="15"/>
    </row>
    <row r="10" spans="1:15" ht="9">
      <c r="A10" s="31" t="s">
        <v>2</v>
      </c>
      <c r="B10" s="30">
        <v>648.1934508599188</v>
      </c>
      <c r="C10" s="30">
        <v>658.210810534601</v>
      </c>
      <c r="D10" s="30">
        <v>688.1227781414196</v>
      </c>
      <c r="E10" s="30">
        <v>707.0228376740836</v>
      </c>
      <c r="F10" s="30">
        <v>722.2604554491519</v>
      </c>
      <c r="G10" s="30">
        <v>743.5794942879105</v>
      </c>
      <c r="H10" s="30">
        <v>749.0989398517032</v>
      </c>
      <c r="I10" s="30">
        <v>739.9919614958503</v>
      </c>
      <c r="J10" s="30">
        <v>819.9419575192924</v>
      </c>
      <c r="K10" s="30">
        <v>846.6450518795561</v>
      </c>
      <c r="L10" s="33">
        <f>((K10/J10)-1)*100</f>
        <v>3.2567054430356457</v>
      </c>
      <c r="M10" s="57"/>
      <c r="N10" s="6"/>
      <c r="O10" s="17"/>
    </row>
    <row r="11" spans="1:16" ht="9">
      <c r="A11" s="32" t="s">
        <v>4</v>
      </c>
      <c r="B11" s="30">
        <v>66.04454002777778</v>
      </c>
      <c r="C11" s="30">
        <v>70.80849083333334</v>
      </c>
      <c r="D11" s="30">
        <v>73.65377033333333</v>
      </c>
      <c r="E11" s="30">
        <v>77.79506636298889</v>
      </c>
      <c r="F11" s="30">
        <v>78.84844743684344</v>
      </c>
      <c r="G11" s="30">
        <v>80.78291622407221</v>
      </c>
      <c r="H11" s="30">
        <v>83.03003672265984</v>
      </c>
      <c r="I11" s="30">
        <v>86.03353134036715</v>
      </c>
      <c r="J11" s="30">
        <v>87.5743738248665</v>
      </c>
      <c r="K11" s="30">
        <v>90.667422922373</v>
      </c>
      <c r="L11" s="33">
        <f>((K11/J11)-1)*100</f>
        <v>3.531911177226421</v>
      </c>
      <c r="M11" s="57"/>
      <c r="N11" s="6"/>
      <c r="O11" s="17"/>
      <c r="P11" s="11"/>
    </row>
    <row r="12" spans="2:15" ht="9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57"/>
      <c r="N12" s="16"/>
      <c r="O12" s="15"/>
    </row>
    <row r="13" spans="1:16" ht="9">
      <c r="A13" s="8" t="s">
        <v>39</v>
      </c>
      <c r="B13" s="9">
        <f aca="true" t="shared" si="2" ref="B13:H13">SUM(B14:B22)</f>
        <v>147.27887416100037</v>
      </c>
      <c r="C13" s="9">
        <f t="shared" si="2"/>
        <v>152.12981119676647</v>
      </c>
      <c r="D13" s="9">
        <f t="shared" si="2"/>
        <v>161.7888888284517</v>
      </c>
      <c r="E13" s="9">
        <f t="shared" si="2"/>
        <v>167.31067193341428</v>
      </c>
      <c r="F13" s="9">
        <f t="shared" si="2"/>
        <v>172.61265296972852</v>
      </c>
      <c r="G13" s="9">
        <f t="shared" si="2"/>
        <v>177.84166384186813</v>
      </c>
      <c r="H13" s="9">
        <f t="shared" si="2"/>
        <v>174.18455554386128</v>
      </c>
      <c r="I13" s="9">
        <f>SUM(I14:I22)</f>
        <v>176.3446990554208</v>
      </c>
      <c r="J13" s="9">
        <f>SUM(J14:J22)</f>
        <v>169.93667474362996</v>
      </c>
      <c r="K13" s="9">
        <f>SUM(K14:K22)</f>
        <v>165.35336409186348</v>
      </c>
      <c r="L13" s="10">
        <f>((K13/J13)-1)*100</f>
        <v>-2.697069751824299</v>
      </c>
      <c r="M13" s="57"/>
      <c r="N13" s="16"/>
      <c r="O13" s="15"/>
      <c r="P13" s="11"/>
    </row>
    <row r="14" spans="1:16" ht="9">
      <c r="A14" s="32" t="s">
        <v>5</v>
      </c>
      <c r="B14" s="30">
        <v>42.08741655845574</v>
      </c>
      <c r="C14" s="30">
        <v>43.83978868918578</v>
      </c>
      <c r="D14" s="30">
        <v>45.66420933584584</v>
      </c>
      <c r="E14" s="30">
        <v>46.027688965509455</v>
      </c>
      <c r="F14" s="30">
        <v>46.15497906359691</v>
      </c>
      <c r="G14" s="30">
        <v>46.6525682653602</v>
      </c>
      <c r="H14" s="30">
        <v>48.210011188143575</v>
      </c>
      <c r="I14" s="30">
        <v>48.300028552561514</v>
      </c>
      <c r="J14" s="30">
        <v>48.704239680915755</v>
      </c>
      <c r="K14" s="30">
        <v>47.4905950589692</v>
      </c>
      <c r="L14" s="33">
        <f aca="true" t="shared" si="3" ref="L14:L22">((K14/J14)-1)*100</f>
        <v>-2.4918664779446487</v>
      </c>
      <c r="M14" s="57"/>
      <c r="N14" s="16"/>
      <c r="O14" s="15"/>
      <c r="P14" s="11"/>
    </row>
    <row r="15" spans="1:15" ht="9">
      <c r="A15" s="32" t="s">
        <v>33</v>
      </c>
      <c r="B15" s="30">
        <v>27.576779256225603</v>
      </c>
      <c r="C15" s="30">
        <v>27.483424960715677</v>
      </c>
      <c r="D15" s="30">
        <v>32.57653326577271</v>
      </c>
      <c r="E15" s="30">
        <v>38.38277277410682</v>
      </c>
      <c r="F15" s="30">
        <v>40.65547424737805</v>
      </c>
      <c r="G15" s="30">
        <v>42.936540872407065</v>
      </c>
      <c r="H15" s="30">
        <v>37.08788244823893</v>
      </c>
      <c r="I15" s="30">
        <v>37.632028349818675</v>
      </c>
      <c r="J15" s="30">
        <v>35.8907976732557</v>
      </c>
      <c r="K15" s="30">
        <v>35.80949781157521</v>
      </c>
      <c r="L15" s="33">
        <f t="shared" si="3"/>
        <v>-0.2265200746459528</v>
      </c>
      <c r="M15" s="57"/>
      <c r="N15" s="16"/>
      <c r="O15" s="15"/>
    </row>
    <row r="16" spans="1:16" s="44" customFormat="1" ht="9">
      <c r="A16" s="32" t="s">
        <v>43</v>
      </c>
      <c r="B16" s="30">
        <v>5.739753900000001</v>
      </c>
      <c r="C16" s="30">
        <v>5.836515500000002</v>
      </c>
      <c r="D16" s="30">
        <v>5.300837700000001</v>
      </c>
      <c r="E16" s="30">
        <v>5.312584</v>
      </c>
      <c r="F16" s="30">
        <v>4.398931200000001</v>
      </c>
      <c r="G16" s="30">
        <v>4.824285657000001</v>
      </c>
      <c r="H16" s="30">
        <v>5.916300789000001</v>
      </c>
      <c r="I16" s="30">
        <v>5.614596942368071</v>
      </c>
      <c r="J16" s="30">
        <v>6.413709331496809</v>
      </c>
      <c r="K16" s="30">
        <v>6.481342541514216</v>
      </c>
      <c r="L16" s="33">
        <f t="shared" si="3"/>
        <v>1.054510058403646</v>
      </c>
      <c r="M16" s="57"/>
      <c r="N16" s="43"/>
      <c r="O16" s="45"/>
      <c r="P16" s="46"/>
    </row>
    <row r="17" spans="1:16" ht="9">
      <c r="A17" s="32" t="s">
        <v>34</v>
      </c>
      <c r="B17" s="30">
        <v>8.745137770101767</v>
      </c>
      <c r="C17" s="30">
        <v>8.514971457194692</v>
      </c>
      <c r="D17" s="30">
        <v>9.465897677994368</v>
      </c>
      <c r="E17" s="30">
        <v>10.477255472782863</v>
      </c>
      <c r="F17" s="30">
        <v>11.384061849065542</v>
      </c>
      <c r="G17" s="30">
        <v>11.211729382158149</v>
      </c>
      <c r="H17" s="30">
        <v>12.096562190579762</v>
      </c>
      <c r="I17" s="30">
        <v>12.36600293623227</v>
      </c>
      <c r="J17" s="30">
        <v>13.210117588185609</v>
      </c>
      <c r="K17" s="30">
        <v>13.446443656171772</v>
      </c>
      <c r="L17" s="33">
        <f t="shared" si="3"/>
        <v>1.7889777771359139</v>
      </c>
      <c r="M17" s="57"/>
      <c r="N17" s="16"/>
      <c r="O17" s="15"/>
      <c r="P17" s="11"/>
    </row>
    <row r="18" spans="1:15" ht="9">
      <c r="A18" s="32" t="s">
        <v>44</v>
      </c>
      <c r="B18" s="30">
        <v>0.6189022438235282</v>
      </c>
      <c r="C18" s="30">
        <v>0.5607563488699703</v>
      </c>
      <c r="D18" s="30">
        <v>0.7489686155848992</v>
      </c>
      <c r="E18" s="30">
        <v>0.851181747238574</v>
      </c>
      <c r="F18" s="30">
        <v>0.8725520483481727</v>
      </c>
      <c r="G18" s="30">
        <v>0.8210332117536661</v>
      </c>
      <c r="H18" s="30">
        <v>0.8863090931592756</v>
      </c>
      <c r="I18" s="30">
        <v>0.8232370154985951</v>
      </c>
      <c r="J18" s="30">
        <v>0.7072338993761533</v>
      </c>
      <c r="K18" s="30">
        <v>0.6320509139286797</v>
      </c>
      <c r="L18" s="33">
        <f t="shared" si="3"/>
        <v>-10.63056868651121</v>
      </c>
      <c r="M18" s="57"/>
      <c r="N18" s="16"/>
      <c r="O18" s="15"/>
    </row>
    <row r="19" spans="1:24" s="22" customFormat="1" ht="9">
      <c r="A19" s="32" t="s">
        <v>45</v>
      </c>
      <c r="B19" s="30">
        <v>5.423817380337505</v>
      </c>
      <c r="C19" s="30">
        <v>6.292884839614602</v>
      </c>
      <c r="D19" s="30">
        <v>6.861823977568765</v>
      </c>
      <c r="E19" s="30">
        <v>6.702667684775248</v>
      </c>
      <c r="F19" s="30">
        <v>7.4316371643556725</v>
      </c>
      <c r="G19" s="30">
        <v>7.643131646131759</v>
      </c>
      <c r="H19" s="30">
        <v>8.493305559203307</v>
      </c>
      <c r="I19" s="30">
        <v>7.491935898735609</v>
      </c>
      <c r="J19" s="30">
        <v>8.00228259775431</v>
      </c>
      <c r="K19" s="30">
        <v>8.299935420252378</v>
      </c>
      <c r="L19" s="33">
        <f t="shared" si="3"/>
        <v>3.7195989876888325</v>
      </c>
      <c r="M19" s="57"/>
      <c r="N19" s="16"/>
      <c r="O19" s="15"/>
      <c r="P19" s="11"/>
      <c r="Q19" s="11"/>
      <c r="R19" s="11"/>
      <c r="S19" s="11"/>
      <c r="T19" s="11"/>
      <c r="U19" s="11"/>
      <c r="V19" s="11"/>
      <c r="W19" s="11"/>
      <c r="X19" s="11"/>
    </row>
    <row r="20" spans="1:24" s="22" customFormat="1" ht="9">
      <c r="A20" s="32" t="s">
        <v>61</v>
      </c>
      <c r="B20" s="30">
        <v>20.740086687495467</v>
      </c>
      <c r="C20" s="30">
        <v>20.48132063454461</v>
      </c>
      <c r="D20" s="30">
        <v>20.235985560577493</v>
      </c>
      <c r="E20" s="30">
        <v>20.35563059626382</v>
      </c>
      <c r="F20" s="30">
        <v>20.510088824783132</v>
      </c>
      <c r="G20" s="30">
        <v>19.604770328972734</v>
      </c>
      <c r="H20" s="30">
        <v>16.94447111534058</v>
      </c>
      <c r="I20" s="30">
        <v>18.34932823094331</v>
      </c>
      <c r="J20" s="30">
        <v>17.374750175251897</v>
      </c>
      <c r="K20" s="30">
        <v>17.541807042019617</v>
      </c>
      <c r="L20" s="33">
        <f t="shared" si="3"/>
        <v>0.9614921946081934</v>
      </c>
      <c r="M20" s="57"/>
      <c r="N20" s="16"/>
      <c r="O20" s="15"/>
      <c r="P20" s="11"/>
      <c r="Q20" s="11"/>
      <c r="R20" s="11"/>
      <c r="S20" s="11"/>
      <c r="T20" s="11"/>
      <c r="U20" s="11"/>
      <c r="V20" s="11"/>
      <c r="W20" s="11"/>
      <c r="X20" s="11"/>
    </row>
    <row r="21" spans="1:24" s="22" customFormat="1" ht="9">
      <c r="A21" s="32" t="s">
        <v>6</v>
      </c>
      <c r="B21" s="30">
        <v>31.26681662204976</v>
      </c>
      <c r="C21" s="30">
        <v>33.326391970158504</v>
      </c>
      <c r="D21" s="30">
        <v>34.61283082579351</v>
      </c>
      <c r="E21" s="30">
        <v>32.30580050311951</v>
      </c>
      <c r="F21" s="30">
        <v>34.026599379957254</v>
      </c>
      <c r="G21" s="30">
        <v>37.03823581737276</v>
      </c>
      <c r="H21" s="30">
        <v>37.23873394612107</v>
      </c>
      <c r="I21" s="30">
        <v>38.60538774256948</v>
      </c>
      <c r="J21" s="30">
        <v>31.61909951728959</v>
      </c>
      <c r="K21" s="30">
        <v>26.455813033573662</v>
      </c>
      <c r="L21" s="33">
        <f t="shared" si="3"/>
        <v>-16.32964430531173</v>
      </c>
      <c r="M21" s="57"/>
      <c r="N21" s="16"/>
      <c r="O21" s="15"/>
      <c r="P21" s="11"/>
      <c r="Q21" s="11"/>
      <c r="R21" s="11"/>
      <c r="S21" s="11"/>
      <c r="T21" s="11"/>
      <c r="U21" s="11"/>
      <c r="V21" s="11"/>
      <c r="W21" s="11"/>
      <c r="X21" s="11"/>
    </row>
    <row r="22" spans="1:16" s="11" customFormat="1" ht="9">
      <c r="A22" s="32" t="s">
        <v>7</v>
      </c>
      <c r="B22" s="30">
        <v>5.080163742510997</v>
      </c>
      <c r="C22" s="30">
        <v>5.793756796482613</v>
      </c>
      <c r="D22" s="30">
        <v>6.3218018693140925</v>
      </c>
      <c r="E22" s="30">
        <v>6.895090189618015</v>
      </c>
      <c r="F22" s="30">
        <v>7.178329192243785</v>
      </c>
      <c r="G22" s="30">
        <v>7.1093686607117625</v>
      </c>
      <c r="H22" s="30">
        <v>7.3109792140747825</v>
      </c>
      <c r="I22" s="30">
        <v>7.162153386693248</v>
      </c>
      <c r="J22" s="30">
        <v>8.014444280104161</v>
      </c>
      <c r="K22" s="30">
        <v>9.195878613858754</v>
      </c>
      <c r="L22" s="33">
        <f t="shared" si="3"/>
        <v>14.741313214785222</v>
      </c>
      <c r="M22" s="57"/>
      <c r="N22" s="16"/>
      <c r="O22" s="15"/>
      <c r="P22" s="1"/>
    </row>
    <row r="23" spans="1:16" ht="9">
      <c r="A23" s="31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14"/>
      <c r="M23" s="57"/>
      <c r="N23" s="16"/>
      <c r="O23" s="15"/>
      <c r="P23" s="11"/>
    </row>
    <row r="24" spans="1:15" ht="9">
      <c r="A24" s="60" t="s">
        <v>91</v>
      </c>
      <c r="B24" s="9">
        <f aca="true" t="shared" si="4" ref="B24:K24">SUM(B25:B56)</f>
        <v>622.9311789190959</v>
      </c>
      <c r="C24" s="9">
        <f t="shared" si="4"/>
        <v>580.4092350815725</v>
      </c>
      <c r="D24" s="9">
        <f t="shared" si="4"/>
        <v>565.6957501878751</v>
      </c>
      <c r="E24" s="9">
        <f t="shared" si="4"/>
        <v>554.373550135046</v>
      </c>
      <c r="F24" s="9">
        <f t="shared" si="4"/>
        <v>500.0362303286699</v>
      </c>
      <c r="G24" s="9">
        <f t="shared" si="4"/>
        <v>509.16299977161754</v>
      </c>
      <c r="H24" s="9">
        <f t="shared" si="4"/>
        <v>537.4302273335794</v>
      </c>
      <c r="I24" s="9">
        <f t="shared" si="4"/>
        <v>558.9104561690333</v>
      </c>
      <c r="J24" s="9">
        <f t="shared" si="4"/>
        <v>548.0011708347034</v>
      </c>
      <c r="K24" s="9">
        <f t="shared" si="4"/>
        <v>554.1340301613589</v>
      </c>
      <c r="L24" s="10">
        <f>((K24/J24)-1)*100</f>
        <v>1.1191325225298199</v>
      </c>
      <c r="M24" s="57"/>
      <c r="N24" s="16"/>
      <c r="O24" s="15"/>
    </row>
    <row r="25" spans="1:16" ht="9" customHeight="1">
      <c r="A25" s="32" t="s">
        <v>9</v>
      </c>
      <c r="B25" s="30">
        <v>88.07124999999999</v>
      </c>
      <c r="C25" s="30">
        <v>80.86072222222222</v>
      </c>
      <c r="D25" s="30">
        <v>81.11005555555556</v>
      </c>
      <c r="E25" s="30">
        <v>84.97433333333333</v>
      </c>
      <c r="F25" s="30">
        <v>73.89502777777778</v>
      </c>
      <c r="G25" s="30">
        <v>76.95361111111112</v>
      </c>
      <c r="H25" s="30">
        <v>84.88475000000001</v>
      </c>
      <c r="I25" s="30">
        <v>87.73847222222223</v>
      </c>
      <c r="J25" s="30">
        <v>85.85072222222223</v>
      </c>
      <c r="K25" s="30">
        <v>88.65684615246316</v>
      </c>
      <c r="L25" s="33">
        <f aca="true" t="shared" si="5" ref="L25:L56">((K25/J25)-1)*100</f>
        <v>3.2686084142394822</v>
      </c>
      <c r="M25" s="57"/>
      <c r="N25" s="16"/>
      <c r="O25" s="15"/>
      <c r="P25" s="11"/>
    </row>
    <row r="26" spans="1:16" ht="9" customHeight="1">
      <c r="A26" s="32" t="s">
        <v>59</v>
      </c>
      <c r="B26" s="30">
        <v>9.612812106208867</v>
      </c>
      <c r="C26" s="30">
        <v>9.041806702562365</v>
      </c>
      <c r="D26" s="30">
        <v>8.624141591253078</v>
      </c>
      <c r="E26" s="30">
        <v>8.200461132630002</v>
      </c>
      <c r="F26" s="30">
        <v>7.510975575030001</v>
      </c>
      <c r="G26" s="30">
        <v>7.968095000729998</v>
      </c>
      <c r="H26" s="30">
        <v>8.34219028152</v>
      </c>
      <c r="I26" s="30">
        <v>9.06985384839</v>
      </c>
      <c r="J26" s="30">
        <v>8.686918911330002</v>
      </c>
      <c r="K26" s="30">
        <v>8.900441037090001</v>
      </c>
      <c r="L26" s="33">
        <f t="shared" si="5"/>
        <v>2.4579730505082775</v>
      </c>
      <c r="M26" s="57"/>
      <c r="N26" s="16"/>
      <c r="O26" s="15"/>
      <c r="P26" s="11"/>
    </row>
    <row r="27" spans="1:16" ht="9" customHeight="1">
      <c r="A27" s="32" t="s">
        <v>70</v>
      </c>
      <c r="B27" s="30">
        <v>19.404000000000003</v>
      </c>
      <c r="C27" s="30">
        <v>16.524000000000004</v>
      </c>
      <c r="D27" s="30">
        <v>16.740000000000002</v>
      </c>
      <c r="E27" s="30">
        <v>16.532999999999998</v>
      </c>
      <c r="F27" s="30">
        <v>14.463000000000003</v>
      </c>
      <c r="G27" s="30">
        <v>15.8499</v>
      </c>
      <c r="H27" s="30">
        <v>16.1892</v>
      </c>
      <c r="I27" s="30">
        <v>16.411499999999997</v>
      </c>
      <c r="J27" s="30">
        <v>16.8741</v>
      </c>
      <c r="K27" s="30">
        <v>17.383499999999998</v>
      </c>
      <c r="L27" s="33">
        <f t="shared" si="5"/>
        <v>3.018827670809099</v>
      </c>
      <c r="M27" s="57"/>
      <c r="N27" s="16"/>
      <c r="O27" s="15"/>
      <c r="P27" s="11"/>
    </row>
    <row r="28" spans="1:16" ht="9" customHeight="1">
      <c r="A28" s="32" t="s">
        <v>94</v>
      </c>
      <c r="B28" s="30">
        <v>2.672275</v>
      </c>
      <c r="C28" s="30">
        <v>3.05945</v>
      </c>
      <c r="D28" s="30">
        <v>2.8512250000000003</v>
      </c>
      <c r="E28" s="30">
        <v>2.7544</v>
      </c>
      <c r="F28" s="30">
        <v>2.73615</v>
      </c>
      <c r="G28" s="30">
        <v>3.00035</v>
      </c>
      <c r="H28" s="30">
        <v>3.1250500000000008</v>
      </c>
      <c r="I28" s="30">
        <v>3.21365</v>
      </c>
      <c r="J28" s="30">
        <v>3.022925</v>
      </c>
      <c r="K28" s="30">
        <v>2.830875</v>
      </c>
      <c r="L28" s="33">
        <f t="shared" si="5"/>
        <v>-6.353118254670564</v>
      </c>
      <c r="M28" s="57"/>
      <c r="N28" s="16"/>
      <c r="O28" s="15"/>
      <c r="P28" s="11"/>
    </row>
    <row r="29" spans="1:16" ht="9" customHeight="1">
      <c r="A29" s="32" t="s">
        <v>73</v>
      </c>
      <c r="B29" s="30">
        <v>3.061416666666667</v>
      </c>
      <c r="C29" s="30">
        <v>2.9891666666666667</v>
      </c>
      <c r="D29" s="30">
        <v>2.8066055555555556</v>
      </c>
      <c r="E29" s="30">
        <v>2.653794444444445</v>
      </c>
      <c r="F29" s="30">
        <v>2.348571111111111</v>
      </c>
      <c r="G29" s="30">
        <v>2.4212311111111107</v>
      </c>
      <c r="H29" s="30">
        <v>2.524353333333333</v>
      </c>
      <c r="I29" s="30">
        <v>2.8996669444444447</v>
      </c>
      <c r="J29" s="30">
        <v>2.8186216866159794</v>
      </c>
      <c r="K29" s="30">
        <v>2.9446387568957393</v>
      </c>
      <c r="L29" s="33">
        <f t="shared" si="5"/>
        <v>4.470875636774618</v>
      </c>
      <c r="M29" s="57"/>
      <c r="N29" s="16"/>
      <c r="O29" s="15"/>
      <c r="P29" s="11"/>
    </row>
    <row r="30" spans="1:16" ht="9" customHeight="1">
      <c r="A30" s="32" t="s">
        <v>8</v>
      </c>
      <c r="B30" s="30">
        <v>5.1839785273866665</v>
      </c>
      <c r="C30" s="30">
        <v>4.347364559255781</v>
      </c>
      <c r="D30" s="30">
        <v>4.060289213639592</v>
      </c>
      <c r="E30" s="30">
        <v>3.8297824956511484</v>
      </c>
      <c r="F30" s="30">
        <v>3.2894382258604664</v>
      </c>
      <c r="G30" s="30">
        <v>3.30925261107145</v>
      </c>
      <c r="H30" s="30">
        <v>3.3652532645595548</v>
      </c>
      <c r="I30" s="30">
        <v>3.232919763545695</v>
      </c>
      <c r="J30" s="30">
        <v>3.1401571155256116</v>
      </c>
      <c r="K30" s="30">
        <v>2.9193946390512227</v>
      </c>
      <c r="L30" s="33">
        <f t="shared" si="5"/>
        <v>-7.030300343345619</v>
      </c>
      <c r="M30" s="57"/>
      <c r="N30" s="16"/>
      <c r="O30" s="15"/>
      <c r="P30" s="11"/>
    </row>
    <row r="31" spans="1:16" ht="9" customHeight="1">
      <c r="A31" s="32" t="s">
        <v>71</v>
      </c>
      <c r="B31" s="30">
        <v>5.822474999999999</v>
      </c>
      <c r="C31" s="30">
        <v>5.392899999999999</v>
      </c>
      <c r="D31" s="30">
        <v>5.076875</v>
      </c>
      <c r="E31" s="30">
        <v>5.301</v>
      </c>
      <c r="F31" s="30">
        <v>4.387225</v>
      </c>
      <c r="G31" s="30">
        <v>4.511799999999999</v>
      </c>
      <c r="H31" s="30">
        <v>4.5302750000000005</v>
      </c>
      <c r="I31" s="30">
        <v>4.810944666666667</v>
      </c>
      <c r="J31" s="30">
        <v>4.741621388888889</v>
      </c>
      <c r="K31" s="30">
        <v>4.85084456288195</v>
      </c>
      <c r="L31" s="33">
        <f t="shared" si="5"/>
        <v>2.303498424589634</v>
      </c>
      <c r="M31" s="57"/>
      <c r="N31" s="16"/>
      <c r="O31" s="15"/>
      <c r="P31" s="11"/>
    </row>
    <row r="32" spans="1:16" ht="9" customHeight="1">
      <c r="A32" s="32" t="s">
        <v>78</v>
      </c>
      <c r="B32" s="30">
        <v>1.0028044130500002</v>
      </c>
      <c r="C32" s="30">
        <v>0.8580589336000001</v>
      </c>
      <c r="D32" s="30">
        <v>0.8253385932</v>
      </c>
      <c r="E32" s="30">
        <v>0.8106670682000001</v>
      </c>
      <c r="F32" s="30">
        <v>0.7280815272500001</v>
      </c>
      <c r="G32" s="30">
        <v>0.7724340206000001</v>
      </c>
      <c r="H32" s="30">
        <v>0.81906012705</v>
      </c>
      <c r="I32" s="30">
        <v>0.8622060256650501</v>
      </c>
      <c r="J32" s="30">
        <v>0.8530561679073502</v>
      </c>
      <c r="K32" s="30">
        <v>0.85671100001905</v>
      </c>
      <c r="L32" s="33">
        <f t="shared" si="5"/>
        <v>0.4284397967211806</v>
      </c>
      <c r="M32" s="57"/>
      <c r="N32" s="16"/>
      <c r="O32" s="15"/>
      <c r="P32" s="11"/>
    </row>
    <row r="33" spans="1:16" ht="9" customHeight="1">
      <c r="A33" s="32" t="s">
        <v>74</v>
      </c>
      <c r="B33" s="30">
        <v>0.65425</v>
      </c>
      <c r="C33" s="30">
        <v>0.5898333333333334</v>
      </c>
      <c r="D33" s="30">
        <v>0.6137777777777778</v>
      </c>
      <c r="E33" s="30">
        <v>0.6327777777777778</v>
      </c>
      <c r="F33" s="30">
        <v>0.4946944444444445</v>
      </c>
      <c r="G33" s="30">
        <v>0.43977777777777777</v>
      </c>
      <c r="H33" s="30">
        <v>0.483361111111111</v>
      </c>
      <c r="I33" s="30">
        <v>0.45919444444444446</v>
      </c>
      <c r="J33" s="30">
        <v>0.4703943089430894</v>
      </c>
      <c r="K33" s="30">
        <v>0.4302614611562783</v>
      </c>
      <c r="L33" s="33">
        <f t="shared" si="5"/>
        <v>-8.531746031746025</v>
      </c>
      <c r="M33" s="57"/>
      <c r="N33" s="16"/>
      <c r="O33" s="15"/>
      <c r="P33" s="11"/>
    </row>
    <row r="34" spans="1:16" ht="9" customHeight="1">
      <c r="A34" s="32" t="s">
        <v>51</v>
      </c>
      <c r="B34" s="30">
        <v>36.196468149852</v>
      </c>
      <c r="C34" s="30">
        <v>33.64608332599201</v>
      </c>
      <c r="D34" s="30">
        <v>33.225614138880005</v>
      </c>
      <c r="E34" s="30">
        <v>30.328096032971995</v>
      </c>
      <c r="F34" s="30">
        <v>27.523899922000005</v>
      </c>
      <c r="G34" s="30">
        <v>28.537825419</v>
      </c>
      <c r="H34" s="30">
        <v>29.121200175000002</v>
      </c>
      <c r="I34" s="30">
        <v>31.710825526</v>
      </c>
      <c r="J34" s="30">
        <v>31.468875793750964</v>
      </c>
      <c r="K34" s="30">
        <v>36.11068057437795</v>
      </c>
      <c r="L34" s="33">
        <f t="shared" si="5"/>
        <v>14.750462682714428</v>
      </c>
      <c r="M34" s="57"/>
      <c r="N34" s="16"/>
      <c r="O34" s="15"/>
      <c r="P34" s="11"/>
    </row>
    <row r="35" spans="1:16" ht="9" customHeight="1">
      <c r="A35" s="32" t="s">
        <v>46</v>
      </c>
      <c r="B35" s="30">
        <v>4.130000000000001</v>
      </c>
      <c r="C35" s="30">
        <v>3.6120000000000005</v>
      </c>
      <c r="D35" s="30">
        <v>3.1945</v>
      </c>
      <c r="E35" s="30">
        <v>2.970666666666667</v>
      </c>
      <c r="F35" s="30">
        <v>2.6556388888888898</v>
      </c>
      <c r="G35" s="30">
        <v>2.2878611111111113</v>
      </c>
      <c r="H35" s="30">
        <v>2.0052500000000006</v>
      </c>
      <c r="I35" s="30">
        <v>1.8329444444444447</v>
      </c>
      <c r="J35" s="30">
        <v>2.1003888888888893</v>
      </c>
      <c r="K35" s="30">
        <v>2.020888888888889</v>
      </c>
      <c r="L35" s="33">
        <f t="shared" si="5"/>
        <v>-3.7850133573148037</v>
      </c>
      <c r="M35" s="57"/>
      <c r="N35" s="16"/>
      <c r="O35" s="15"/>
      <c r="P35" s="11"/>
    </row>
    <row r="36" spans="1:16" ht="9" customHeight="1">
      <c r="A36" s="32" t="s">
        <v>47</v>
      </c>
      <c r="B36" s="30">
        <v>49.56445</v>
      </c>
      <c r="C36" s="30">
        <v>43.019035075</v>
      </c>
      <c r="D36" s="30">
        <v>44.44429502500001</v>
      </c>
      <c r="E36" s="30">
        <v>45.1431537</v>
      </c>
      <c r="F36" s="30">
        <v>37.908350525</v>
      </c>
      <c r="G36" s="30">
        <v>40.751764575</v>
      </c>
      <c r="H36" s="30">
        <v>44.529939575</v>
      </c>
      <c r="I36" s="30">
        <v>44.76569897500001</v>
      </c>
      <c r="J36" s="30">
        <v>42.712099367694165</v>
      </c>
      <c r="K36" s="30">
        <v>43.434693675000005</v>
      </c>
      <c r="L36" s="33">
        <f t="shared" si="5"/>
        <v>1.69177895257564</v>
      </c>
      <c r="M36" s="57"/>
      <c r="N36" s="16"/>
      <c r="O36" s="15"/>
      <c r="P36" s="11"/>
    </row>
    <row r="37" spans="1:16" ht="9" customHeight="1">
      <c r="A37" s="32" t="s">
        <v>48</v>
      </c>
      <c r="B37" s="30">
        <v>3.729560929037774</v>
      </c>
      <c r="C37" s="30">
        <v>4.59898813197959</v>
      </c>
      <c r="D37" s="30">
        <v>4.226817807561981</v>
      </c>
      <c r="E37" s="30">
        <v>3.730692595351268</v>
      </c>
      <c r="F37" s="30">
        <v>2.8442690406131512</v>
      </c>
      <c r="G37" s="30">
        <v>3.07138797</v>
      </c>
      <c r="H37" s="30">
        <v>3.9977999999999994</v>
      </c>
      <c r="I37" s="30">
        <v>4.8213</v>
      </c>
      <c r="J37" s="30">
        <v>4.72059</v>
      </c>
      <c r="K37" s="30">
        <v>5.147146664839295</v>
      </c>
      <c r="L37" s="33">
        <f t="shared" si="5"/>
        <v>9.036087964413241</v>
      </c>
      <c r="M37" s="57"/>
      <c r="N37" s="16"/>
      <c r="O37" s="15"/>
      <c r="P37" s="11"/>
    </row>
    <row r="38" spans="1:16" ht="9" customHeight="1">
      <c r="A38" s="32" t="s">
        <v>10</v>
      </c>
      <c r="B38" s="30">
        <v>46.75833333333334</v>
      </c>
      <c r="C38" s="30">
        <v>40.927777777777784</v>
      </c>
      <c r="D38" s="30">
        <v>39.28333333333334</v>
      </c>
      <c r="E38" s="30">
        <v>39.11111111111112</v>
      </c>
      <c r="F38" s="30">
        <v>34.47222222222222</v>
      </c>
      <c r="G38" s="30">
        <v>34.08055555555556</v>
      </c>
      <c r="H38" s="30">
        <v>35.15277777777778</v>
      </c>
      <c r="I38" s="30">
        <v>36.16666666666667</v>
      </c>
      <c r="J38" s="30">
        <v>35.36388888888889</v>
      </c>
      <c r="K38" s="30">
        <v>36.84280231842373</v>
      </c>
      <c r="L38" s="33">
        <f t="shared" si="5"/>
        <v>4.181987547188304</v>
      </c>
      <c r="M38" s="57"/>
      <c r="N38" s="16"/>
      <c r="O38" s="15"/>
      <c r="P38" s="11"/>
    </row>
    <row r="39" spans="1:16" ht="9" customHeight="1">
      <c r="A39" s="32" t="s">
        <v>49</v>
      </c>
      <c r="B39" s="30">
        <v>11.415416666666669</v>
      </c>
      <c r="C39" s="30">
        <v>10.91352777777778</v>
      </c>
      <c r="D39" s="30">
        <v>9.739972222222224</v>
      </c>
      <c r="E39" s="30">
        <v>9.080138888888891</v>
      </c>
      <c r="F39" s="30">
        <v>8.119611111111112</v>
      </c>
      <c r="G39" s="30">
        <v>8.710666666666668</v>
      </c>
      <c r="H39" s="30">
        <v>9.336222222222222</v>
      </c>
      <c r="I39" s="30">
        <v>9.934138888888892</v>
      </c>
      <c r="J39" s="30">
        <v>9.622416666666668</v>
      </c>
      <c r="K39" s="30">
        <v>9.810906370775612</v>
      </c>
      <c r="L39" s="33">
        <f t="shared" si="5"/>
        <v>1.95886034286894</v>
      </c>
      <c r="M39" s="57"/>
      <c r="N39" s="16"/>
      <c r="O39" s="15"/>
      <c r="P39" s="11"/>
    </row>
    <row r="40" spans="1:16" ht="9" customHeight="1">
      <c r="A40" s="32" t="s">
        <v>72</v>
      </c>
      <c r="B40" s="30">
        <v>5.467263000000001</v>
      </c>
      <c r="C40" s="30">
        <v>4.809005000000001</v>
      </c>
      <c r="D40" s="30">
        <v>4.690337695415849</v>
      </c>
      <c r="E40" s="30">
        <v>4.467215123539765</v>
      </c>
      <c r="F40" s="30">
        <v>4.328269415864963</v>
      </c>
      <c r="G40" s="30">
        <v>4.376369</v>
      </c>
      <c r="H40" s="30">
        <v>4.920653</v>
      </c>
      <c r="I40" s="30">
        <v>5.01888065650663</v>
      </c>
      <c r="J40" s="30">
        <v>5.210539182593953</v>
      </c>
      <c r="K40" s="30">
        <v>5.315884699685403</v>
      </c>
      <c r="L40" s="33">
        <f t="shared" si="5"/>
        <v>2.021777658699153</v>
      </c>
      <c r="M40" s="57"/>
      <c r="N40" s="16"/>
      <c r="O40" s="15"/>
      <c r="P40" s="11"/>
    </row>
    <row r="41" spans="1:16" ht="9" customHeight="1">
      <c r="A41" s="32" t="s">
        <v>66</v>
      </c>
      <c r="B41" s="30">
        <v>79.1499007212832</v>
      </c>
      <c r="C41" s="30">
        <v>74.2160710315174</v>
      </c>
      <c r="D41" s="30">
        <v>71.35658300707186</v>
      </c>
      <c r="E41" s="30">
        <v>66.7404288277771</v>
      </c>
      <c r="F41" s="30">
        <v>58.97159340639986</v>
      </c>
      <c r="G41" s="30">
        <v>64.31541780200101</v>
      </c>
      <c r="H41" s="30">
        <v>67.54583653290078</v>
      </c>
      <c r="I41" s="30">
        <v>71.57879707774143</v>
      </c>
      <c r="J41" s="30">
        <v>69.21408310765077</v>
      </c>
      <c r="K41" s="30">
        <v>70.79061471990128</v>
      </c>
      <c r="L41" s="33">
        <f t="shared" si="5"/>
        <v>2.2777613188901036</v>
      </c>
      <c r="M41" s="57"/>
      <c r="N41" s="16"/>
      <c r="O41" s="15"/>
      <c r="P41" s="11"/>
    </row>
    <row r="42" spans="1:16" ht="9" customHeight="1">
      <c r="A42" s="32" t="s">
        <v>75</v>
      </c>
      <c r="B42" s="30">
        <v>1.723414454277286</v>
      </c>
      <c r="C42" s="30">
        <v>1.5180432645034414</v>
      </c>
      <c r="D42" s="30">
        <v>1.4271878072763027</v>
      </c>
      <c r="E42" s="30">
        <v>1.4062125</v>
      </c>
      <c r="F42" s="30">
        <v>1.2637625</v>
      </c>
      <c r="G42" s="30">
        <v>1.27435</v>
      </c>
      <c r="H42" s="30">
        <v>1.3195875</v>
      </c>
      <c r="I42" s="30">
        <v>1.1963875000000002</v>
      </c>
      <c r="J42" s="30">
        <v>1.3715625</v>
      </c>
      <c r="K42" s="30">
        <v>1.3118874999999999</v>
      </c>
      <c r="L42" s="33">
        <f t="shared" si="5"/>
        <v>-4.350877192982471</v>
      </c>
      <c r="M42" s="57"/>
      <c r="N42" s="16"/>
      <c r="O42" s="15"/>
      <c r="P42" s="11"/>
    </row>
    <row r="43" spans="1:16" ht="9" customHeight="1">
      <c r="A43" s="32" t="s">
        <v>67</v>
      </c>
      <c r="B43" s="30">
        <v>2.898196000000001</v>
      </c>
      <c r="C43" s="30">
        <v>3.161964400000001</v>
      </c>
      <c r="D43" s="30">
        <v>3.0874161</v>
      </c>
      <c r="E43" s="30">
        <v>2.517197200000001</v>
      </c>
      <c r="F43" s="30">
        <v>2.4017113</v>
      </c>
      <c r="G43" s="30">
        <v>2.4037650000000004</v>
      </c>
      <c r="H43" s="30">
        <v>2.141865</v>
      </c>
      <c r="I43" s="30">
        <v>2.228886</v>
      </c>
      <c r="J43" s="30">
        <v>2.238687</v>
      </c>
      <c r="K43" s="30">
        <v>2.157156</v>
      </c>
      <c r="L43" s="33">
        <f t="shared" si="5"/>
        <v>-3.6419115311787653</v>
      </c>
      <c r="M43" s="57"/>
      <c r="N43" s="16"/>
      <c r="O43" s="15"/>
      <c r="P43" s="11"/>
    </row>
    <row r="44" spans="1:16" ht="9" customHeight="1">
      <c r="A44" s="32" t="s">
        <v>76</v>
      </c>
      <c r="B44" s="30">
        <v>1.3916303749999999</v>
      </c>
      <c r="C44" s="30">
        <v>1.2005275750000002</v>
      </c>
      <c r="D44" s="30">
        <v>1.2223721750000003</v>
      </c>
      <c r="E44" s="30">
        <v>1.03495705</v>
      </c>
      <c r="F44" s="30">
        <v>0.98059045</v>
      </c>
      <c r="G44" s="30">
        <v>0.894273925</v>
      </c>
      <c r="H44" s="30">
        <v>0.824701825</v>
      </c>
      <c r="I44" s="30">
        <v>0.8061143</v>
      </c>
      <c r="J44" s="30">
        <v>0.795063275</v>
      </c>
      <c r="K44" s="30">
        <v>0.7954882553696077</v>
      </c>
      <c r="L44" s="33">
        <f t="shared" si="5"/>
        <v>0.05345239592504658</v>
      </c>
      <c r="M44" s="57"/>
      <c r="N44" s="16"/>
      <c r="O44" s="15"/>
      <c r="P44" s="11"/>
    </row>
    <row r="45" spans="1:16" ht="9" customHeight="1">
      <c r="A45" s="32" t="s">
        <v>77</v>
      </c>
      <c r="B45" s="30">
        <v>0.11085367100000003</v>
      </c>
      <c r="C45" s="30">
        <v>0.12825215100000004</v>
      </c>
      <c r="D45" s="30">
        <v>0.133084416</v>
      </c>
      <c r="E45" s="30">
        <v>0.15065967200000005</v>
      </c>
      <c r="F45" s="30">
        <v>0.129250005</v>
      </c>
      <c r="G45" s="30">
        <v>0.130195524</v>
      </c>
      <c r="H45" s="30">
        <v>0.204733357</v>
      </c>
      <c r="I45" s="30">
        <v>0.26327994000000005</v>
      </c>
      <c r="J45" s="30">
        <v>0.24283324048900004</v>
      </c>
      <c r="K45" s="30">
        <v>0.28274045030250183</v>
      </c>
      <c r="L45" s="33">
        <f t="shared" si="5"/>
        <v>16.433997970434167</v>
      </c>
      <c r="M45" s="57"/>
      <c r="N45" s="16"/>
      <c r="O45" s="15"/>
      <c r="P45" s="11"/>
    </row>
    <row r="46" spans="1:16" ht="9" customHeight="1">
      <c r="A46" s="32" t="s">
        <v>11</v>
      </c>
      <c r="B46" s="30">
        <v>4.0814100845975005</v>
      </c>
      <c r="C46" s="30">
        <v>4.0197476363725</v>
      </c>
      <c r="D46" s="30">
        <v>4.0018203421675</v>
      </c>
      <c r="E46" s="30">
        <v>3.974099106912501</v>
      </c>
      <c r="F46" s="30">
        <v>4.301442927715001</v>
      </c>
      <c r="G46" s="30">
        <v>4.509636647365001</v>
      </c>
      <c r="H46" s="30">
        <v>4.3724127419475005</v>
      </c>
      <c r="I46" s="30">
        <v>4.584727980185001</v>
      </c>
      <c r="J46" s="30">
        <v>4.48282515274</v>
      </c>
      <c r="K46" s="30">
        <v>4.493887288645</v>
      </c>
      <c r="L46" s="33">
        <f t="shared" si="5"/>
        <v>0.24676706157586992</v>
      </c>
      <c r="M46" s="57"/>
      <c r="N46" s="16"/>
      <c r="O46" s="15"/>
      <c r="P46" s="11"/>
    </row>
    <row r="47" spans="1:16" ht="9" customHeight="1">
      <c r="A47" s="32" t="s">
        <v>41</v>
      </c>
      <c r="B47" s="30">
        <v>16.23263888888889</v>
      </c>
      <c r="C47" s="30">
        <v>16.45252777777778</v>
      </c>
      <c r="D47" s="30">
        <v>17.41936111111111</v>
      </c>
      <c r="E47" s="30">
        <v>17.410416666666666</v>
      </c>
      <c r="F47" s="30">
        <v>17.01361111111111</v>
      </c>
      <c r="G47" s="30">
        <v>17.098805555555558</v>
      </c>
      <c r="H47" s="30">
        <v>18.25761111111111</v>
      </c>
      <c r="I47" s="30">
        <v>19.180333333333333</v>
      </c>
      <c r="J47" s="30">
        <v>19.926055555555557</v>
      </c>
      <c r="K47" s="30">
        <v>20.377067637003258</v>
      </c>
      <c r="L47" s="33">
        <f t="shared" si="5"/>
        <v>2.2634288065203956</v>
      </c>
      <c r="M47" s="57"/>
      <c r="N47" s="16"/>
      <c r="O47" s="15"/>
      <c r="P47" s="11"/>
    </row>
    <row r="48" spans="1:15" ht="9" customHeight="1">
      <c r="A48" s="32" t="s">
        <v>50</v>
      </c>
      <c r="B48" s="30">
        <v>5.188759507792667</v>
      </c>
      <c r="C48" s="30">
        <v>5.253681686899501</v>
      </c>
      <c r="D48" s="30">
        <v>4.55549153190273</v>
      </c>
      <c r="E48" s="30">
        <v>4.318342666668</v>
      </c>
      <c r="F48" s="30">
        <v>4.125960227506502</v>
      </c>
      <c r="G48" s="30">
        <v>4.819863296339999</v>
      </c>
      <c r="H48" s="30">
        <v>5.078813347350001</v>
      </c>
      <c r="I48" s="30">
        <v>6.3394846282440005</v>
      </c>
      <c r="J48" s="30">
        <v>5.799380263686001</v>
      </c>
      <c r="K48" s="30">
        <v>6.129047100097323</v>
      </c>
      <c r="L48" s="33">
        <f t="shared" si="5"/>
        <v>5.684518369585079</v>
      </c>
      <c r="M48" s="57"/>
      <c r="N48" s="16"/>
      <c r="O48" s="15"/>
    </row>
    <row r="49" spans="1:15" ht="9" customHeight="1">
      <c r="A49" s="32" t="s">
        <v>54</v>
      </c>
      <c r="B49" s="30">
        <v>9.384875</v>
      </c>
      <c r="C49" s="30">
        <v>7.919049999999999</v>
      </c>
      <c r="D49" s="30">
        <v>7.973650000000001</v>
      </c>
      <c r="E49" s="30">
        <v>8.078675</v>
      </c>
      <c r="F49" s="30">
        <v>7.189799999999998</v>
      </c>
      <c r="G49" s="30">
        <v>7.53945</v>
      </c>
      <c r="H49" s="30">
        <v>8.159975</v>
      </c>
      <c r="I49" s="30">
        <v>8.374775</v>
      </c>
      <c r="J49" s="30">
        <v>7.982825</v>
      </c>
      <c r="K49" s="30">
        <v>8.324949999999998</v>
      </c>
      <c r="L49" s="33">
        <f t="shared" si="5"/>
        <v>4.285763498510842</v>
      </c>
      <c r="M49" s="57"/>
      <c r="N49" s="16"/>
      <c r="O49" s="15"/>
    </row>
    <row r="50" spans="1:16" ht="9" customHeight="1">
      <c r="A50" s="32" t="s">
        <v>12</v>
      </c>
      <c r="B50" s="30">
        <v>98.49284298233036</v>
      </c>
      <c r="C50" s="30">
        <v>81.91850748771085</v>
      </c>
      <c r="D50" s="30">
        <v>76.89873895492221</v>
      </c>
      <c r="E50" s="30">
        <v>76.32575451108266</v>
      </c>
      <c r="F50" s="30">
        <v>70.05550747037829</v>
      </c>
      <c r="G50" s="30">
        <v>72.04545754369943</v>
      </c>
      <c r="H50" s="30">
        <v>80.67364056678574</v>
      </c>
      <c r="I50" s="30">
        <v>78.58748456079648</v>
      </c>
      <c r="J50" s="30">
        <v>79.25703044309691</v>
      </c>
      <c r="K50" s="30">
        <v>78.84169580718353</v>
      </c>
      <c r="L50" s="33">
        <f t="shared" si="5"/>
        <v>-0.5240350711998687</v>
      </c>
      <c r="M50" s="57"/>
      <c r="N50" s="16"/>
      <c r="O50" s="15"/>
      <c r="P50" s="11"/>
    </row>
    <row r="51" spans="1:15" ht="9" customHeight="1">
      <c r="A51" s="32" t="s">
        <v>13</v>
      </c>
      <c r="B51" s="30">
        <v>12.5469</v>
      </c>
      <c r="C51" s="30">
        <v>12.915175</v>
      </c>
      <c r="D51" s="30">
        <v>12.5341</v>
      </c>
      <c r="E51" s="30">
        <v>11.442700000000002</v>
      </c>
      <c r="F51" s="30">
        <v>10.873125</v>
      </c>
      <c r="G51" s="30">
        <v>10.370825000000002</v>
      </c>
      <c r="H51" s="30">
        <v>10.494610861111111</v>
      </c>
      <c r="I51" s="30">
        <v>11.290268694444444</v>
      </c>
      <c r="J51" s="30">
        <v>11.562987638888888</v>
      </c>
      <c r="K51" s="30">
        <v>10.884822096580859</v>
      </c>
      <c r="L51" s="33">
        <f t="shared" si="5"/>
        <v>-5.8649681508541</v>
      </c>
      <c r="M51" s="57"/>
      <c r="N51" s="16"/>
      <c r="O51" s="15"/>
    </row>
    <row r="52" spans="1:16" ht="9" customHeight="1">
      <c r="A52" s="32" t="s">
        <v>52</v>
      </c>
      <c r="B52" s="30">
        <v>1.5468</v>
      </c>
      <c r="C52" s="30">
        <v>1.221675</v>
      </c>
      <c r="D52" s="30">
        <v>1.0651</v>
      </c>
      <c r="E52" s="30">
        <v>1.02365</v>
      </c>
      <c r="F52" s="30">
        <v>0.8403750000000001</v>
      </c>
      <c r="G52" s="30">
        <v>0.933575</v>
      </c>
      <c r="H52" s="30">
        <v>0.9989000000000001</v>
      </c>
      <c r="I52" s="30">
        <v>0.9616250000000001</v>
      </c>
      <c r="J52" s="30">
        <v>1.0168750000000002</v>
      </c>
      <c r="K52" s="30">
        <v>1.0492357711138312</v>
      </c>
      <c r="L52" s="33">
        <f t="shared" si="5"/>
        <v>3.182374541003652</v>
      </c>
      <c r="M52" s="57"/>
      <c r="N52" s="16"/>
      <c r="O52" s="15"/>
      <c r="P52" s="11"/>
    </row>
    <row r="53" spans="1:15" ht="9" customHeight="1">
      <c r="A53" s="32" t="s">
        <v>68</v>
      </c>
      <c r="B53" s="30">
        <v>3.500277777777778</v>
      </c>
      <c r="C53" s="30">
        <v>3.1047222222222226</v>
      </c>
      <c r="D53" s="30">
        <v>3.4033333333333338</v>
      </c>
      <c r="E53" s="30">
        <v>3.5841666666666674</v>
      </c>
      <c r="F53" s="30">
        <v>3.1047222222222226</v>
      </c>
      <c r="G53" s="30">
        <v>3.3172222222222225</v>
      </c>
      <c r="H53" s="30">
        <v>3.4850000000000003</v>
      </c>
      <c r="I53" s="30">
        <v>3.4997222222222226</v>
      </c>
      <c r="J53" s="30">
        <v>3.319722222222223</v>
      </c>
      <c r="K53" s="30">
        <v>3.399839269239675</v>
      </c>
      <c r="L53" s="33">
        <f t="shared" si="5"/>
        <v>2.4133659883091685</v>
      </c>
      <c r="M53" s="57"/>
      <c r="N53" s="16"/>
      <c r="O53" s="15"/>
    </row>
    <row r="54" spans="1:15" ht="9" customHeight="1">
      <c r="A54" s="32" t="s">
        <v>53</v>
      </c>
      <c r="B54" s="30">
        <v>35.82103250000001</v>
      </c>
      <c r="C54" s="30">
        <v>41.83987750000001</v>
      </c>
      <c r="D54" s="30">
        <v>43.31921500000001</v>
      </c>
      <c r="E54" s="30">
        <v>43.966485000000006</v>
      </c>
      <c r="F54" s="30">
        <v>46.646527500000005</v>
      </c>
      <c r="G54" s="30">
        <v>45.95904250000001</v>
      </c>
      <c r="H54" s="30">
        <v>44.50460000000001</v>
      </c>
      <c r="I54" s="30">
        <v>51.5680775</v>
      </c>
      <c r="J54" s="30">
        <v>47.23251750000001</v>
      </c>
      <c r="K54" s="30">
        <v>43.22007834462479</v>
      </c>
      <c r="L54" s="33">
        <f t="shared" si="5"/>
        <v>-8.495077899193538</v>
      </c>
      <c r="M54" s="57"/>
      <c r="N54" s="16"/>
      <c r="O54" s="15"/>
    </row>
    <row r="55" spans="1:15" ht="9" customHeight="1">
      <c r="A55" s="32" t="s">
        <v>15</v>
      </c>
      <c r="B55" s="30">
        <v>54.56059488692232</v>
      </c>
      <c r="C55" s="30">
        <v>56.12690511307768</v>
      </c>
      <c r="D55" s="30">
        <v>51.8387168141593</v>
      </c>
      <c r="E55" s="30">
        <v>47.69911504424779</v>
      </c>
      <c r="F55" s="30">
        <v>40.31710914454278</v>
      </c>
      <c r="G55" s="30">
        <v>31.988692232055058</v>
      </c>
      <c r="H55" s="30">
        <v>31.420845624385453</v>
      </c>
      <c r="I55" s="30">
        <v>30.190511307767945</v>
      </c>
      <c r="J55" s="30">
        <v>30.569075712881023</v>
      </c>
      <c r="K55" s="30">
        <v>28.20304818092429</v>
      </c>
      <c r="L55" s="33">
        <f t="shared" si="5"/>
        <v>-7.739938080495346</v>
      </c>
      <c r="M55" s="57"/>
      <c r="N55" s="16"/>
      <c r="O55" s="15"/>
    </row>
    <row r="56" spans="1:16" ht="9" customHeight="1">
      <c r="A56" s="32" t="s">
        <v>7</v>
      </c>
      <c r="B56" s="30">
        <v>3.5542982770239333</v>
      </c>
      <c r="C56" s="30">
        <v>4.222787729323638</v>
      </c>
      <c r="D56" s="30">
        <v>3.9464010855358316</v>
      </c>
      <c r="E56" s="30">
        <v>4.179399852458211</v>
      </c>
      <c r="F56" s="30">
        <v>4.115717276619981</v>
      </c>
      <c r="G56" s="30">
        <v>4.519545593644542</v>
      </c>
      <c r="H56" s="30">
        <v>4.6197579984137676</v>
      </c>
      <c r="I56" s="30">
        <v>5.311118051413243</v>
      </c>
      <c r="J56" s="30">
        <v>5.332331632576414</v>
      </c>
      <c r="K56" s="30">
        <v>5.415955938824588</v>
      </c>
      <c r="L56" s="33">
        <f t="shared" si="5"/>
        <v>1.568250289184836</v>
      </c>
      <c r="M56" s="57"/>
      <c r="N56" s="16"/>
      <c r="O56" s="15"/>
      <c r="P56" s="11"/>
    </row>
    <row r="57" spans="1:16" ht="9" customHeight="1">
      <c r="A57" s="32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3"/>
      <c r="M57" s="57"/>
      <c r="N57" s="16"/>
      <c r="O57" s="15"/>
      <c r="P57" s="11"/>
    </row>
    <row r="58" spans="1:16" ht="9" customHeight="1">
      <c r="A58" s="36" t="s">
        <v>92</v>
      </c>
      <c r="B58" s="37">
        <f aca="true" t="shared" si="6" ref="B58:K58">SUM(B59:B65)</f>
        <v>531.2837101080631</v>
      </c>
      <c r="C58" s="37">
        <f t="shared" si="6"/>
        <v>549.5076796305082</v>
      </c>
      <c r="D58" s="37">
        <f t="shared" si="6"/>
        <v>545.2290570065244</v>
      </c>
      <c r="E58" s="37">
        <f t="shared" si="6"/>
        <v>537.3459369132955</v>
      </c>
      <c r="F58" s="37">
        <f t="shared" si="6"/>
        <v>539.9252971043088</v>
      </c>
      <c r="G58" s="37">
        <f t="shared" si="6"/>
        <v>529.968129133083</v>
      </c>
      <c r="H58" s="37">
        <f t="shared" si="6"/>
        <v>538.7534373129588</v>
      </c>
      <c r="I58" s="37">
        <f t="shared" si="6"/>
        <v>549.5913208683006</v>
      </c>
      <c r="J58" s="37">
        <f t="shared" si="6"/>
        <v>582.2687393943239</v>
      </c>
      <c r="K58" s="37">
        <f t="shared" si="6"/>
        <v>573.7263273615968</v>
      </c>
      <c r="L58" s="12">
        <f aca="true" t="shared" si="7" ref="L58:L65">((K58/J58)-1)*100</f>
        <v>-1.4670909589982406</v>
      </c>
      <c r="M58" s="57"/>
      <c r="N58" s="16"/>
      <c r="O58" s="15"/>
      <c r="P58" s="11"/>
    </row>
    <row r="59" spans="1:16" ht="9" customHeight="1">
      <c r="A59" s="63" t="s">
        <v>35</v>
      </c>
      <c r="B59" s="65">
        <v>8.14487505</v>
      </c>
      <c r="C59" s="65">
        <v>8.9201289</v>
      </c>
      <c r="D59" s="65">
        <v>9.361445550000001</v>
      </c>
      <c r="E59" s="65">
        <v>9.4029894</v>
      </c>
      <c r="F59" s="65">
        <v>9.85444605542655</v>
      </c>
      <c r="G59" s="65">
        <v>11.1465525</v>
      </c>
      <c r="H59" s="65">
        <v>10.930647500000001</v>
      </c>
      <c r="I59" s="65">
        <v>10.616605</v>
      </c>
      <c r="J59" s="65">
        <v>10.815812500000002</v>
      </c>
      <c r="K59" s="65">
        <v>11.789235625000002</v>
      </c>
      <c r="L59" s="66">
        <f t="shared" si="7"/>
        <v>9.000000000000007</v>
      </c>
      <c r="M59" s="57"/>
      <c r="N59" s="16"/>
      <c r="O59" s="15"/>
      <c r="P59" s="11"/>
    </row>
    <row r="60" spans="1:16" ht="9" customHeight="1">
      <c r="A60" s="63" t="s">
        <v>93</v>
      </c>
      <c r="B60" s="65">
        <v>20.728362831858476</v>
      </c>
      <c r="C60" s="65">
        <v>19.226184857423853</v>
      </c>
      <c r="D60" s="65">
        <v>19.410098328416968</v>
      </c>
      <c r="E60" s="65">
        <v>19.270277286135688</v>
      </c>
      <c r="F60" s="65">
        <v>19.121439528023593</v>
      </c>
      <c r="G60" s="65">
        <v>17.898910521140607</v>
      </c>
      <c r="H60" s="65">
        <v>17.78751622418879</v>
      </c>
      <c r="I60" s="65">
        <v>18.208755162241882</v>
      </c>
      <c r="J60" s="65">
        <v>19.314273352999013</v>
      </c>
      <c r="K60" s="65">
        <v>19.26348352865591</v>
      </c>
      <c r="L60" s="33">
        <f t="shared" si="7"/>
        <v>-0.26296523516488035</v>
      </c>
      <c r="M60" s="57"/>
      <c r="N60" s="16"/>
      <c r="O60" s="15"/>
      <c r="P60" s="11"/>
    </row>
    <row r="61" spans="1:16" ht="9" customHeight="1">
      <c r="A61" s="63" t="s">
        <v>36</v>
      </c>
      <c r="B61" s="65">
        <v>11.024298483987717</v>
      </c>
      <c r="C61" s="65">
        <v>12.161703389339765</v>
      </c>
      <c r="D61" s="65">
        <v>12.952828305549463</v>
      </c>
      <c r="E61" s="65">
        <v>13.562262046501422</v>
      </c>
      <c r="F61" s="65">
        <v>14.977586232178108</v>
      </c>
      <c r="G61" s="65">
        <v>15.334623698727787</v>
      </c>
      <c r="H61" s="65">
        <v>15.80606646249177</v>
      </c>
      <c r="I61" s="65">
        <v>16.752928877978107</v>
      </c>
      <c r="J61" s="65">
        <v>18.995426990449996</v>
      </c>
      <c r="K61" s="65">
        <v>17.902867283101656</v>
      </c>
      <c r="L61" s="15">
        <f t="shared" si="7"/>
        <v>-5.75169859512833</v>
      </c>
      <c r="M61" s="57"/>
      <c r="N61" s="16"/>
      <c r="O61" s="15"/>
      <c r="P61" s="11"/>
    </row>
    <row r="62" spans="1:16" ht="9" customHeight="1">
      <c r="A62" s="63" t="s">
        <v>14</v>
      </c>
      <c r="B62" s="65">
        <v>423.92022492625375</v>
      </c>
      <c r="C62" s="65">
        <v>435.63613938053095</v>
      </c>
      <c r="D62" s="65">
        <v>428.6259026548672</v>
      </c>
      <c r="E62" s="65">
        <v>424.86742994100297</v>
      </c>
      <c r="F62" s="65">
        <v>422.19824299410027</v>
      </c>
      <c r="G62" s="65">
        <v>408.67482227138646</v>
      </c>
      <c r="H62" s="65">
        <v>420.6463901179941</v>
      </c>
      <c r="I62" s="65">
        <v>431.1005907079646</v>
      </c>
      <c r="J62" s="65">
        <v>454.4993134218289</v>
      </c>
      <c r="K62" s="65">
        <v>444.312721238938</v>
      </c>
      <c r="L62" s="15">
        <f t="shared" si="7"/>
        <v>-2.2412777934026296</v>
      </c>
      <c r="M62" s="57"/>
      <c r="N62" s="16"/>
      <c r="O62" s="15"/>
      <c r="P62" s="11"/>
    </row>
    <row r="63" spans="1:16" ht="9" customHeight="1">
      <c r="A63" s="63" t="s">
        <v>38</v>
      </c>
      <c r="B63" s="65">
        <v>18.271885769711336</v>
      </c>
      <c r="C63" s="65">
        <v>20.73525547998308</v>
      </c>
      <c r="D63" s="65">
        <v>22.938442055125883</v>
      </c>
      <c r="E63" s="65">
        <v>19.33121153549397</v>
      </c>
      <c r="F63" s="65">
        <v>19.962996070672908</v>
      </c>
      <c r="G63" s="65">
        <v>25.386304916649813</v>
      </c>
      <c r="H63" s="65">
        <v>25.115005168222833</v>
      </c>
      <c r="I63" s="65">
        <v>24.75888016822284</v>
      </c>
      <c r="J63" s="65">
        <v>28.39233038348083</v>
      </c>
      <c r="K63" s="65">
        <v>31.53263512907956</v>
      </c>
      <c r="L63" s="64">
        <f t="shared" si="7"/>
        <v>11.060398013069817</v>
      </c>
      <c r="M63" s="57"/>
      <c r="N63" s="16"/>
      <c r="O63" s="15"/>
      <c r="P63" s="11"/>
    </row>
    <row r="64" spans="1:16" ht="9" customHeight="1">
      <c r="A64" s="63" t="s">
        <v>16</v>
      </c>
      <c r="B64" s="65">
        <v>44.044</v>
      </c>
      <c r="C64" s="65">
        <v>47.3563724200875</v>
      </c>
      <c r="D64" s="65">
        <v>46.2385</v>
      </c>
      <c r="E64" s="65">
        <v>46.151875000000004</v>
      </c>
      <c r="F64" s="65">
        <v>48.5485</v>
      </c>
      <c r="G64" s="65">
        <v>46.344375</v>
      </c>
      <c r="H64" s="65">
        <v>43.326930506953644</v>
      </c>
      <c r="I64" s="65">
        <v>43.101203770636985</v>
      </c>
      <c r="J64" s="65">
        <v>44.385601773723984</v>
      </c>
      <c r="K64" s="65">
        <v>43.41338552114058</v>
      </c>
      <c r="L64" s="33">
        <f t="shared" si="7"/>
        <v>-2.1903865526927357</v>
      </c>
      <c r="M64" s="57"/>
      <c r="N64" s="16"/>
      <c r="O64" s="15"/>
      <c r="P64" s="11"/>
    </row>
    <row r="65" spans="1:16" ht="9" customHeight="1">
      <c r="A65" s="55" t="s">
        <v>7</v>
      </c>
      <c r="B65" s="65">
        <v>5.15006304625178</v>
      </c>
      <c r="C65" s="65">
        <v>5.471895203142887</v>
      </c>
      <c r="D65" s="65">
        <v>5.701840112564854</v>
      </c>
      <c r="E65" s="65">
        <v>4.759891704161541</v>
      </c>
      <c r="F65" s="65">
        <v>5.262086223907475</v>
      </c>
      <c r="G65" s="65">
        <v>5.182540225178418</v>
      </c>
      <c r="H65" s="65">
        <v>5.1408813331076955</v>
      </c>
      <c r="I65" s="65">
        <v>5.052357181256161</v>
      </c>
      <c r="J65" s="65">
        <v>5.865980971841218</v>
      </c>
      <c r="K65" s="65">
        <v>5.511999035680942</v>
      </c>
      <c r="L65" s="15">
        <f t="shared" si="7"/>
        <v>-6.034488312517783</v>
      </c>
      <c r="M65" s="57"/>
      <c r="N65" s="16"/>
      <c r="O65" s="15"/>
      <c r="P65" s="11"/>
    </row>
    <row r="66" spans="2:15" ht="9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8"/>
      <c r="M66" s="57"/>
      <c r="N66" s="16"/>
      <c r="O66" s="15"/>
    </row>
    <row r="67" spans="1:16" ht="9">
      <c r="A67" s="8" t="s">
        <v>17</v>
      </c>
      <c r="B67" s="9">
        <f>SUM(B68:B76)</f>
        <v>380.0805433173238</v>
      </c>
      <c r="C67" s="9">
        <f aca="true" t="shared" si="8" ref="C67:K67">SUM(C68:C76)</f>
        <v>398.0899463210385</v>
      </c>
      <c r="D67" s="9">
        <f t="shared" si="8"/>
        <v>410.8055570043829</v>
      </c>
      <c r="E67" s="9">
        <f t="shared" si="8"/>
        <v>423.2948572657511</v>
      </c>
      <c r="F67" s="9">
        <f t="shared" si="8"/>
        <v>447.4757111325323</v>
      </c>
      <c r="G67" s="9">
        <f t="shared" si="8"/>
        <v>478.2536654242534</v>
      </c>
      <c r="H67" s="9">
        <f t="shared" si="8"/>
        <v>500.748196765167</v>
      </c>
      <c r="I67" s="9">
        <f t="shared" si="8"/>
        <v>522.1538518695974</v>
      </c>
      <c r="J67" s="9">
        <f t="shared" si="8"/>
        <v>545.8132073445684</v>
      </c>
      <c r="K67" s="9">
        <f t="shared" si="8"/>
        <v>558.3529361036033</v>
      </c>
      <c r="L67" s="10">
        <f>((K67/J67)-1)*100</f>
        <v>2.297439598437312</v>
      </c>
      <c r="M67" s="57"/>
      <c r="N67" s="16"/>
      <c r="O67" s="15"/>
      <c r="P67" s="11"/>
    </row>
    <row r="68" spans="1:24" s="23" customFormat="1" ht="9">
      <c r="A68" s="32" t="s">
        <v>20</v>
      </c>
      <c r="B68" s="30">
        <v>83.277</v>
      </c>
      <c r="C68" s="30">
        <v>87.647</v>
      </c>
      <c r="D68" s="30">
        <v>94.3635</v>
      </c>
      <c r="E68" s="30">
        <v>95.0285</v>
      </c>
      <c r="F68" s="30">
        <v>97.261</v>
      </c>
      <c r="G68" s="30">
        <v>99.22749999999999</v>
      </c>
      <c r="H68" s="30">
        <v>105.31700000000001</v>
      </c>
      <c r="I68" s="30">
        <v>109.250209</v>
      </c>
      <c r="J68" s="30">
        <v>112.1</v>
      </c>
      <c r="K68" s="30">
        <v>113.64428635953023</v>
      </c>
      <c r="L68" s="33">
        <f aca="true" t="shared" si="9" ref="L68:L76">((K68/J68)-1)*100</f>
        <v>1.377597109304407</v>
      </c>
      <c r="M68" s="57"/>
      <c r="N68" s="16"/>
      <c r="O68" s="15"/>
      <c r="P68" s="1"/>
      <c r="Q68" s="1"/>
      <c r="R68" s="1"/>
      <c r="S68" s="1"/>
      <c r="T68" s="1"/>
      <c r="U68" s="1"/>
      <c r="V68" s="1"/>
      <c r="W68" s="1"/>
      <c r="X68" s="1"/>
    </row>
    <row r="69" spans="1:24" s="23" customFormat="1" ht="9">
      <c r="A69" s="32" t="s">
        <v>19</v>
      </c>
      <c r="B69" s="30">
        <v>25.405739788973847</v>
      </c>
      <c r="C69" s="30">
        <v>28.674501059551105</v>
      </c>
      <c r="D69" s="30">
        <v>33.59904548021808</v>
      </c>
      <c r="E69" s="30">
        <v>35.54508168832979</v>
      </c>
      <c r="F69" s="30">
        <v>38.53560704279783</v>
      </c>
      <c r="G69" s="30">
        <v>42.41543239629381</v>
      </c>
      <c r="H69" s="30">
        <v>40.20936114296123</v>
      </c>
      <c r="I69" s="30">
        <v>39.91010995388594</v>
      </c>
      <c r="J69" s="30">
        <v>41.359579580171</v>
      </c>
      <c r="K69" s="30">
        <v>41.072914220319035</v>
      </c>
      <c r="L69" s="33">
        <f t="shared" si="9"/>
        <v>-0.6931051107429531</v>
      </c>
      <c r="M69" s="57"/>
      <c r="N69" s="16"/>
      <c r="O69" s="15"/>
      <c r="P69" s="11"/>
      <c r="Q69" s="1"/>
      <c r="R69" s="1"/>
      <c r="S69" s="1"/>
      <c r="T69" s="1"/>
      <c r="U69" s="1"/>
      <c r="V69" s="1"/>
      <c r="W69" s="1"/>
      <c r="X69" s="1"/>
    </row>
    <row r="70" spans="1:24" s="23" customFormat="1" ht="9">
      <c r="A70" s="32" t="s">
        <v>37</v>
      </c>
      <c r="B70" s="30">
        <v>13.975537951858726</v>
      </c>
      <c r="C70" s="30">
        <v>15.857925483280624</v>
      </c>
      <c r="D70" s="30">
        <v>17.53184121370898</v>
      </c>
      <c r="E70" s="30">
        <v>17.77039023704966</v>
      </c>
      <c r="F70" s="30">
        <v>17.871143175318583</v>
      </c>
      <c r="G70" s="30">
        <v>20.322706966985855</v>
      </c>
      <c r="H70" s="30">
        <v>21.149913402188833</v>
      </c>
      <c r="I70" s="30">
        <v>21.027516111094346</v>
      </c>
      <c r="J70" s="30">
        <v>21.152236375830032</v>
      </c>
      <c r="K70" s="30">
        <v>23.516204429694305</v>
      </c>
      <c r="L70" s="33">
        <f t="shared" si="9"/>
        <v>11.175972184981365</v>
      </c>
      <c r="M70" s="57"/>
      <c r="N70" s="16"/>
      <c r="O70" s="15"/>
      <c r="P70" s="1"/>
      <c r="Q70" s="1"/>
      <c r="R70" s="1"/>
      <c r="S70" s="1"/>
      <c r="T70" s="1"/>
      <c r="U70" s="1"/>
      <c r="V70" s="1"/>
      <c r="W70" s="1"/>
      <c r="X70" s="1"/>
    </row>
    <row r="71" spans="1:24" s="23" customFormat="1" ht="9">
      <c r="A71" s="32" t="s">
        <v>21</v>
      </c>
      <c r="B71" s="30">
        <v>59.271644249999994</v>
      </c>
      <c r="C71" s="30">
        <v>61.63614395500624</v>
      </c>
      <c r="D71" s="30">
        <v>63.93074999999999</v>
      </c>
      <c r="E71" s="30">
        <v>64.74962832313794</v>
      </c>
      <c r="F71" s="30">
        <v>63.434967930442845</v>
      </c>
      <c r="G71" s="30">
        <v>71.54823076104508</v>
      </c>
      <c r="H71" s="30">
        <v>72.72543017295524</v>
      </c>
      <c r="I71" s="30">
        <v>74.67515516701098</v>
      </c>
      <c r="J71" s="30">
        <v>74.38679812561298</v>
      </c>
      <c r="K71" s="30">
        <v>75.99058252409192</v>
      </c>
      <c r="L71" s="33">
        <f t="shared" si="9"/>
        <v>2.1560067631499757</v>
      </c>
      <c r="M71" s="57"/>
      <c r="N71" s="16"/>
      <c r="O71" s="15"/>
      <c r="P71" s="11"/>
      <c r="Q71" s="1"/>
      <c r="R71" s="1"/>
      <c r="S71" s="1"/>
      <c r="T71" s="1"/>
      <c r="U71" s="1"/>
      <c r="V71" s="1"/>
      <c r="W71" s="1"/>
      <c r="X71" s="1"/>
    </row>
    <row r="72" spans="1:24" s="23" customFormat="1" ht="9">
      <c r="A72" s="32" t="s">
        <v>18</v>
      </c>
      <c r="B72" s="30">
        <v>144.38939854999998</v>
      </c>
      <c r="C72" s="30">
        <v>153.1926108</v>
      </c>
      <c r="D72" s="30">
        <v>152.54553385</v>
      </c>
      <c r="E72" s="30">
        <v>153.834493</v>
      </c>
      <c r="F72" s="30">
        <v>173.40094390000002</v>
      </c>
      <c r="G72" s="30">
        <v>184.01948515</v>
      </c>
      <c r="H72" s="30">
        <v>196.31904750000004</v>
      </c>
      <c r="I72" s="30">
        <v>209.11364078520916</v>
      </c>
      <c r="J72" s="30">
        <v>224.1365793736984</v>
      </c>
      <c r="K72" s="30">
        <v>223.61833311194036</v>
      </c>
      <c r="L72" s="33">
        <f t="shared" si="9"/>
        <v>-0.23121895730101594</v>
      </c>
      <c r="M72" s="57"/>
      <c r="N72" s="16"/>
      <c r="O72" s="15"/>
      <c r="P72" s="11"/>
      <c r="Q72" s="1"/>
      <c r="R72" s="1"/>
      <c r="S72" s="1"/>
      <c r="T72" s="1"/>
      <c r="U72" s="1"/>
      <c r="V72" s="1"/>
      <c r="W72" s="1"/>
      <c r="X72" s="1"/>
    </row>
    <row r="73" spans="1:24" s="23" customFormat="1" ht="9">
      <c r="A73" s="32" t="s">
        <v>79</v>
      </c>
      <c r="B73" s="30">
        <v>7.135260000000001</v>
      </c>
      <c r="C73" s="30">
        <v>6.301920000000001</v>
      </c>
      <c r="D73" s="30">
        <v>6.3413450000000005</v>
      </c>
      <c r="E73" s="30">
        <v>7.072655</v>
      </c>
      <c r="F73" s="30">
        <v>7.5308343</v>
      </c>
      <c r="G73" s="30">
        <v>7.301096750000001</v>
      </c>
      <c r="H73" s="30">
        <v>9.895578099999998</v>
      </c>
      <c r="I73" s="30">
        <v>11.426855762410261</v>
      </c>
      <c r="J73" s="30">
        <v>14.600446325160517</v>
      </c>
      <c r="K73" s="30">
        <v>19.92325939817671</v>
      </c>
      <c r="L73" s="33">
        <f t="shared" si="9"/>
        <v>36.45650930440083</v>
      </c>
      <c r="M73" s="57"/>
      <c r="N73" s="16"/>
      <c r="O73" s="15"/>
      <c r="P73" s="11"/>
      <c r="Q73" s="1"/>
      <c r="R73" s="1"/>
      <c r="S73" s="1"/>
      <c r="T73" s="1"/>
      <c r="U73" s="1"/>
      <c r="V73" s="1"/>
      <c r="W73" s="1"/>
      <c r="X73" s="1"/>
    </row>
    <row r="74" spans="1:24" s="23" customFormat="1" ht="9">
      <c r="A74" s="32" t="s">
        <v>62</v>
      </c>
      <c r="B74" s="30">
        <v>5.11305</v>
      </c>
      <c r="C74" s="30">
        <v>4.7492</v>
      </c>
      <c r="D74" s="30">
        <v>2.441625</v>
      </c>
      <c r="E74" s="30">
        <v>6.635475000000001</v>
      </c>
      <c r="F74" s="30">
        <v>7.248275000000001</v>
      </c>
      <c r="G74" s="30">
        <v>8.052575000000001</v>
      </c>
      <c r="H74" s="30">
        <v>9.249450000000001</v>
      </c>
      <c r="I74" s="30">
        <v>9.893847500000001</v>
      </c>
      <c r="J74" s="30">
        <v>10.522925</v>
      </c>
      <c r="K74" s="30">
        <v>10.771875000000001</v>
      </c>
      <c r="L74" s="33">
        <f t="shared" si="9"/>
        <v>2.3657870791628843</v>
      </c>
      <c r="M74" s="57"/>
      <c r="N74" s="16"/>
      <c r="O74" s="15"/>
      <c r="P74" s="11"/>
      <c r="Q74" s="1"/>
      <c r="R74" s="1"/>
      <c r="S74" s="1"/>
      <c r="T74" s="1"/>
      <c r="U74" s="1"/>
      <c r="V74" s="1"/>
      <c r="W74" s="1"/>
      <c r="X74" s="1"/>
    </row>
    <row r="75" spans="1:24" s="23" customFormat="1" ht="9">
      <c r="A75" s="32" t="s">
        <v>80</v>
      </c>
      <c r="B75" s="30">
        <v>16.29945694562543</v>
      </c>
      <c r="C75" s="30">
        <v>18.113648672704645</v>
      </c>
      <c r="D75" s="30">
        <v>19.687089043898315</v>
      </c>
      <c r="E75" s="30">
        <v>21.67549203174225</v>
      </c>
      <c r="F75" s="30">
        <v>21.25777885787313</v>
      </c>
      <c r="G75" s="30">
        <v>22.970655029826546</v>
      </c>
      <c r="H75" s="30">
        <v>22.84051726794379</v>
      </c>
      <c r="I75" s="30">
        <v>23.34480064911459</v>
      </c>
      <c r="J75" s="30">
        <v>24.975074154883945</v>
      </c>
      <c r="K75" s="30">
        <v>25.00952268799353</v>
      </c>
      <c r="L75" s="33">
        <f t="shared" si="9"/>
        <v>0.1379316549610765</v>
      </c>
      <c r="M75" s="57"/>
      <c r="N75" s="16"/>
      <c r="O75" s="15"/>
      <c r="P75" s="11"/>
      <c r="Q75" s="1"/>
      <c r="R75" s="1"/>
      <c r="S75" s="1"/>
      <c r="T75" s="1"/>
      <c r="U75" s="1"/>
      <c r="V75" s="1"/>
      <c r="W75" s="1"/>
      <c r="X75" s="1"/>
    </row>
    <row r="76" spans="1:16" ht="9">
      <c r="A76" s="32" t="s">
        <v>7</v>
      </c>
      <c r="B76" s="30">
        <v>25.213455830865833</v>
      </c>
      <c r="C76" s="30">
        <v>21.916996350495914</v>
      </c>
      <c r="D76" s="30">
        <v>20.364827416557564</v>
      </c>
      <c r="E76" s="30">
        <v>20.983141985491436</v>
      </c>
      <c r="F76" s="30">
        <v>20.935160926099982</v>
      </c>
      <c r="G76" s="30">
        <v>22.395983370102083</v>
      </c>
      <c r="H76" s="30">
        <v>23.04189917911781</v>
      </c>
      <c r="I76" s="30">
        <v>23.511716940872123</v>
      </c>
      <c r="J76" s="30">
        <v>22.57956840921145</v>
      </c>
      <c r="K76" s="30">
        <v>24.805958371857184</v>
      </c>
      <c r="L76" s="33">
        <f t="shared" si="9"/>
        <v>9.860197158318872</v>
      </c>
      <c r="M76" s="57"/>
      <c r="N76" s="16"/>
      <c r="O76" s="15"/>
      <c r="P76" s="11"/>
    </row>
    <row r="77" spans="1:15" ht="9">
      <c r="A77" s="31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5"/>
      <c r="M77" s="57"/>
      <c r="N77" s="16"/>
      <c r="O77" s="15"/>
    </row>
    <row r="78" spans="1:16" ht="9">
      <c r="A78" s="36" t="s">
        <v>22</v>
      </c>
      <c r="B78" s="37">
        <f aca="true" t="shared" si="10" ref="B78:J78">SUM(B79:B86)</f>
        <v>98.91676506729027</v>
      </c>
      <c r="C78" s="37">
        <f t="shared" si="10"/>
        <v>107.20832236801989</v>
      </c>
      <c r="D78" s="37">
        <f t="shared" si="10"/>
        <v>115.1074205909392</v>
      </c>
      <c r="E78" s="37">
        <f t="shared" si="10"/>
        <v>116.62991936025747</v>
      </c>
      <c r="F78" s="37">
        <f t="shared" si="10"/>
        <v>119.89226032853581</v>
      </c>
      <c r="G78" s="37">
        <f t="shared" si="10"/>
        <v>128.46031634544386</v>
      </c>
      <c r="H78" s="37">
        <f t="shared" si="10"/>
        <v>132.02276132097523</v>
      </c>
      <c r="I78" s="37">
        <f t="shared" si="10"/>
        <v>140.08860836014904</v>
      </c>
      <c r="J78" s="37">
        <f t="shared" si="10"/>
        <v>148.81298338499357</v>
      </c>
      <c r="K78" s="37">
        <f>SUM(K79:K86)</f>
        <v>150.1277923835068</v>
      </c>
      <c r="L78" s="10">
        <f>((K78/J78)-1)*100</f>
        <v>0.8835311063630114</v>
      </c>
      <c r="M78" s="57"/>
      <c r="N78" s="16"/>
      <c r="O78" s="15"/>
      <c r="P78" s="11"/>
    </row>
    <row r="79" spans="1:15" ht="9">
      <c r="A79" s="32" t="s">
        <v>63</v>
      </c>
      <c r="B79" s="30">
        <v>4.122056081835938</v>
      </c>
      <c r="C79" s="30">
        <v>4.280949295898437</v>
      </c>
      <c r="D79" s="30">
        <v>4.3573288898437506</v>
      </c>
      <c r="E79" s="30">
        <v>4.054368600000001</v>
      </c>
      <c r="F79" s="30">
        <v>4.298224547070313</v>
      </c>
      <c r="G79" s="30">
        <v>4.318626836132813</v>
      </c>
      <c r="H79" s="30">
        <v>4.5489365965512</v>
      </c>
      <c r="I79" s="30">
        <v>4.434186596551202</v>
      </c>
      <c r="J79" s="30">
        <v>4.472911596551201</v>
      </c>
      <c r="K79" s="30">
        <v>4.283047310836916</v>
      </c>
      <c r="L79" s="33">
        <f aca="true" t="shared" si="11" ref="L79:L86">((K79/J79)-1)*100</f>
        <v>-4.2447582881065316</v>
      </c>
      <c r="M79" s="57"/>
      <c r="N79" s="16"/>
      <c r="O79" s="15"/>
    </row>
    <row r="80" spans="1:24" s="23" customFormat="1" ht="9">
      <c r="A80" s="32" t="s">
        <v>81</v>
      </c>
      <c r="B80" s="30">
        <v>3.656390630900001</v>
      </c>
      <c r="C80" s="30">
        <v>4.0816135000000004</v>
      </c>
      <c r="D80" s="30">
        <v>4.073047000000001</v>
      </c>
      <c r="E80" s="30">
        <v>3.660390405237501</v>
      </c>
      <c r="F80" s="30">
        <v>3.6079172400674997</v>
      </c>
      <c r="G80" s="30">
        <v>3.9917024533369894</v>
      </c>
      <c r="H80" s="30">
        <v>5.040862433753934</v>
      </c>
      <c r="I80" s="30">
        <v>5.168236326600034</v>
      </c>
      <c r="J80" s="30">
        <v>5.027760175226851</v>
      </c>
      <c r="K80" s="30">
        <v>4.551439326894922</v>
      </c>
      <c r="L80" s="33">
        <f t="shared" si="11"/>
        <v>-9.473817997105183</v>
      </c>
      <c r="M80" s="57"/>
      <c r="N80" s="6"/>
      <c r="O80" s="15"/>
      <c r="P80" s="1"/>
      <c r="Q80" s="1"/>
      <c r="R80" s="1"/>
      <c r="S80" s="1"/>
      <c r="T80" s="1"/>
      <c r="U80" s="1"/>
      <c r="V80" s="1"/>
      <c r="W80" s="1"/>
      <c r="X80" s="1"/>
    </row>
    <row r="81" spans="1:15" ht="9">
      <c r="A81" s="32" t="s">
        <v>82</v>
      </c>
      <c r="B81" s="30">
        <v>8.566177970874161</v>
      </c>
      <c r="C81" s="30">
        <v>12.303469752256774</v>
      </c>
      <c r="D81" s="30">
        <v>12.978204600416838</v>
      </c>
      <c r="E81" s="30">
        <v>12.704116398764082</v>
      </c>
      <c r="F81" s="30">
        <v>15.990788204527453</v>
      </c>
      <c r="G81" s="30">
        <v>23.77173424114224</v>
      </c>
      <c r="H81" s="30">
        <v>21.02494602366709</v>
      </c>
      <c r="I81" s="30">
        <v>22.07121719664101</v>
      </c>
      <c r="J81" s="30">
        <v>23.375139331870695</v>
      </c>
      <c r="K81" s="30">
        <v>23.961166997709523</v>
      </c>
      <c r="L81" s="33">
        <f t="shared" si="11"/>
        <v>2.507055284328552</v>
      </c>
      <c r="M81" s="57"/>
      <c r="N81" s="8"/>
      <c r="O81" s="12"/>
    </row>
    <row r="82" spans="1:15" ht="9">
      <c r="A82" s="32" t="s">
        <v>83</v>
      </c>
      <c r="B82" s="30">
        <v>0.843804187180169</v>
      </c>
      <c r="C82" s="30">
        <v>0.9550317344146818</v>
      </c>
      <c r="D82" s="30">
        <v>1.0991392006732332</v>
      </c>
      <c r="E82" s="30">
        <v>1.1424062674817028</v>
      </c>
      <c r="F82" s="30">
        <v>1.2551069243705453</v>
      </c>
      <c r="G82" s="30">
        <v>1.6079248932327206</v>
      </c>
      <c r="H82" s="30">
        <v>2.0348945603453474</v>
      </c>
      <c r="I82" s="30">
        <v>1.9962862048687502</v>
      </c>
      <c r="J82" s="30">
        <v>2.037411401813697</v>
      </c>
      <c r="K82" s="30">
        <v>2.2645483114300533</v>
      </c>
      <c r="L82" s="33">
        <f t="shared" si="11"/>
        <v>11.148308555363906</v>
      </c>
      <c r="M82" s="57"/>
      <c r="N82" s="8"/>
      <c r="O82" s="12"/>
    </row>
    <row r="83" spans="1:15" ht="9">
      <c r="A83" s="32" t="s">
        <v>23</v>
      </c>
      <c r="B83" s="30">
        <v>25.327225000000002</v>
      </c>
      <c r="C83" s="30">
        <v>26.7969625</v>
      </c>
      <c r="D83" s="30">
        <v>29.874074999999998</v>
      </c>
      <c r="E83" s="30">
        <v>32.1215125</v>
      </c>
      <c r="F83" s="30">
        <v>36.091825</v>
      </c>
      <c r="G83" s="30">
        <v>37.9225</v>
      </c>
      <c r="H83" s="30">
        <v>38.596250000000005</v>
      </c>
      <c r="I83" s="30">
        <v>39.4625</v>
      </c>
      <c r="J83" s="30">
        <v>43.408750000000005</v>
      </c>
      <c r="K83" s="30">
        <v>45.2375</v>
      </c>
      <c r="L83" s="33">
        <f t="shared" si="11"/>
        <v>4.212860310421274</v>
      </c>
      <c r="M83" s="57"/>
      <c r="N83" s="8"/>
      <c r="O83" s="12"/>
    </row>
    <row r="84" spans="1:15" ht="9">
      <c r="A84" s="32" t="s">
        <v>24</v>
      </c>
      <c r="B84" s="30">
        <v>43.418375</v>
      </c>
      <c r="C84" s="30">
        <v>47.759249999999994</v>
      </c>
      <c r="D84" s="30">
        <v>50.637125</v>
      </c>
      <c r="E84" s="30">
        <v>49.501375</v>
      </c>
      <c r="F84" s="30">
        <v>46.2187495</v>
      </c>
      <c r="G84" s="30">
        <v>46.018770874999994</v>
      </c>
      <c r="H84" s="30">
        <v>49.3541125</v>
      </c>
      <c r="I84" s="30">
        <v>55.93414143797715</v>
      </c>
      <c r="J84" s="30">
        <v>59.59460924834519</v>
      </c>
      <c r="K84" s="30">
        <v>58.94526531039663</v>
      </c>
      <c r="L84" s="33">
        <f t="shared" si="11"/>
        <v>-1.089601804825313</v>
      </c>
      <c r="M84" s="57"/>
      <c r="N84" s="8"/>
      <c r="O84" s="12"/>
    </row>
    <row r="85" spans="1:15" ht="9">
      <c r="A85" s="32" t="s">
        <v>84</v>
      </c>
      <c r="B85" s="30">
        <v>0.6975145095000002</v>
      </c>
      <c r="C85" s="30">
        <v>0.88287132825</v>
      </c>
      <c r="D85" s="30">
        <v>1.180759732505374</v>
      </c>
      <c r="E85" s="30">
        <v>1.144918796274182</v>
      </c>
      <c r="F85" s="30">
        <v>1.1096150000000002</v>
      </c>
      <c r="G85" s="30">
        <v>1.1298371875000002</v>
      </c>
      <c r="H85" s="30">
        <v>1.1481954600000002</v>
      </c>
      <c r="I85" s="30">
        <v>1.1392854391325002</v>
      </c>
      <c r="J85" s="30">
        <v>1.0296374850925</v>
      </c>
      <c r="K85" s="30">
        <v>0.975684934714525</v>
      </c>
      <c r="L85" s="33">
        <f t="shared" si="11"/>
        <v>-5.2399559222659935</v>
      </c>
      <c r="M85" s="57"/>
      <c r="N85" s="8"/>
      <c r="O85" s="12"/>
    </row>
    <row r="86" spans="1:15" ht="9">
      <c r="A86" s="32" t="s">
        <v>85</v>
      </c>
      <c r="B86" s="30">
        <v>12.285221687</v>
      </c>
      <c r="C86" s="30">
        <v>10.1481742572</v>
      </c>
      <c r="D86" s="30">
        <v>10.9077411675</v>
      </c>
      <c r="E86" s="30">
        <v>12.300831392500001</v>
      </c>
      <c r="F86" s="30">
        <v>11.3200339125</v>
      </c>
      <c r="G86" s="30">
        <v>9.699219859099099</v>
      </c>
      <c r="H86" s="30">
        <v>10.274563746657655</v>
      </c>
      <c r="I86" s="30">
        <v>9.88275515837838</v>
      </c>
      <c r="J86" s="30">
        <v>9.866764146093445</v>
      </c>
      <c r="K86" s="30">
        <v>9.90914019152423</v>
      </c>
      <c r="L86" s="33">
        <f t="shared" si="11"/>
        <v>0.4294827037855553</v>
      </c>
      <c r="M86" s="57"/>
      <c r="N86" s="8"/>
      <c r="O86" s="12"/>
    </row>
    <row r="87" spans="1:15" ht="9">
      <c r="A87" s="31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4"/>
      <c r="M87" s="57"/>
      <c r="N87" s="6"/>
      <c r="O87" s="15"/>
    </row>
    <row r="88" spans="1:15" ht="9">
      <c r="A88" s="36" t="s">
        <v>40</v>
      </c>
      <c r="B88" s="37">
        <f aca="true" t="shared" si="12" ref="B88:H88">SUM(B89:B105)</f>
        <v>577.664118292715</v>
      </c>
      <c r="C88" s="37">
        <f t="shared" si="12"/>
        <v>623.2013542761405</v>
      </c>
      <c r="D88" s="37">
        <f t="shared" si="12"/>
        <v>664.3873903273035</v>
      </c>
      <c r="E88" s="37">
        <f t="shared" si="12"/>
        <v>688.5745363141017</v>
      </c>
      <c r="F88" s="37">
        <f t="shared" si="12"/>
        <v>708.7813596725764</v>
      </c>
      <c r="G88" s="37">
        <f t="shared" si="12"/>
        <v>720.2070557124205</v>
      </c>
      <c r="H88" s="37">
        <f t="shared" si="12"/>
        <v>737.546231983817</v>
      </c>
      <c r="I88" s="37">
        <f>SUM(I89:I105)</f>
        <v>776.1250266374929</v>
      </c>
      <c r="J88" s="37">
        <f>SUM(J89:J105)</f>
        <v>831.0335507693795</v>
      </c>
      <c r="K88" s="37">
        <f>SUM(K89:K105)</f>
        <v>869.9242212697629</v>
      </c>
      <c r="L88" s="10">
        <f>((K88/J88)-1)*100</f>
        <v>4.679795474488135</v>
      </c>
      <c r="M88" s="57"/>
      <c r="N88" s="6"/>
      <c r="O88" s="15"/>
    </row>
    <row r="89" spans="1:15" ht="9">
      <c r="A89" s="32" t="s">
        <v>32</v>
      </c>
      <c r="B89" s="30">
        <v>33.78362544480684</v>
      </c>
      <c r="C89" s="30">
        <v>35.2830814197185</v>
      </c>
      <c r="D89" s="30">
        <v>35.3906794913812</v>
      </c>
      <c r="E89" s="30">
        <v>37.1734824929336</v>
      </c>
      <c r="F89" s="30">
        <v>40.09991718913522</v>
      </c>
      <c r="G89" s="30">
        <v>42.10696996118656</v>
      </c>
      <c r="H89" s="30">
        <v>41.726072322848154</v>
      </c>
      <c r="I89" s="30">
        <v>41.242238509870205</v>
      </c>
      <c r="J89" s="30">
        <v>41.427333412820005</v>
      </c>
      <c r="K89" s="30">
        <v>53.74028401112986</v>
      </c>
      <c r="L89" s="33">
        <f aca="true" t="shared" si="13" ref="L89:L105">((K89/J89)-1)*100</f>
        <v>29.721803418077396</v>
      </c>
      <c r="M89" s="57"/>
      <c r="N89" s="8"/>
      <c r="O89" s="12"/>
    </row>
    <row r="90" spans="1:15" ht="9">
      <c r="A90" s="32" t="s">
        <v>25</v>
      </c>
      <c r="B90" s="30">
        <v>19.25372713254375</v>
      </c>
      <c r="C90" s="30">
        <v>19.58214949845</v>
      </c>
      <c r="D90" s="30">
        <v>21.336279246975003</v>
      </c>
      <c r="E90" s="30">
        <v>21.952786625962503</v>
      </c>
      <c r="F90" s="30">
        <v>23.022271575187503</v>
      </c>
      <c r="G90" s="30">
        <v>25.854062763375005</v>
      </c>
      <c r="H90" s="30">
        <v>26.4509465653125</v>
      </c>
      <c r="I90" s="30">
        <v>26.592672399562503</v>
      </c>
      <c r="J90" s="30">
        <v>27.429001432564384</v>
      </c>
      <c r="K90" s="30">
        <v>34.3559687118686</v>
      </c>
      <c r="L90" s="33">
        <f t="shared" si="13"/>
        <v>25.254172290356692</v>
      </c>
      <c r="M90" s="57"/>
      <c r="N90" s="6"/>
      <c r="O90" s="15"/>
    </row>
    <row r="91" spans="1:15" ht="9">
      <c r="A91" s="32" t="s">
        <v>26</v>
      </c>
      <c r="B91" s="30">
        <v>108.87405489121211</v>
      </c>
      <c r="C91" s="30">
        <v>135.1628721350681</v>
      </c>
      <c r="D91" s="30">
        <v>150.8775821533427</v>
      </c>
      <c r="E91" s="30">
        <v>171.87854200897522</v>
      </c>
      <c r="F91" s="30">
        <v>188.3631355728822</v>
      </c>
      <c r="G91" s="30">
        <v>194.6895280235988</v>
      </c>
      <c r="H91" s="30">
        <v>209.4410888219803</v>
      </c>
      <c r="I91" s="30">
        <v>240.4383699676329</v>
      </c>
      <c r="J91" s="30">
        <v>282.99596145190407</v>
      </c>
      <c r="K91" s="30">
        <v>307.33361413676823</v>
      </c>
      <c r="L91" s="33">
        <f t="shared" si="13"/>
        <v>8.60000000000014</v>
      </c>
      <c r="M91" s="57"/>
      <c r="N91" s="6"/>
      <c r="O91" s="15"/>
    </row>
    <row r="92" spans="1:15" ht="9">
      <c r="A92" s="32" t="s">
        <v>65</v>
      </c>
      <c r="B92" s="30">
        <v>8.336057303092499</v>
      </c>
      <c r="C92" s="30">
        <v>8.28712437045</v>
      </c>
      <c r="D92" s="30">
        <v>8.93</v>
      </c>
      <c r="E92" s="30">
        <v>10.01524509225</v>
      </c>
      <c r="F92" s="30">
        <v>10.3895188095975</v>
      </c>
      <c r="G92" s="30">
        <v>11.5786509451275</v>
      </c>
      <c r="H92" s="30">
        <v>11.902108659307501</v>
      </c>
      <c r="I92" s="30">
        <v>12.2876538987975</v>
      </c>
      <c r="J92" s="30">
        <v>12.286281947415</v>
      </c>
      <c r="K92" s="30">
        <v>12.741106597949567</v>
      </c>
      <c r="L92" s="33">
        <f>((K92/J92)-1)*100</f>
        <v>3.7018900630899187</v>
      </c>
      <c r="M92" s="57"/>
      <c r="N92" s="6"/>
      <c r="O92" s="15"/>
    </row>
    <row r="93" spans="1:15" ht="9">
      <c r="A93" s="32" t="s">
        <v>69</v>
      </c>
      <c r="B93" s="30">
        <v>45.016473600000005</v>
      </c>
      <c r="C93" s="30">
        <v>48.4454628</v>
      </c>
      <c r="D93" s="30">
        <v>52.52863950000001</v>
      </c>
      <c r="E93" s="30">
        <v>54.9758241</v>
      </c>
      <c r="F93" s="30">
        <v>50.00399910000001</v>
      </c>
      <c r="G93" s="30">
        <v>45.64972710000001</v>
      </c>
      <c r="H93" s="30">
        <v>47.643690600000006</v>
      </c>
      <c r="I93" s="30">
        <v>49.75639276648078</v>
      </c>
      <c r="J93" s="30">
        <v>57.8040075</v>
      </c>
      <c r="K93" s="30">
        <v>55.96704900000001</v>
      </c>
      <c r="L93" s="33">
        <f>((K93/J93)-1)*100</f>
        <v>-3.177908555907627</v>
      </c>
      <c r="M93" s="57"/>
      <c r="N93" s="6"/>
      <c r="O93" s="15"/>
    </row>
    <row r="94" spans="1:15" ht="9.75" customHeight="1">
      <c r="A94" s="32" t="s">
        <v>57</v>
      </c>
      <c r="B94" s="30">
        <v>3.5249568108210005</v>
      </c>
      <c r="C94" s="30">
        <v>3.805851467766</v>
      </c>
      <c r="D94" s="30">
        <v>3.648458274371625</v>
      </c>
      <c r="E94" s="30">
        <v>3.3605412510030006</v>
      </c>
      <c r="F94" s="30">
        <v>3.5342567014901256</v>
      </c>
      <c r="G94" s="30">
        <v>3.3225011734263754</v>
      </c>
      <c r="H94" s="30">
        <v>3.8098642485795002</v>
      </c>
      <c r="I94" s="30">
        <v>3.7744270558548756</v>
      </c>
      <c r="J94" s="30">
        <v>4.0888067418855005</v>
      </c>
      <c r="K94" s="30">
        <v>4.080428706268124</v>
      </c>
      <c r="L94" s="33">
        <f t="shared" si="13"/>
        <v>-0.20490172674467733</v>
      </c>
      <c r="M94" s="57"/>
      <c r="N94" s="6"/>
      <c r="O94" s="15"/>
    </row>
    <row r="95" spans="1:15" ht="9">
      <c r="A95" s="32" t="s">
        <v>56</v>
      </c>
      <c r="B95" s="30">
        <v>3.594312847500001</v>
      </c>
      <c r="C95" s="30">
        <v>2.8625381999999995</v>
      </c>
      <c r="D95" s="30">
        <v>2.6359235249999995</v>
      </c>
      <c r="E95" s="30">
        <v>2.4833277</v>
      </c>
      <c r="F95" s="30">
        <v>2.3870397</v>
      </c>
      <c r="G95" s="30">
        <v>3.045637125</v>
      </c>
      <c r="H95" s="30">
        <v>3.1265652099609373</v>
      </c>
      <c r="I95" s="30">
        <v>3.1161382873535155</v>
      </c>
      <c r="J95" s="30">
        <v>3.0173500671386715</v>
      </c>
      <c r="K95" s="30">
        <v>3.1161622558593756</v>
      </c>
      <c r="L95" s="33">
        <f t="shared" si="13"/>
        <v>3.274800289063151</v>
      </c>
      <c r="M95" s="57"/>
      <c r="N95" s="8"/>
      <c r="O95" s="12"/>
    </row>
    <row r="96" spans="1:15" ht="9">
      <c r="A96" s="32" t="s">
        <v>27</v>
      </c>
      <c r="B96" s="30">
        <v>58.96162209062803</v>
      </c>
      <c r="C96" s="30">
        <v>60.285877078796176</v>
      </c>
      <c r="D96" s="30">
        <v>55.699091834404</v>
      </c>
      <c r="E96" s="30">
        <v>49.019301826391995</v>
      </c>
      <c r="F96" s="30">
        <v>48.501566759867984</v>
      </c>
      <c r="G96" s="30">
        <v>47.806837508544945</v>
      </c>
      <c r="H96" s="30">
        <v>50.79098185873363</v>
      </c>
      <c r="I96" s="30">
        <v>53.73554482456403</v>
      </c>
      <c r="J96" s="30">
        <v>58.09135832525011</v>
      </c>
      <c r="K96" s="30">
        <v>59.68084910955051</v>
      </c>
      <c r="L96" s="33">
        <f t="shared" si="13"/>
        <v>2.736191457946169</v>
      </c>
      <c r="M96" s="57"/>
      <c r="N96" s="6"/>
      <c r="O96" s="15"/>
    </row>
    <row r="97" spans="1:24" s="23" customFormat="1" ht="9">
      <c r="A97" s="32" t="s">
        <v>28</v>
      </c>
      <c r="B97" s="30">
        <v>44.047587019464004</v>
      </c>
      <c r="C97" s="30">
        <v>42.7343007263445</v>
      </c>
      <c r="D97" s="30">
        <v>42.97120862502195</v>
      </c>
      <c r="E97" s="30">
        <v>44.50548390968847</v>
      </c>
      <c r="F97" s="30">
        <v>44.04181195330855</v>
      </c>
      <c r="G97" s="30">
        <v>45.755552618244664</v>
      </c>
      <c r="H97" s="30">
        <v>44.63076912125534</v>
      </c>
      <c r="I97" s="30">
        <v>43.215339325072065</v>
      </c>
      <c r="J97" s="30">
        <v>44.528587094797736</v>
      </c>
      <c r="K97" s="30">
        <v>43.81736219959554</v>
      </c>
      <c r="L97" s="33">
        <f t="shared" si="13"/>
        <v>-1.5972321189712368</v>
      </c>
      <c r="M97" s="57"/>
      <c r="N97" s="6"/>
      <c r="O97" s="15"/>
      <c r="P97" s="1"/>
      <c r="Q97" s="1"/>
      <c r="R97" s="1"/>
      <c r="S97" s="1"/>
      <c r="T97" s="1"/>
      <c r="U97" s="1"/>
      <c r="V97" s="1"/>
      <c r="W97" s="1"/>
      <c r="X97" s="1"/>
    </row>
    <row r="98" spans="1:15" ht="9">
      <c r="A98" s="32" t="s">
        <v>55</v>
      </c>
      <c r="B98" s="30">
        <v>99.93671805168303</v>
      </c>
      <c r="C98" s="30">
        <v>112.02524504682536</v>
      </c>
      <c r="D98" s="30">
        <v>123.21508082449202</v>
      </c>
      <c r="E98" s="30">
        <v>123.53688474864244</v>
      </c>
      <c r="F98" s="30">
        <v>124.75211866547323</v>
      </c>
      <c r="G98" s="30">
        <v>118.71764607207865</v>
      </c>
      <c r="H98" s="30">
        <v>116.41744546017499</v>
      </c>
      <c r="I98" s="30">
        <v>116.98648401490553</v>
      </c>
      <c r="J98" s="30">
        <v>115.70815567003831</v>
      </c>
      <c r="K98" s="30">
        <v>108.121163475515</v>
      </c>
      <c r="L98" s="33">
        <f t="shared" si="13"/>
        <v>-6.557007283184879</v>
      </c>
      <c r="M98" s="57"/>
      <c r="N98" s="8"/>
      <c r="O98" s="12"/>
    </row>
    <row r="99" spans="1:15" ht="9">
      <c r="A99" s="32" t="s">
        <v>29</v>
      </c>
      <c r="B99" s="30">
        <v>38.02312200000001</v>
      </c>
      <c r="C99" s="30">
        <v>38.317361000000005</v>
      </c>
      <c r="D99" s="30">
        <v>42.015701</v>
      </c>
      <c r="E99" s="30">
        <v>44.567323</v>
      </c>
      <c r="F99" s="30">
        <v>44.709209</v>
      </c>
      <c r="G99" s="30">
        <v>46.83982500000001</v>
      </c>
      <c r="H99" s="30">
        <v>44.99298100000001</v>
      </c>
      <c r="I99" s="30">
        <v>45.044153000000016</v>
      </c>
      <c r="J99" s="30">
        <v>41.03658316970391</v>
      </c>
      <c r="K99" s="30">
        <v>42.28824003591748</v>
      </c>
      <c r="L99" s="33">
        <f t="shared" si="13"/>
        <v>3.0501001046735032</v>
      </c>
      <c r="M99" s="57"/>
      <c r="N99" s="8"/>
      <c r="O99" s="12"/>
    </row>
    <row r="100" spans="1:15" ht="9">
      <c r="A100" s="32" t="s">
        <v>42</v>
      </c>
      <c r="B100" s="30">
        <v>4.406789667492069</v>
      </c>
      <c r="C100" s="30">
        <v>4.021550307256902</v>
      </c>
      <c r="D100" s="30">
        <v>4.464666605007473</v>
      </c>
      <c r="E100" s="30">
        <v>4.682672551000751</v>
      </c>
      <c r="F100" s="30">
        <v>5.216566943834306</v>
      </c>
      <c r="G100" s="30">
        <v>4.86575323090693</v>
      </c>
      <c r="H100" s="30">
        <v>4.797362933119579</v>
      </c>
      <c r="I100" s="30">
        <v>4.935237757228892</v>
      </c>
      <c r="J100" s="30">
        <v>4.408982940557452</v>
      </c>
      <c r="K100" s="30">
        <v>4.799556415490786</v>
      </c>
      <c r="L100" s="33">
        <f t="shared" si="13"/>
        <v>8.858584399148327</v>
      </c>
      <c r="M100" s="57"/>
      <c r="N100" s="8"/>
      <c r="O100" s="12"/>
    </row>
    <row r="101" spans="1:15" ht="9">
      <c r="A101" s="32" t="s">
        <v>30</v>
      </c>
      <c r="B101" s="30">
        <v>35.34839533055249</v>
      </c>
      <c r="C101" s="30">
        <v>35.339646839744994</v>
      </c>
      <c r="D101" s="30">
        <v>36.59723057103825</v>
      </c>
      <c r="E101" s="30">
        <v>35.585728645200916</v>
      </c>
      <c r="F101" s="30">
        <v>34.98668945100781</v>
      </c>
      <c r="G101" s="30">
        <v>36.53418039705808</v>
      </c>
      <c r="H101" s="30">
        <v>38.65067224339869</v>
      </c>
      <c r="I101" s="30">
        <v>40.73958369683338</v>
      </c>
      <c r="J101" s="30">
        <v>43.58761068824934</v>
      </c>
      <c r="K101" s="30">
        <v>45.6642820751707</v>
      </c>
      <c r="L101" s="33">
        <f t="shared" si="13"/>
        <v>4.76436160214031</v>
      </c>
      <c r="M101" s="57"/>
      <c r="N101" s="6"/>
      <c r="O101" s="15"/>
    </row>
    <row r="102" spans="1:15" ht="9">
      <c r="A102" s="1" t="s">
        <v>31</v>
      </c>
      <c r="B102" s="30">
        <v>43.20556291570437</v>
      </c>
      <c r="C102" s="30">
        <v>44.318060698134005</v>
      </c>
      <c r="D102" s="30">
        <v>48.633502899529674</v>
      </c>
      <c r="E102" s="30">
        <v>48.86432567440891</v>
      </c>
      <c r="F102" s="30">
        <v>49.94473217465306</v>
      </c>
      <c r="G102" s="30">
        <v>50.96095611052628</v>
      </c>
      <c r="H102" s="30">
        <v>50.564255109921234</v>
      </c>
      <c r="I102" s="30">
        <v>50.083794397456764</v>
      </c>
      <c r="J102" s="30">
        <v>50.01961183308582</v>
      </c>
      <c r="K102" s="30">
        <v>50.8325909817844</v>
      </c>
      <c r="L102" s="33">
        <v>0.3138485680659109</v>
      </c>
      <c r="M102" s="57"/>
      <c r="N102" s="6"/>
      <c r="O102" s="15"/>
    </row>
    <row r="103" spans="1:15" ht="9">
      <c r="A103" s="1" t="s">
        <v>58</v>
      </c>
      <c r="B103" s="30">
        <v>15.479768430002702</v>
      </c>
      <c r="C103" s="30">
        <v>17.0399319245892</v>
      </c>
      <c r="D103" s="30">
        <v>17.885228422669204</v>
      </c>
      <c r="E103" s="30">
        <v>17.937906615711903</v>
      </c>
      <c r="F103" s="30">
        <v>18.8681686639083</v>
      </c>
      <c r="G103" s="30">
        <v>20.180359992816907</v>
      </c>
      <c r="H103" s="30">
        <v>20.9654048120814</v>
      </c>
      <c r="I103" s="30">
        <v>23.2450619757093</v>
      </c>
      <c r="J103" s="30">
        <v>23.6621378116629</v>
      </c>
      <c r="K103" s="30">
        <v>23.259820970106</v>
      </c>
      <c r="L103" s="33">
        <v>6.954522828565146</v>
      </c>
      <c r="M103" s="57"/>
      <c r="N103" s="6"/>
      <c r="O103" s="15"/>
    </row>
    <row r="104" spans="1:15" ht="9">
      <c r="A104" s="1" t="s">
        <v>64</v>
      </c>
      <c r="B104" s="30">
        <v>9.07293</v>
      </c>
      <c r="C104" s="30">
        <v>8.183200000000001</v>
      </c>
      <c r="D104" s="30">
        <v>9.027575</v>
      </c>
      <c r="E104" s="30">
        <v>9.409715</v>
      </c>
      <c r="F104" s="30">
        <v>9.85265</v>
      </c>
      <c r="G104" s="30">
        <v>10.2869</v>
      </c>
      <c r="H104" s="30">
        <v>10.23865</v>
      </c>
      <c r="I104" s="30">
        <v>9.52069</v>
      </c>
      <c r="J104" s="30">
        <v>9.659650000000001</v>
      </c>
      <c r="K104" s="30">
        <v>9.8527465</v>
      </c>
      <c r="L104" s="33">
        <f t="shared" si="13"/>
        <v>1.9990009990009883</v>
      </c>
      <c r="M104" s="57"/>
      <c r="N104" s="6"/>
      <c r="O104" s="15"/>
    </row>
    <row r="105" spans="1:15" ht="9">
      <c r="A105" s="32" t="s">
        <v>7</v>
      </c>
      <c r="B105" s="30">
        <v>6.798414757212068</v>
      </c>
      <c r="C105" s="30">
        <v>7.507100762996787</v>
      </c>
      <c r="D105" s="30">
        <v>8.530542354070459</v>
      </c>
      <c r="E105" s="30">
        <v>8.62544507193203</v>
      </c>
      <c r="F105" s="30">
        <v>10.107707412230772</v>
      </c>
      <c r="G105" s="30">
        <v>12.011967690529932</v>
      </c>
      <c r="H105" s="30">
        <v>11.39737301714327</v>
      </c>
      <c r="I105" s="30">
        <v>11.411244760170547</v>
      </c>
      <c r="J105" s="30">
        <v>11.28213068230621</v>
      </c>
      <c r="K105" s="30">
        <v>10.272996086788623</v>
      </c>
      <c r="L105" s="33">
        <f t="shared" si="13"/>
        <v>-8.944539147203944</v>
      </c>
      <c r="M105" s="57"/>
      <c r="N105" s="8"/>
      <c r="O105" s="15"/>
    </row>
    <row r="106" spans="1:12" ht="9">
      <c r="A106" s="38"/>
      <c r="B106" s="39"/>
      <c r="C106" s="39"/>
      <c r="D106" s="39"/>
      <c r="E106" s="39"/>
      <c r="F106" s="40"/>
      <c r="G106" s="39"/>
      <c r="H106" s="40"/>
      <c r="I106" s="40"/>
      <c r="J106" s="41"/>
      <c r="K106" s="41"/>
      <c r="L106" s="42"/>
    </row>
    <row r="107" spans="1:12" ht="9.75" customHeight="1">
      <c r="A107" s="58" t="s">
        <v>90</v>
      </c>
      <c r="B107" s="47"/>
      <c r="C107" s="47"/>
      <c r="D107" s="47"/>
      <c r="E107" s="47"/>
      <c r="F107" s="48"/>
      <c r="G107" s="47"/>
      <c r="H107" s="48"/>
      <c r="I107" s="48"/>
      <c r="J107" s="49"/>
      <c r="K107" s="49"/>
      <c r="L107" s="44"/>
    </row>
    <row r="108" spans="1:12" ht="9">
      <c r="A108" s="58" t="s">
        <v>60</v>
      </c>
      <c r="B108" s="50"/>
      <c r="C108" s="50"/>
      <c r="D108" s="50"/>
      <c r="E108" s="50"/>
      <c r="F108" s="51"/>
      <c r="G108" s="50"/>
      <c r="H108" s="51"/>
      <c r="I108" s="51"/>
      <c r="J108" s="52"/>
      <c r="K108" s="52"/>
      <c r="L108" s="44"/>
    </row>
    <row r="109" spans="1:12" ht="9">
      <c r="A109" s="55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</row>
    <row r="110" spans="1:12" ht="9">
      <c r="A110" s="56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3"/>
    </row>
    <row r="111" spans="2:11" ht="9"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2:11" ht="9">
      <c r="B112" s="24"/>
      <c r="C112" s="24"/>
      <c r="D112" s="24"/>
      <c r="E112" s="24"/>
      <c r="F112" s="24"/>
      <c r="G112" s="24"/>
      <c r="H112" s="24"/>
      <c r="I112" s="24"/>
      <c r="J112" s="24"/>
      <c r="K112" s="24"/>
    </row>
    <row r="113" spans="2:12" ht="9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"/>
    </row>
    <row r="114" spans="1:12" ht="9">
      <c r="A114" s="2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"/>
    </row>
    <row r="115" spans="1:12" ht="9">
      <c r="A115" s="2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"/>
    </row>
    <row r="116" ht="9">
      <c r="A116" s="1"/>
    </row>
    <row r="117" ht="9">
      <c r="A117" s="2"/>
    </row>
  </sheetData>
  <sheetProtection/>
  <mergeCells count="4">
    <mergeCell ref="A1:L1"/>
    <mergeCell ref="A3:A4"/>
    <mergeCell ref="B3:K3"/>
    <mergeCell ref="L3:L4"/>
  </mergeCells>
  <hyperlinks>
    <hyperlink ref="P5" location="Contents!A1" display="Contents"/>
    <hyperlink ref="P6" location="Contents!A1" display="Contents"/>
    <hyperlink ref="P4" location="Contents!A1" display="Contents"/>
    <hyperlink ref="P1" location="Contents!A1" display="Contents"/>
    <hyperlink ref="P7" location="Contents!A1" display="Contents"/>
    <hyperlink ref="P25" location="Contents!A1" display="Contents"/>
    <hyperlink ref="P8" location="Contents!A1" display="Contents"/>
  </hyperlink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2011-06-15T21:27:06Z</cp:lastPrinted>
  <dcterms:created xsi:type="dcterms:W3CDTF">1998-02-13T16:34:57Z</dcterms:created>
  <dcterms:modified xsi:type="dcterms:W3CDTF">2020-09-25T22:29:40Z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