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240" windowWidth="10970" windowHeight="11640" activeTab="0"/>
  </bookViews>
  <sheets>
    <sheet name="T1.6" sheetId="1" r:id="rId1"/>
  </sheets>
  <definedNames>
    <definedName name="_xlnm.Print_Area" localSheetId="0">'T1.6'!$A$1:$L$87</definedName>
  </definedNames>
  <calcPr fullCalcOnLoad="1"/>
</workbook>
</file>

<file path=xl/sharedStrings.xml><?xml version="1.0" encoding="utf-8"?>
<sst xmlns="http://schemas.openxmlformats.org/spreadsheetml/2006/main" count="75" uniqueCount="70">
  <si>
    <t>Total</t>
  </si>
  <si>
    <t>América do Norte</t>
  </si>
  <si>
    <t>Canadá</t>
  </si>
  <si>
    <t>Estados Unidos</t>
  </si>
  <si>
    <t>México</t>
  </si>
  <si>
    <t>Argentina</t>
  </si>
  <si>
    <t>Brasil</t>
  </si>
  <si>
    <t>Colômbia</t>
  </si>
  <si>
    <t>Venezuela</t>
  </si>
  <si>
    <t>Outros</t>
  </si>
  <si>
    <t>Alemanha</t>
  </si>
  <si>
    <t>Holanda</t>
  </si>
  <si>
    <t>Itália</t>
  </si>
  <si>
    <t>Noruega</t>
  </si>
  <si>
    <t>Romênia</t>
  </si>
  <si>
    <t>Reino Unido</t>
  </si>
  <si>
    <t>Azerbaijão</t>
  </si>
  <si>
    <t>Cazaquistão</t>
  </si>
  <si>
    <t>Rússia</t>
  </si>
  <si>
    <t>Ucrânia</t>
  </si>
  <si>
    <t>Uzbequistão</t>
  </si>
  <si>
    <t>Oriente Médio</t>
  </si>
  <si>
    <t>Arábia Saudita</t>
  </si>
  <si>
    <t>Coveite</t>
  </si>
  <si>
    <t>Iêmen</t>
  </si>
  <si>
    <t>Irã</t>
  </si>
  <si>
    <t>Iraque</t>
  </si>
  <si>
    <t>Omã</t>
  </si>
  <si>
    <t>Catar</t>
  </si>
  <si>
    <t>África</t>
  </si>
  <si>
    <t>Argélia</t>
  </si>
  <si>
    <t>Egito</t>
  </si>
  <si>
    <t>Líbia</t>
  </si>
  <si>
    <t>Nigéria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</si>
  <si>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</si>
  <si>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</si>
  <si>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</si>
  <si>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</si>
  <si>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</si>
  <si>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</si>
  <si>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</si>
  <si>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</si>
  <si>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</si>
  <si>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Bolívia</t>
  </si>
  <si>
    <t>Dinamarca</t>
  </si>
  <si>
    <t>Vietnã</t>
  </si>
  <si>
    <t>Turcomenistão</t>
  </si>
  <si>
    <t>Papua Nova Guiné</t>
  </si>
  <si>
    <t>Américas Central e do Sul</t>
  </si>
  <si>
    <t>Ásia-Pacífico</t>
  </si>
  <si>
    <t>Peru</t>
  </si>
  <si>
    <t>Polônia</t>
  </si>
  <si>
    <t>Síria</t>
  </si>
  <si>
    <t>Emirados Árabes Unidos</t>
  </si>
  <si>
    <t>Trinidad e Tobago</t>
  </si>
  <si>
    <t>Mianmar</t>
  </si>
  <si>
    <t>Notas: 1. Reservas em 31/12 dos anos de referência.</t>
  </si>
  <si>
    <t>Total Opep</t>
  </si>
  <si>
    <t>Total não Opep</t>
  </si>
  <si>
    <t>Bahrein</t>
  </si>
  <si>
    <t>-</t>
  </si>
  <si>
    <t>Israel</t>
  </si>
  <si>
    <t>Regiões Geográficas, Países e Blocos Econômicos</t>
  </si>
  <si>
    <t>Tabela 1.6 – Reservas provadas de gás natural, segundo Regiões Geográficas, Países e Blocos Econômicos – 2010-2019</t>
  </si>
  <si>
    <t xml:space="preserve"> 19/18
%</t>
  </si>
  <si>
    <t xml:space="preserve">           2. Dados retificados pela BP.</t>
  </si>
  <si>
    <t>Comunidade dos Estados Independentes</t>
  </si>
  <si>
    <t>Europa</t>
  </si>
  <si>
    <t>Fonte: BP Statistical Review of World Energy 2020.</t>
  </si>
  <si>
    <r>
      <t>Reservas provadas de gás natural (trilhões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</si>
</sst>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0.0%"/>
    <numFmt numFmtId="181" formatCode="_(* #,##0.0_);_(* \(#,##0.0\);_(* &quot;-&quot;??_);_(@_)"/>
    <numFmt numFmtId="182" formatCode="#,##0.0"/>
    <numFmt numFmtId="183" formatCode="#,##0.000"/>
    <numFmt numFmtId="184" formatCode="0.000"/>
    <numFmt numFmtId="185" formatCode="#,##0.0000"/>
    <numFmt numFmtId="186" formatCode="#,##0.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[&gt;=0.05]0.0;[=0]\-;\^"/>
    <numFmt numFmtId="200" formatCode="_(* #,##0.000000_);_(* \(#,##0.000000\);_(* &quot;-&quot;??_);_(@_)"/>
    <numFmt numFmtId="201" formatCode="0.0;;"/>
    <numFmt numFmtId="202" formatCode="[&gt;0.05]0.0;[=0]\-;\^"/>
    <numFmt numFmtId="203" formatCode="_(* #,##0.0000000_);_(* \(#,##0.0000000\);_(* &quot;-&quot;??_);_(@_)"/>
    <numFmt numFmtId="204" formatCode="_(* #,##0.00000000_);_(* \(#,##0.00000000\);_(* &quot;-&quot;??_);_(@_)"/>
  </numFmts>
  <fonts count="5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1" applyNumberFormat="0" applyAlignment="0">
      <protection/>
    </xf>
    <xf numFmtId="0" fontId="9" fillId="0" borderId="0" applyAlignment="0">
      <protection/>
    </xf>
    <xf numFmtId="0" fontId="9" fillId="0" borderId="0">
      <alignment horizontal="right"/>
      <protection/>
    </xf>
    <xf numFmtId="180" fontId="9" fillId="0" borderId="0">
      <alignment horizontal="right"/>
      <protection/>
    </xf>
    <xf numFmtId="179" fontId="16" fillId="0" borderId="0">
      <alignment horizontal="right"/>
      <protection/>
    </xf>
    <xf numFmtId="0" fontId="17" fillId="0" borderId="0">
      <alignment/>
      <protection/>
    </xf>
    <xf numFmtId="0" fontId="40" fillId="21" borderId="2" applyNumberFormat="0" applyAlignment="0" applyProtection="0"/>
    <xf numFmtId="0" fontId="41" fillId="22" borderId="3" applyNumberFormat="0" applyAlignment="0" applyProtection="0"/>
    <xf numFmtId="0" fontId="42" fillId="0" borderId="4" applyNumberFormat="0" applyFill="0" applyAlignment="0" applyProtection="0"/>
    <xf numFmtId="171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2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0" fillId="31" borderId="5" applyNumberFormat="0" applyFont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6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86" applyNumberFormat="1" applyFont="1" applyFill="1" applyBorder="1" applyAlignment="1" applyProtection="1">
      <alignment vertical="center" wrapText="1"/>
      <protection/>
    </xf>
    <xf numFmtId="2" fontId="3" fillId="33" borderId="0" xfId="86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2" fontId="2" fillId="33" borderId="0" xfId="86" applyNumberFormat="1" applyFont="1" applyFill="1" applyBorder="1" applyAlignment="1">
      <alignment vertical="center" wrapText="1"/>
    </xf>
    <xf numFmtId="2" fontId="2" fillId="33" borderId="0" xfId="86" applyNumberFormat="1" applyFont="1" applyFill="1" applyBorder="1" applyAlignment="1" applyProtection="1">
      <alignment horizontal="right" vertical="center" wrapText="1"/>
      <protection/>
    </xf>
    <xf numFmtId="179" fontId="2" fillId="33" borderId="0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8" fontId="3" fillId="33" borderId="12" xfId="86" applyNumberFormat="1" applyFont="1" applyFill="1" applyBorder="1" applyAlignment="1" applyProtection="1">
      <alignment horizontal="right" vertical="center" wrapText="1"/>
      <protection/>
    </xf>
    <xf numFmtId="4" fontId="3" fillId="33" borderId="12" xfId="86" applyNumberFormat="1" applyFont="1" applyFill="1" applyBorder="1" applyAlignment="1" applyProtection="1">
      <alignment horizontal="right" vertical="center" wrapText="1"/>
      <protection/>
    </xf>
    <xf numFmtId="4" fontId="3" fillId="33" borderId="0" xfId="86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horizontal="left"/>
    </xf>
    <xf numFmtId="182" fontId="3" fillId="33" borderId="0" xfId="86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/>
    </xf>
    <xf numFmtId="171" fontId="2" fillId="33" borderId="0" xfId="86" applyFont="1" applyFill="1" applyBorder="1" applyAlignment="1">
      <alignment vertical="center"/>
    </xf>
    <xf numFmtId="171" fontId="2" fillId="33" borderId="0" xfId="0" applyNumberFormat="1" applyFont="1" applyFill="1" applyBorder="1" applyAlignment="1">
      <alignment vertical="center"/>
    </xf>
    <xf numFmtId="171" fontId="5" fillId="33" borderId="0" xfId="86" applyFont="1" applyFill="1" applyBorder="1" applyAlignment="1">
      <alignment vertical="center"/>
    </xf>
    <xf numFmtId="2" fontId="2" fillId="33" borderId="0" xfId="86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79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86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>
      <alignment vertical="center"/>
    </xf>
    <xf numFmtId="178" fontId="6" fillId="33" borderId="0" xfId="86" applyNumberFormat="1" applyFont="1" applyFill="1" applyBorder="1" applyAlignment="1" applyProtection="1">
      <alignment horizontal="right" vertical="center" wrapText="1"/>
      <protection/>
    </xf>
    <xf numFmtId="181" fontId="6" fillId="33" borderId="0" xfId="86" applyNumberFormat="1" applyFont="1" applyFill="1" applyBorder="1" applyAlignment="1" applyProtection="1">
      <alignment horizontal="right" vertical="center" wrapText="1"/>
      <protection/>
    </xf>
    <xf numFmtId="171" fontId="2" fillId="33" borderId="0" xfId="86" applyFont="1" applyFill="1" applyBorder="1" applyAlignment="1" applyProtection="1">
      <alignment vertical="center" wrapText="1"/>
      <protection/>
    </xf>
    <xf numFmtId="2" fontId="2" fillId="33" borderId="0" xfId="86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171" fontId="2" fillId="33" borderId="0" xfId="86" applyFont="1" applyFill="1" applyBorder="1" applyAlignment="1" applyProtection="1">
      <alignment horizontal="right" vertical="center" wrapText="1"/>
      <protection/>
    </xf>
    <xf numFmtId="180" fontId="2" fillId="33" borderId="0" xfId="74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2" fontId="2" fillId="35" borderId="0" xfId="86" applyNumberFormat="1" applyFont="1" applyFill="1" applyBorder="1" applyAlignment="1">
      <alignment vertical="center" wrapText="1"/>
    </xf>
    <xf numFmtId="2" fontId="2" fillId="35" borderId="0" xfId="86" applyNumberFormat="1" applyFont="1" applyFill="1" applyBorder="1" applyAlignment="1">
      <alignment vertical="center" wrapText="1"/>
    </xf>
    <xf numFmtId="2" fontId="3" fillId="35" borderId="0" xfId="86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 vertical="center"/>
    </xf>
    <xf numFmtId="2" fontId="3" fillId="35" borderId="0" xfId="86" applyNumberFormat="1" applyFont="1" applyFill="1" applyBorder="1" applyAlignment="1" applyProtection="1">
      <alignment vertical="center" wrapText="1"/>
      <protection/>
    </xf>
    <xf numFmtId="183" fontId="2" fillId="33" borderId="0" xfId="0" applyNumberFormat="1" applyFont="1" applyFill="1" applyBorder="1" applyAlignment="1">
      <alignment vertical="center"/>
    </xf>
    <xf numFmtId="171" fontId="2" fillId="33" borderId="0" xfId="86" applyNumberFormat="1" applyFont="1" applyFill="1" applyBorder="1" applyAlignment="1" applyProtection="1">
      <alignment horizontal="right" vertical="center" wrapText="1"/>
      <protection/>
    </xf>
    <xf numFmtId="2" fontId="3" fillId="33" borderId="0" xfId="86" applyNumberFormat="1" applyFont="1" applyFill="1" applyBorder="1" applyAlignment="1" applyProtection="1">
      <alignment horizontal="right" vertical="center" wrapText="1"/>
      <protection/>
    </xf>
    <xf numFmtId="181" fontId="3" fillId="33" borderId="0" xfId="86" applyNumberFormat="1" applyFont="1" applyFill="1" applyBorder="1" applyAlignment="1" applyProtection="1">
      <alignment vertical="center" wrapText="1"/>
      <protection/>
    </xf>
    <xf numFmtId="171" fontId="3" fillId="33" borderId="0" xfId="86" applyFont="1" applyFill="1" applyBorder="1" applyAlignment="1" applyProtection="1">
      <alignment horizontal="right" vertical="center" wrapText="1"/>
      <protection/>
    </xf>
    <xf numFmtId="171" fontId="2" fillId="33" borderId="0" xfId="86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álculo" xfId="45"/>
    <cellStyle name="Célula de Verificação" xfId="46"/>
    <cellStyle name="Célula Vinculada" xfId="47"/>
    <cellStyle name="Comma 3 2" xfId="48"/>
    <cellStyle name="Comma 5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Hyperlink" xfId="57"/>
    <cellStyle name="Currency" xfId="58"/>
    <cellStyle name="Currency [0]" xfId="59"/>
    <cellStyle name="Neutro" xfId="60"/>
    <cellStyle name="Normal 2" xfId="61"/>
    <cellStyle name="Normal 3" xfId="62"/>
    <cellStyle name="Normal 3 2" xfId="63"/>
    <cellStyle name="Normal 33" xfId="64"/>
    <cellStyle name="Normal 42" xfId="65"/>
    <cellStyle name="Normal 8" xfId="66"/>
    <cellStyle name="Normal 8 2" xfId="67"/>
    <cellStyle name="Normal 8 7" xfId="68"/>
    <cellStyle name="Normal 9 10" xfId="69"/>
    <cellStyle name="Nota" xfId="70"/>
    <cellStyle name="Percent 2 10" xfId="71"/>
    <cellStyle name="Percent 3" xfId="72"/>
    <cellStyle name="Percent 8" xfId="73"/>
    <cellStyle name="Percent" xfId="74"/>
    <cellStyle name="Ruim" xfId="75"/>
    <cellStyle name="Saíd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3" sqref="A3"/>
    </sheetView>
  </sheetViews>
  <sheetFormatPr defaultColWidth="12.7109375" defaultRowHeight="12.75"/>
  <cols>
    <col min="1" max="1" width="27.00390625" style="1" customWidth="1"/>
    <col min="2" max="11" width="6.140625" style="1" customWidth="1"/>
    <col min="12" max="12" width="6.7109375" style="1" customWidth="1"/>
    <col min="13" max="16384" width="12.7109375" style="1" customWidth="1"/>
  </cols>
  <sheetData>
    <row r="1" spans="1:12" ht="12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2" ht="12" customHeight="1">
      <c r="A4" s="50" t="s">
        <v>62</v>
      </c>
      <c r="B4" s="54" t="s">
        <v>69</v>
      </c>
      <c r="C4" s="55"/>
      <c r="D4" s="55"/>
      <c r="E4" s="55"/>
      <c r="F4" s="55"/>
      <c r="G4" s="55"/>
      <c r="H4" s="55"/>
      <c r="I4" s="55"/>
      <c r="J4" s="55"/>
      <c r="K4" s="56"/>
      <c r="L4" s="52" t="s">
        <v>64</v>
      </c>
    </row>
    <row r="5" spans="1:12" ht="12" customHeight="1">
      <c r="A5" s="51"/>
      <c r="B5" s="2">
        <v>2010</v>
      </c>
      <c r="C5" s="2">
        <v>2011</v>
      </c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53"/>
    </row>
    <row r="6" spans="2:11" ht="6.7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3" s="6" customFormat="1" ht="9">
      <c r="A7" s="3" t="s">
        <v>0</v>
      </c>
      <c r="B7" s="4">
        <f>+B9+B14+B24+B36+B44+B58+B65</f>
        <v>177.90328076034487</v>
      </c>
      <c r="C7" s="4">
        <f aca="true" t="shared" si="0" ref="C7:K7">+C9+C14+C24+C36+C44+C58+C65</f>
        <v>187.962066068169</v>
      </c>
      <c r="D7" s="4">
        <f t="shared" si="0"/>
        <v>187.35080940661078</v>
      </c>
      <c r="E7" s="4">
        <f t="shared" si="0"/>
        <v>188.6482931501517</v>
      </c>
      <c r="F7" s="4">
        <f t="shared" si="0"/>
        <v>189.8831171705387</v>
      </c>
      <c r="G7" s="4">
        <f t="shared" si="0"/>
        <v>187.91380664199443</v>
      </c>
      <c r="H7" s="4">
        <f t="shared" si="0"/>
        <v>191.0222172896411</v>
      </c>
      <c r="I7" s="4">
        <f t="shared" si="0"/>
        <v>195.790421410137</v>
      </c>
      <c r="J7" s="4">
        <f t="shared" si="0"/>
        <v>197.07982885947982</v>
      </c>
      <c r="K7" s="4">
        <f t="shared" si="0"/>
        <v>198.75609078842774</v>
      </c>
      <c r="L7" s="5">
        <f>((K7/J7)-1)*100</f>
        <v>0.8505497181769517</v>
      </c>
      <c r="M7" s="1"/>
    </row>
    <row r="8" spans="1:12" ht="9">
      <c r="A8" s="7"/>
      <c r="B8" s="31"/>
      <c r="C8" s="31"/>
      <c r="D8" s="31"/>
      <c r="E8" s="31"/>
      <c r="F8" s="31"/>
      <c r="G8" s="31"/>
      <c r="H8" s="31"/>
      <c r="I8" s="31"/>
      <c r="J8" s="31"/>
      <c r="K8" s="31"/>
      <c r="L8" s="5"/>
    </row>
    <row r="9" spans="1:13" ht="9">
      <c r="A9" s="3" t="s">
        <v>1</v>
      </c>
      <c r="B9" s="4">
        <f aca="true" t="shared" si="1" ref="B9:H9">SUM(B10:B12)</f>
        <v>10.492743988828549</v>
      </c>
      <c r="C9" s="4">
        <f t="shared" si="1"/>
        <v>11.243947089349875</v>
      </c>
      <c r="D9" s="4">
        <f t="shared" si="1"/>
        <v>10.612773400249738</v>
      </c>
      <c r="E9" s="4">
        <f t="shared" si="1"/>
        <v>11.4469149501699</v>
      </c>
      <c r="F9" s="4">
        <f t="shared" si="1"/>
        <v>12.21058015603344</v>
      </c>
      <c r="G9" s="4">
        <f t="shared" si="1"/>
        <v>10.65311057689254</v>
      </c>
      <c r="H9" s="4">
        <f t="shared" si="1"/>
        <v>10.92827516215905</v>
      </c>
      <c r="I9" s="4">
        <f>SUM(I10:I12)</f>
        <v>14.05702055106645</v>
      </c>
      <c r="J9" s="4">
        <f>SUM(J10:J12)</f>
        <v>14.965020771098926</v>
      </c>
      <c r="K9" s="4">
        <f>SUM(K10:K12)</f>
        <v>15.037205031098924</v>
      </c>
      <c r="L9" s="45">
        <f>((K9/J9)-1)*100</f>
        <v>0.48235322291969585</v>
      </c>
      <c r="M9" s="36"/>
    </row>
    <row r="10" spans="1:14" ht="9">
      <c r="A10" s="23" t="s">
        <v>2</v>
      </c>
      <c r="B10" s="8">
        <v>1.883071002509375</v>
      </c>
      <c r="C10" s="8">
        <v>1.829293395</v>
      </c>
      <c r="D10" s="8">
        <v>1.9044800886525892</v>
      </c>
      <c r="E10" s="8">
        <v>1.9313871075</v>
      </c>
      <c r="F10" s="8">
        <v>1.8928543021823394</v>
      </c>
      <c r="G10" s="39">
        <v>2.0681445660600897</v>
      </c>
      <c r="H10" s="39">
        <v>1.99562818425</v>
      </c>
      <c r="I10" s="39">
        <v>1.9840517850000003</v>
      </c>
      <c r="J10" s="39">
        <v>1.9125066525000003</v>
      </c>
      <c r="K10" s="39">
        <v>1.9846909125000003</v>
      </c>
      <c r="L10" s="32">
        <f>((K10/J10)-1)*100</f>
        <v>3.7743272634185088</v>
      </c>
      <c r="M10" s="36"/>
      <c r="N10" s="33"/>
    </row>
    <row r="11" spans="1:14" ht="9">
      <c r="A11" s="23" t="s">
        <v>3</v>
      </c>
      <c r="B11" s="8">
        <v>8.259414562921874</v>
      </c>
      <c r="C11" s="8">
        <v>9.057686810969624</v>
      </c>
      <c r="D11" s="8">
        <v>8.351898315319499</v>
      </c>
      <c r="E11" s="8">
        <v>9.171481683092999</v>
      </c>
      <c r="F11" s="8">
        <v>9.996813088248</v>
      </c>
      <c r="G11" s="39">
        <v>8.34360161985375</v>
      </c>
      <c r="H11" s="39">
        <v>8.73685413957675</v>
      </c>
      <c r="I11" s="39">
        <v>11.8881342938325</v>
      </c>
      <c r="J11" s="39">
        <v>12.874004044911375</v>
      </c>
      <c r="K11" s="39">
        <v>12.874004044911375</v>
      </c>
      <c r="L11" s="35">
        <f>((K11/J11)-1)*100</f>
        <v>0</v>
      </c>
      <c r="M11" s="36"/>
      <c r="N11" s="33"/>
    </row>
    <row r="12" spans="1:14" ht="9">
      <c r="A12" s="23" t="s">
        <v>4</v>
      </c>
      <c r="B12" s="8">
        <v>0.3502584233973</v>
      </c>
      <c r="C12" s="8">
        <v>0.35696688338025007</v>
      </c>
      <c r="D12" s="8">
        <v>0.35639499627765003</v>
      </c>
      <c r="E12" s="8">
        <v>0.34404615957690005</v>
      </c>
      <c r="F12" s="8">
        <v>0.3209127656031</v>
      </c>
      <c r="G12" s="39">
        <v>0.2413643909787</v>
      </c>
      <c r="H12" s="39">
        <v>0.1957928383323</v>
      </c>
      <c r="I12" s="39">
        <v>0.18483447223395</v>
      </c>
      <c r="J12" s="39">
        <v>0.17851007368755</v>
      </c>
      <c r="K12" s="39">
        <v>0.17851007368755</v>
      </c>
      <c r="L12" s="35">
        <f>((K12/J12)-1)*100</f>
        <v>0</v>
      </c>
      <c r="M12" s="36"/>
      <c r="N12" s="33"/>
    </row>
    <row r="13" spans="1:13" ht="6" customHeight="1">
      <c r="A13" s="7"/>
      <c r="B13" s="8"/>
      <c r="C13" s="8"/>
      <c r="D13" s="8"/>
      <c r="E13" s="8"/>
      <c r="F13" s="8"/>
      <c r="G13" s="39"/>
      <c r="H13" s="39"/>
      <c r="I13" s="39"/>
      <c r="J13" s="39"/>
      <c r="K13" s="39"/>
      <c r="L13" s="5"/>
      <c r="M13" s="36"/>
    </row>
    <row r="14" spans="1:13" ht="9">
      <c r="A14" s="3" t="s">
        <v>48</v>
      </c>
      <c r="B14" s="4">
        <f aca="true" t="shared" si="2" ref="B14:H14">SUM(B15:B22)</f>
        <v>8.106632828841354</v>
      </c>
      <c r="C14" s="4">
        <f t="shared" si="2"/>
        <v>8.124769449364603</v>
      </c>
      <c r="D14" s="4">
        <f t="shared" si="2"/>
        <v>8.254131309975692</v>
      </c>
      <c r="E14" s="4">
        <f t="shared" si="2"/>
        <v>8.227756747427689</v>
      </c>
      <c r="F14" s="4">
        <f t="shared" si="2"/>
        <v>8.220071955390022</v>
      </c>
      <c r="G14" s="40">
        <f t="shared" si="2"/>
        <v>8.263393464678947</v>
      </c>
      <c r="H14" s="40">
        <f t="shared" si="2"/>
        <v>8.280793652878831</v>
      </c>
      <c r="I14" s="40">
        <f>SUM(I15:I22)</f>
        <v>8.137722121887942</v>
      </c>
      <c r="J14" s="40">
        <f>SUM(J15:J22)</f>
        <v>7.993716248135623</v>
      </c>
      <c r="K14" s="40">
        <f>SUM(K15:K22)</f>
        <v>7.98809381281756</v>
      </c>
      <c r="L14" s="5">
        <f>((K14/J14)-1)*100</f>
        <v>-0.07033568797709666</v>
      </c>
      <c r="M14" s="36"/>
    </row>
    <row r="15" spans="1:13" ht="9">
      <c r="A15" s="23" t="s">
        <v>5</v>
      </c>
      <c r="B15" s="8">
        <v>0.3488473276699787</v>
      </c>
      <c r="C15" s="8">
        <v>0.32336619138625067</v>
      </c>
      <c r="D15" s="8">
        <v>0.30683125169677994</v>
      </c>
      <c r="E15" s="8">
        <v>0.3192325553131925</v>
      </c>
      <c r="F15" s="8">
        <v>0.3230814531862362</v>
      </c>
      <c r="G15" s="39">
        <v>0.34084580670000003</v>
      </c>
      <c r="H15" s="39">
        <v>0.3274102426750001</v>
      </c>
      <c r="I15" s="39">
        <v>0.345684431825</v>
      </c>
      <c r="J15" s="39">
        <v>0.3604880796750001</v>
      </c>
      <c r="K15" s="39">
        <v>0.3604880796750001</v>
      </c>
      <c r="L15" s="35">
        <f>((K15/J15)-1)*100</f>
        <v>0</v>
      </c>
      <c r="M15" s="36"/>
    </row>
    <row r="16" spans="1:13" ht="9">
      <c r="A16" s="23" t="s">
        <v>43</v>
      </c>
      <c r="B16" s="8">
        <v>0.271648272</v>
      </c>
      <c r="C16" s="8">
        <v>0.271648272</v>
      </c>
      <c r="D16" s="8">
        <v>0.3060485148</v>
      </c>
      <c r="E16" s="8">
        <v>0.286920482625</v>
      </c>
      <c r="F16" s="8">
        <v>0.270525026475</v>
      </c>
      <c r="G16" s="39">
        <v>0.270525026475</v>
      </c>
      <c r="H16" s="39">
        <v>0.29241816</v>
      </c>
      <c r="I16" s="39">
        <v>0.24702487265999998</v>
      </c>
      <c r="J16" s="39">
        <v>0.22994627250375</v>
      </c>
      <c r="K16" s="39">
        <v>0.21286767234749998</v>
      </c>
      <c r="L16" s="32">
        <f aca="true" t="shared" si="3" ref="L16:L22">((K16/J16)-1)*100</f>
        <v>-7.427213309566261</v>
      </c>
      <c r="M16" s="36"/>
    </row>
    <row r="17" spans="1:13" ht="9">
      <c r="A17" s="23" t="s">
        <v>6</v>
      </c>
      <c r="B17" s="8">
        <v>0.43611588149849995</v>
      </c>
      <c r="C17" s="8">
        <v>0.47364457156735046</v>
      </c>
      <c r="D17" s="8">
        <v>0.4734220066122869</v>
      </c>
      <c r="E17" s="8">
        <v>0.47236553627861955</v>
      </c>
      <c r="F17" s="8">
        <v>0.485698223140284</v>
      </c>
      <c r="G17" s="39">
        <v>0.4432861606919454</v>
      </c>
      <c r="H17" s="39">
        <v>0.38910567030859566</v>
      </c>
      <c r="I17" s="39">
        <v>0.3808840876380648</v>
      </c>
      <c r="J17" s="39">
        <v>0.38034679260862797</v>
      </c>
      <c r="K17" s="39">
        <v>0.37528007547181497</v>
      </c>
      <c r="L17" s="32">
        <f t="shared" si="3"/>
        <v>-1.3321308961389278</v>
      </c>
      <c r="M17" s="36"/>
    </row>
    <row r="18" spans="1:13" ht="9">
      <c r="A18" s="23" t="s">
        <v>7</v>
      </c>
      <c r="B18" s="8">
        <v>0.147313102715625</v>
      </c>
      <c r="C18" s="8">
        <v>0.14889389086687502</v>
      </c>
      <c r="D18" s="8">
        <v>0.156089202451875</v>
      </c>
      <c r="E18" s="8">
        <v>0.1501203644325</v>
      </c>
      <c r="F18" s="8">
        <v>0.12970639330687497</v>
      </c>
      <c r="G18" s="39">
        <v>0.118858915993125</v>
      </c>
      <c r="H18" s="39">
        <v>0.10966510849598406</v>
      </c>
      <c r="I18" s="39">
        <v>0.10618535581499998</v>
      </c>
      <c r="J18" s="39">
        <v>0.10307828944875</v>
      </c>
      <c r="K18" s="39">
        <v>0.10307828944875</v>
      </c>
      <c r="L18" s="35">
        <f t="shared" si="3"/>
        <v>0</v>
      </c>
      <c r="M18" s="36"/>
    </row>
    <row r="19" spans="1:13" ht="9">
      <c r="A19" s="23" t="s">
        <v>50</v>
      </c>
      <c r="B19" s="8">
        <v>0.33965141277375</v>
      </c>
      <c r="C19" s="8">
        <v>0.3461380951875</v>
      </c>
      <c r="D19" s="8">
        <v>0.41907238988999995</v>
      </c>
      <c r="E19" s="8">
        <v>0.41010550537687507</v>
      </c>
      <c r="F19" s="8">
        <v>0.39863116379624997</v>
      </c>
      <c r="G19" s="39">
        <v>0.3837499512</v>
      </c>
      <c r="H19" s="39">
        <v>0.43853243713125006</v>
      </c>
      <c r="I19" s="39">
        <v>0.350907714609375</v>
      </c>
      <c r="J19" s="39">
        <v>0.2890116819975</v>
      </c>
      <c r="K19" s="39">
        <v>0.2890116819975</v>
      </c>
      <c r="L19" s="35">
        <f t="shared" si="3"/>
        <v>0</v>
      </c>
      <c r="M19" s="36"/>
    </row>
    <row r="20" spans="1:13" ht="9">
      <c r="A20" s="23" t="s">
        <v>54</v>
      </c>
      <c r="B20" s="8">
        <v>0.37066331897250004</v>
      </c>
      <c r="C20" s="8">
        <v>0.365073077237625</v>
      </c>
      <c r="D20" s="8">
        <v>0.3609148186072501</v>
      </c>
      <c r="E20" s="8">
        <v>0.3370667922900001</v>
      </c>
      <c r="F20" s="8">
        <v>0.3167711855973751</v>
      </c>
      <c r="G20" s="39">
        <v>0.3167711855973751</v>
      </c>
      <c r="H20" s="39">
        <v>0.29190424822500005</v>
      </c>
      <c r="I20" s="39">
        <v>0.3095286556650001</v>
      </c>
      <c r="J20" s="39">
        <v>0.2731783153200001</v>
      </c>
      <c r="K20" s="39">
        <v>0.28970119729500005</v>
      </c>
      <c r="L20" s="35">
        <f t="shared" si="3"/>
        <v>6.048387096774177</v>
      </c>
      <c r="M20" s="36"/>
    </row>
    <row r="21" spans="1:13" s="15" customFormat="1" ht="9">
      <c r="A21" s="23" t="s">
        <v>8</v>
      </c>
      <c r="B21" s="8">
        <v>6.132199626036001</v>
      </c>
      <c r="C21" s="8">
        <v>6.136537201119</v>
      </c>
      <c r="D21" s="8">
        <v>6.1733437259175</v>
      </c>
      <c r="E21" s="8">
        <v>6.194843011111502</v>
      </c>
      <c r="F21" s="8">
        <v>6.235044159888002</v>
      </c>
      <c r="G21" s="39">
        <v>6.3287420680215005</v>
      </c>
      <c r="H21" s="39">
        <v>6.371143436043001</v>
      </c>
      <c r="I21" s="39">
        <v>6.336411403675502</v>
      </c>
      <c r="J21" s="39">
        <v>6.296571216581995</v>
      </c>
      <c r="K21" s="39">
        <v>6.296571216581995</v>
      </c>
      <c r="L21" s="35">
        <f t="shared" si="3"/>
        <v>0</v>
      </c>
      <c r="M21" s="36"/>
    </row>
    <row r="22" spans="1:14" ht="9">
      <c r="A22" s="23" t="s">
        <v>9</v>
      </c>
      <c r="B22" s="8">
        <v>0.06019388717500001</v>
      </c>
      <c r="C22" s="8">
        <v>0.05946815</v>
      </c>
      <c r="D22" s="8">
        <v>0.0584094</v>
      </c>
      <c r="E22" s="8">
        <v>0.0571025</v>
      </c>
      <c r="F22" s="8">
        <v>0.060614350000000004</v>
      </c>
      <c r="G22" s="39">
        <v>0.060614350000000004</v>
      </c>
      <c r="H22" s="39">
        <v>0.060614350000000004</v>
      </c>
      <c r="I22" s="39">
        <v>0.06109560000000001</v>
      </c>
      <c r="J22" s="39">
        <v>0.06109560000000001</v>
      </c>
      <c r="K22" s="39">
        <v>0.06109560000000001</v>
      </c>
      <c r="L22" s="35">
        <f t="shared" si="3"/>
        <v>0</v>
      </c>
      <c r="M22" s="36"/>
      <c r="N22" s="34"/>
    </row>
    <row r="23" spans="1:13" ht="6.75" customHeight="1">
      <c r="A23" s="23"/>
      <c r="B23" s="8"/>
      <c r="C23" s="8"/>
      <c r="D23" s="8"/>
      <c r="E23" s="8"/>
      <c r="F23" s="8"/>
      <c r="G23" s="39"/>
      <c r="H23" s="39"/>
      <c r="I23" s="39"/>
      <c r="J23" s="39"/>
      <c r="K23" s="39"/>
      <c r="L23" s="5"/>
      <c r="M23" s="36"/>
    </row>
    <row r="24" spans="1:13" ht="9">
      <c r="A24" s="3" t="s">
        <v>67</v>
      </c>
      <c r="B24" s="4">
        <f aca="true" t="shared" si="4" ref="B24:K24">SUM(B25:B34)</f>
        <v>5.149567222108759</v>
      </c>
      <c r="C24" s="4">
        <f t="shared" si="4"/>
        <v>4.638733202611506</v>
      </c>
      <c r="D24" s="4">
        <f t="shared" si="4"/>
        <v>4.8247364893951765</v>
      </c>
      <c r="E24" s="4">
        <f t="shared" si="4"/>
        <v>4.679999970606323</v>
      </c>
      <c r="F24" s="4">
        <f t="shared" si="4"/>
        <v>4.418091474560048</v>
      </c>
      <c r="G24" s="40">
        <f t="shared" si="4"/>
        <v>4.273517352253816</v>
      </c>
      <c r="H24" s="40">
        <f t="shared" si="4"/>
        <v>4.039162535805941</v>
      </c>
      <c r="I24" s="40">
        <f t="shared" si="4"/>
        <v>3.961464741633405</v>
      </c>
      <c r="J24" s="40">
        <f t="shared" si="4"/>
        <v>3.4476849099146762</v>
      </c>
      <c r="K24" s="40">
        <f t="shared" si="4"/>
        <v>3.360054720904219</v>
      </c>
      <c r="L24" s="5">
        <f>((K24/J24)-1)*100</f>
        <v>-2.541711069896646</v>
      </c>
      <c r="M24" s="36"/>
    </row>
    <row r="25" spans="1:13" ht="9" customHeight="1">
      <c r="A25" s="23" t="s">
        <v>10</v>
      </c>
      <c r="B25" s="22">
        <v>0.0766686816</v>
      </c>
      <c r="C25" s="22">
        <v>0.069898626</v>
      </c>
      <c r="D25" s="22">
        <v>0.062425188000000006</v>
      </c>
      <c r="E25" s="22">
        <v>0.05495175000000001</v>
      </c>
      <c r="F25" s="22">
        <v>0.045016473599999995</v>
      </c>
      <c r="G25" s="38">
        <v>0.0407961792</v>
      </c>
      <c r="H25" s="38">
        <v>0.037015498800000005</v>
      </c>
      <c r="I25" s="38">
        <v>0.0326193588</v>
      </c>
      <c r="J25" s="38">
        <v>0.0266406084</v>
      </c>
      <c r="K25" s="38">
        <v>0.021954323159999997</v>
      </c>
      <c r="L25" s="32">
        <f aca="true" t="shared" si="5" ref="L25:L34">((K25/J25)-1)*100</f>
        <v>-17.590759075907602</v>
      </c>
      <c r="M25" s="36"/>
    </row>
    <row r="26" spans="1:13" ht="9" customHeight="1">
      <c r="A26" s="23" t="s">
        <v>44</v>
      </c>
      <c r="B26" s="22">
        <v>0.054031451109999996</v>
      </c>
      <c r="C26" s="22">
        <v>0.04473646791305556</v>
      </c>
      <c r="D26" s="22">
        <v>0.03957257665222222</v>
      </c>
      <c r="E26" s="22">
        <v>0.037985591056111115</v>
      </c>
      <c r="F26" s="22">
        <v>0.03643367986805556</v>
      </c>
      <c r="G26" s="38">
        <v>0.017744148442222222</v>
      </c>
      <c r="H26" s="38">
        <v>0.013568027640555553</v>
      </c>
      <c r="I26" s="38">
        <v>0.028196103525000002</v>
      </c>
      <c r="J26" s="38">
        <v>2.9189525135555555E-05</v>
      </c>
      <c r="K26" s="38">
        <v>2.861880082444445E-05</v>
      </c>
      <c r="L26" s="32">
        <f t="shared" si="5"/>
        <v>-1.9552367106373758</v>
      </c>
      <c r="M26" s="36"/>
    </row>
    <row r="27" spans="1:13" ht="9" customHeight="1">
      <c r="A27" s="23" t="s">
        <v>11</v>
      </c>
      <c r="B27" s="22">
        <v>1.15257952</v>
      </c>
      <c r="C27" s="22">
        <v>1.0871724000000003</v>
      </c>
      <c r="D27" s="22">
        <v>0.8441054</v>
      </c>
      <c r="E27" s="22">
        <v>0.79284036</v>
      </c>
      <c r="F27" s="22">
        <v>0.7062201200000001</v>
      </c>
      <c r="G27" s="38">
        <v>0.7292010000000001</v>
      </c>
      <c r="H27" s="38">
        <v>0.6540712000000001</v>
      </c>
      <c r="I27" s="38">
        <v>0.6142966</v>
      </c>
      <c r="J27" s="38">
        <v>0.17324048000000003</v>
      </c>
      <c r="K27" s="38">
        <v>0.17324048000000003</v>
      </c>
      <c r="L27" s="35">
        <f t="shared" si="5"/>
        <v>0</v>
      </c>
      <c r="M27" s="36"/>
    </row>
    <row r="28" spans="1:13" ht="9" customHeight="1">
      <c r="A28" s="23" t="s">
        <v>12</v>
      </c>
      <c r="B28" s="22">
        <v>0.0628811925</v>
      </c>
      <c r="C28" s="22">
        <v>0.0593798025</v>
      </c>
      <c r="D28" s="22">
        <v>0.0566023125</v>
      </c>
      <c r="E28" s="22">
        <v>0.0535333575</v>
      </c>
      <c r="F28" s="22">
        <v>0.051161632500000005</v>
      </c>
      <c r="G28" s="38">
        <v>0.04678870500000001</v>
      </c>
      <c r="H28" s="38">
        <v>0.036303585000000006</v>
      </c>
      <c r="I28" s="38">
        <v>0.04256151</v>
      </c>
      <c r="J28" s="38">
        <v>0.0461762475</v>
      </c>
      <c r="K28" s="38">
        <v>0.0436006875</v>
      </c>
      <c r="L28" s="32">
        <f t="shared" si="5"/>
        <v>-5.57767280678233</v>
      </c>
      <c r="M28" s="36"/>
    </row>
    <row r="29" spans="1:13" ht="9" customHeight="1">
      <c r="A29" s="23" t="s">
        <v>13</v>
      </c>
      <c r="B29" s="22">
        <v>2.026685</v>
      </c>
      <c r="C29" s="22">
        <v>2.054475</v>
      </c>
      <c r="D29" s="22">
        <v>2.074325</v>
      </c>
      <c r="E29" s="22">
        <v>2.0336325</v>
      </c>
      <c r="F29" s="22">
        <v>1.9075850000000003</v>
      </c>
      <c r="G29" s="38">
        <v>1.8429732500000002</v>
      </c>
      <c r="H29" s="38">
        <v>1.750174500000001</v>
      </c>
      <c r="I29" s="38">
        <v>1.7161714499999998</v>
      </c>
      <c r="J29" s="38">
        <v>1.6093089750000003</v>
      </c>
      <c r="K29" s="38">
        <v>1.5326780499999997</v>
      </c>
      <c r="L29" s="32">
        <f t="shared" si="5"/>
        <v>-4.76172855495326</v>
      </c>
      <c r="M29" s="36"/>
    </row>
    <row r="30" spans="1:13" ht="9" customHeight="1">
      <c r="A30" s="23" t="s">
        <v>51</v>
      </c>
      <c r="B30" s="22">
        <v>0.08050363055429863</v>
      </c>
      <c r="C30" s="22">
        <v>0.07880850048642533</v>
      </c>
      <c r="D30" s="22">
        <v>0.07590361746606333</v>
      </c>
      <c r="E30" s="22">
        <v>0.07247484180995474</v>
      </c>
      <c r="F30" s="22">
        <v>0.06970493597285068</v>
      </c>
      <c r="G30" s="38">
        <v>0.06687786687782804</v>
      </c>
      <c r="H30" s="38">
        <v>0.06539168524321266</v>
      </c>
      <c r="I30" s="38">
        <v>0.06369784496606334</v>
      </c>
      <c r="J30" s="38">
        <v>0.07225153214932126</v>
      </c>
      <c r="K30" s="38">
        <v>0.07225153214932126</v>
      </c>
      <c r="L30" s="35">
        <f t="shared" si="5"/>
        <v>0</v>
      </c>
      <c r="M30" s="36"/>
    </row>
    <row r="31" spans="1:13" ht="9" customHeight="1">
      <c r="A31" s="23" t="s">
        <v>15</v>
      </c>
      <c r="B31" s="22">
        <v>0.25132704999999994</v>
      </c>
      <c r="C31" s="22">
        <v>0.24479984999999996</v>
      </c>
      <c r="D31" s="22">
        <v>0.24277999999999997</v>
      </c>
      <c r="E31" s="22">
        <v>0.23979499999999998</v>
      </c>
      <c r="F31" s="22">
        <v>0.20496999999999996</v>
      </c>
      <c r="G31" s="38">
        <v>0.20596499999999998</v>
      </c>
      <c r="H31" s="38">
        <v>0.18395764378378376</v>
      </c>
      <c r="I31" s="38">
        <v>0.18697934276987774</v>
      </c>
      <c r="J31" s="38">
        <v>0.18697934276987774</v>
      </c>
      <c r="K31" s="38">
        <v>0.18697934276987774</v>
      </c>
      <c r="L31" s="35">
        <f t="shared" si="5"/>
        <v>0</v>
      </c>
      <c r="M31" s="36"/>
    </row>
    <row r="32" spans="1:13" ht="9" customHeight="1">
      <c r="A32" s="23" t="s">
        <v>14</v>
      </c>
      <c r="B32" s="22">
        <v>0.5545364802</v>
      </c>
      <c r="C32" s="22">
        <v>0.10157165</v>
      </c>
      <c r="D32" s="22">
        <v>0.09504870000000001</v>
      </c>
      <c r="E32" s="22">
        <v>0.09504870000000001</v>
      </c>
      <c r="F32" s="22">
        <v>0.1025035</v>
      </c>
      <c r="G32" s="38">
        <v>0.1025035</v>
      </c>
      <c r="H32" s="38">
        <v>0.1025035</v>
      </c>
      <c r="I32" s="38">
        <v>0.1025035</v>
      </c>
      <c r="J32" s="38">
        <v>0.1025035</v>
      </c>
      <c r="K32" s="38">
        <v>0.1025035</v>
      </c>
      <c r="L32" s="35">
        <f t="shared" si="5"/>
        <v>0</v>
      </c>
      <c r="M32" s="36"/>
    </row>
    <row r="33" spans="1:13" ht="9" customHeight="1">
      <c r="A33" s="24" t="s">
        <v>19</v>
      </c>
      <c r="B33" s="22">
        <v>0.7301978804080631</v>
      </c>
      <c r="C33" s="22">
        <v>0.7290830744837761</v>
      </c>
      <c r="D33" s="22">
        <v>1.1650165089254554</v>
      </c>
      <c r="E33" s="22">
        <v>1.1372402297617012</v>
      </c>
      <c r="F33" s="22">
        <v>1.1382322397318354</v>
      </c>
      <c r="G33" s="38">
        <v>1.0695851497985576</v>
      </c>
      <c r="H33" s="38">
        <v>1.0501417543839295</v>
      </c>
      <c r="I33" s="38">
        <v>1.0316903689394359</v>
      </c>
      <c r="J33" s="38">
        <v>1.0912109671474803</v>
      </c>
      <c r="K33" s="38">
        <v>1.0912109671474803</v>
      </c>
      <c r="L33" s="35">
        <f t="shared" si="5"/>
        <v>0</v>
      </c>
      <c r="M33" s="36"/>
    </row>
    <row r="34" spans="1:13" ht="9" customHeight="1">
      <c r="A34" s="23" t="s">
        <v>9</v>
      </c>
      <c r="B34" s="22">
        <v>0.1601563357363975</v>
      </c>
      <c r="C34" s="22">
        <v>0.16880783122824783</v>
      </c>
      <c r="D34" s="22">
        <v>0.16895718585143543</v>
      </c>
      <c r="E34" s="22">
        <v>0.16249764047855556</v>
      </c>
      <c r="F34" s="22">
        <v>0.15626389288730555</v>
      </c>
      <c r="G34" s="38">
        <v>0.1510825529352083</v>
      </c>
      <c r="H34" s="38">
        <v>0.14603514095445833</v>
      </c>
      <c r="I34" s="38">
        <v>0.14274866263302777</v>
      </c>
      <c r="J34" s="38">
        <v>0.1393440674228611</v>
      </c>
      <c r="K34" s="38">
        <v>0.13560721937671527</v>
      </c>
      <c r="L34" s="32">
        <f t="shared" si="5"/>
        <v>-2.6817417599888094</v>
      </c>
      <c r="M34" s="36"/>
    </row>
    <row r="35" spans="1:13" ht="9" customHeight="1">
      <c r="A35" s="23"/>
      <c r="B35" s="22"/>
      <c r="C35" s="22"/>
      <c r="D35" s="22"/>
      <c r="E35" s="22"/>
      <c r="F35" s="22"/>
      <c r="G35" s="38"/>
      <c r="H35" s="38"/>
      <c r="I35" s="38"/>
      <c r="J35" s="38"/>
      <c r="K35" s="38"/>
      <c r="L35" s="32"/>
      <c r="M35" s="36"/>
    </row>
    <row r="36" spans="1:13" ht="9" customHeight="1">
      <c r="A36" s="3" t="s">
        <v>66</v>
      </c>
      <c r="B36" s="46">
        <f aca="true" t="shared" si="6" ref="B36:K36">SUM(B37:B42)</f>
        <v>49.773956616759094</v>
      </c>
      <c r="C36" s="46">
        <f t="shared" si="6"/>
        <v>58.27053210023938</v>
      </c>
      <c r="D36" s="46">
        <f t="shared" si="6"/>
        <v>58.44977395206658</v>
      </c>
      <c r="E36" s="46">
        <f t="shared" si="6"/>
        <v>58.70043475630774</v>
      </c>
      <c r="F36" s="46">
        <f t="shared" si="6"/>
        <v>59.13373698578384</v>
      </c>
      <c r="G36" s="46">
        <f t="shared" si="6"/>
        <v>59.020521260857585</v>
      </c>
      <c r="H36" s="46">
        <f t="shared" si="6"/>
        <v>59.535436711533954</v>
      </c>
      <c r="I36" s="46">
        <f t="shared" si="6"/>
        <v>62.98926510382947</v>
      </c>
      <c r="J36" s="46">
        <f t="shared" si="6"/>
        <v>63.55586450896506</v>
      </c>
      <c r="K36" s="46">
        <f t="shared" si="6"/>
        <v>64.18759801045809</v>
      </c>
      <c r="L36" s="47">
        <f>((K36/J36)-1)*100</f>
        <v>0.9939814466750185</v>
      </c>
      <c r="M36" s="36"/>
    </row>
    <row r="37" spans="1:13" ht="9" customHeight="1">
      <c r="A37" s="24" t="s">
        <v>16</v>
      </c>
      <c r="B37" s="48">
        <v>1.0209230501032451</v>
      </c>
      <c r="C37" s="48">
        <v>1.0209230501032451</v>
      </c>
      <c r="D37" s="48">
        <v>1.0209230501032451</v>
      </c>
      <c r="E37" s="48">
        <v>1.0081556011209443</v>
      </c>
      <c r="F37" s="48">
        <v>1.3392184376069667</v>
      </c>
      <c r="G37" s="48">
        <v>1.3187447912942858</v>
      </c>
      <c r="H37" s="48">
        <v>1.3187447912942858</v>
      </c>
      <c r="I37" s="48">
        <v>1.3187447912942858</v>
      </c>
      <c r="J37" s="48">
        <v>2.1305063421828914</v>
      </c>
      <c r="K37" s="48">
        <v>2.84583571337411</v>
      </c>
      <c r="L37" s="35">
        <f aca="true" t="shared" si="7" ref="L37:L42">((K37/J37)-1)*100</f>
        <v>33.575556994507735</v>
      </c>
      <c r="M37" s="36"/>
    </row>
    <row r="38" spans="1:13" ht="9" customHeight="1">
      <c r="A38" s="24" t="s">
        <v>17</v>
      </c>
      <c r="B38" s="48">
        <v>2.013047842920354</v>
      </c>
      <c r="C38" s="48">
        <v>2.013047842920354</v>
      </c>
      <c r="D38" s="48">
        <v>2.013047842920354</v>
      </c>
      <c r="E38" s="48">
        <v>2.013047842920354</v>
      </c>
      <c r="F38" s="48">
        <v>2.013047842920354</v>
      </c>
      <c r="G38" s="48">
        <v>2.013047842920354</v>
      </c>
      <c r="H38" s="48">
        <v>2.652110650196657</v>
      </c>
      <c r="I38" s="48">
        <v>2.652110650196657</v>
      </c>
      <c r="J38" s="48">
        <v>2.652110650196657</v>
      </c>
      <c r="K38" s="48">
        <v>2.652110650196657</v>
      </c>
      <c r="L38" s="35">
        <f t="shared" si="7"/>
        <v>0</v>
      </c>
      <c r="M38" s="36"/>
    </row>
    <row r="39" spans="1:13" ht="9" customHeight="1">
      <c r="A39" s="24" t="s">
        <v>18</v>
      </c>
      <c r="B39" s="48">
        <v>34.11641819265486</v>
      </c>
      <c r="C39" s="48">
        <v>34.4595271159587</v>
      </c>
      <c r="D39" s="48">
        <v>34.64007103140118</v>
      </c>
      <c r="E39" s="48">
        <v>34.94399691566372</v>
      </c>
      <c r="F39" s="48">
        <v>35.04905892663289</v>
      </c>
      <c r="G39" s="48">
        <v>34.957399828550294</v>
      </c>
      <c r="H39" s="48">
        <v>34.83325247195036</v>
      </c>
      <c r="I39" s="48">
        <v>38.28708086424587</v>
      </c>
      <c r="J39" s="48">
        <v>38.041918718492845</v>
      </c>
      <c r="K39" s="48">
        <v>37.95832284879468</v>
      </c>
      <c r="L39" s="32">
        <f t="shared" si="7"/>
        <v>-0.21974672286318997</v>
      </c>
      <c r="M39" s="36"/>
    </row>
    <row r="40" spans="1:13" ht="9" customHeight="1">
      <c r="A40" s="24" t="s">
        <v>46</v>
      </c>
      <c r="B40" s="48">
        <v>11.332002220378566</v>
      </c>
      <c r="C40" s="48">
        <v>19.485692750614554</v>
      </c>
      <c r="D40" s="48">
        <v>19.485692750614554</v>
      </c>
      <c r="E40" s="48">
        <v>19.485692750614554</v>
      </c>
      <c r="F40" s="48">
        <v>19.485692750614554</v>
      </c>
      <c r="G40" s="48">
        <v>19.485692750614554</v>
      </c>
      <c r="H40" s="48">
        <v>19.485692750614554</v>
      </c>
      <c r="I40" s="48">
        <v>19.485692750614554</v>
      </c>
      <c r="J40" s="48">
        <v>19.485692750614557</v>
      </c>
      <c r="K40" s="48">
        <v>19.485692750614557</v>
      </c>
      <c r="L40" s="35">
        <f t="shared" si="7"/>
        <v>0</v>
      </c>
      <c r="M40" s="36"/>
    </row>
    <row r="41" spans="1:13" ht="9" customHeight="1">
      <c r="A41" s="24" t="s">
        <v>20</v>
      </c>
      <c r="B41" s="48">
        <v>1.250812247050148</v>
      </c>
      <c r="C41" s="48">
        <v>1.250812247050148</v>
      </c>
      <c r="D41" s="48">
        <v>1.250812247050148</v>
      </c>
      <c r="E41" s="48">
        <v>1.210537587846608</v>
      </c>
      <c r="F41" s="48">
        <v>1.210537587846608</v>
      </c>
      <c r="G41" s="48">
        <v>1.210537587846608</v>
      </c>
      <c r="H41" s="48">
        <v>1.210537587846608</v>
      </c>
      <c r="I41" s="48">
        <v>1.210537587846608</v>
      </c>
      <c r="J41" s="48">
        <v>1.210537587846608</v>
      </c>
      <c r="K41" s="48">
        <v>1.210537587846608</v>
      </c>
      <c r="L41" s="35">
        <f t="shared" si="7"/>
        <v>0</v>
      </c>
      <c r="M41" s="36"/>
    </row>
    <row r="42" spans="1:13" ht="9" customHeight="1">
      <c r="A42" s="23" t="s">
        <v>9</v>
      </c>
      <c r="B42" s="48">
        <v>0.040753063651917415</v>
      </c>
      <c r="C42" s="48">
        <v>0.040529093592372875</v>
      </c>
      <c r="D42" s="48">
        <v>0.03922702997709829</v>
      </c>
      <c r="E42" s="48">
        <v>0.03900405814156805</v>
      </c>
      <c r="F42" s="48">
        <v>0.03618144016246284</v>
      </c>
      <c r="G42" s="48">
        <v>0.03509845963148939</v>
      </c>
      <c r="H42" s="48">
        <v>0.03509845963148939</v>
      </c>
      <c r="I42" s="48">
        <v>0.03509845963148939</v>
      </c>
      <c r="J42" s="48">
        <v>0.03509845963148939</v>
      </c>
      <c r="K42" s="48">
        <v>0.03509845963148939</v>
      </c>
      <c r="L42" s="35">
        <f t="shared" si="7"/>
        <v>0</v>
      </c>
      <c r="M42" s="36"/>
    </row>
    <row r="43" spans="1:13" ht="9">
      <c r="A43" s="25"/>
      <c r="B43" s="25"/>
      <c r="C43" s="25"/>
      <c r="D43" s="25"/>
      <c r="E43" s="25"/>
      <c r="F43" s="25"/>
      <c r="G43" s="41"/>
      <c r="H43" s="41"/>
      <c r="I43" s="41"/>
      <c r="J43" s="41"/>
      <c r="K43" s="41"/>
      <c r="L43" s="5"/>
      <c r="M43" s="36"/>
    </row>
    <row r="44" spans="1:13" ht="9">
      <c r="A44" s="26" t="s">
        <v>21</v>
      </c>
      <c r="B44" s="27">
        <f aca="true" t="shared" si="8" ref="B44:H44">SUM(B45:B56)</f>
        <v>76.8104309212511</v>
      </c>
      <c r="C44" s="27">
        <f t="shared" si="8"/>
        <v>77.7864533910011</v>
      </c>
      <c r="D44" s="27">
        <f t="shared" si="8"/>
        <v>77.38576706659836</v>
      </c>
      <c r="E44" s="27">
        <f t="shared" si="8"/>
        <v>77.65359554449756</v>
      </c>
      <c r="F44" s="27">
        <f t="shared" si="8"/>
        <v>77.60697912043982</v>
      </c>
      <c r="G44" s="42">
        <f t="shared" si="8"/>
        <v>76.97181977204673</v>
      </c>
      <c r="H44" s="42">
        <f t="shared" si="8"/>
        <v>77.60648751397179</v>
      </c>
      <c r="I44" s="42">
        <f>SUM(I45:I56)</f>
        <v>75.31300497545466</v>
      </c>
      <c r="J44" s="42">
        <f>SUM(J45:J56)</f>
        <v>75.56779936134008</v>
      </c>
      <c r="K44" s="42">
        <f>SUM(K45:K56)</f>
        <v>75.6045940431674</v>
      </c>
      <c r="L44" s="5">
        <f>((K44/J44)-1)*100</f>
        <v>0.048690953207963794</v>
      </c>
      <c r="M44" s="36"/>
    </row>
    <row r="45" spans="1:13" s="15" customFormat="1" ht="9">
      <c r="A45" s="24" t="s">
        <v>22</v>
      </c>
      <c r="B45" s="22">
        <v>7.5053810924999995</v>
      </c>
      <c r="C45" s="22">
        <v>7.6022247195</v>
      </c>
      <c r="D45" s="22">
        <v>7.661406936</v>
      </c>
      <c r="E45" s="22">
        <v>7.758250562999999</v>
      </c>
      <c r="F45" s="22">
        <v>7.908896204999999</v>
      </c>
      <c r="G45" s="38">
        <v>8.005739832</v>
      </c>
      <c r="H45" s="38">
        <v>8.03533094025</v>
      </c>
      <c r="I45" s="38">
        <v>5.651042680084264</v>
      </c>
      <c r="J45" s="38">
        <v>5.892755975910725</v>
      </c>
      <c r="K45" s="38">
        <v>5.98454583508532</v>
      </c>
      <c r="L45" s="35">
        <f aca="true" t="shared" si="9" ref="L45:L56">((K45/J45)-1)*100</f>
        <v>1.557672836781765</v>
      </c>
      <c r="M45" s="36"/>
    </row>
    <row r="46" spans="1:13" ht="9">
      <c r="A46" s="24" t="s">
        <v>59</v>
      </c>
      <c r="B46" s="22">
        <v>0.20799858998999998</v>
      </c>
      <c r="C46" s="22">
        <v>0.20799858998999998</v>
      </c>
      <c r="D46" s="22">
        <v>0.1893561917925</v>
      </c>
      <c r="E46" s="22">
        <v>0.18098891391585703</v>
      </c>
      <c r="F46" s="22">
        <v>0.17220084450189743</v>
      </c>
      <c r="G46" s="38">
        <v>0.16346132795762822</v>
      </c>
      <c r="H46" s="38">
        <v>0.17378992380262498</v>
      </c>
      <c r="I46" s="38">
        <v>0.1824695338725</v>
      </c>
      <c r="J46" s="38">
        <v>0.182926851</v>
      </c>
      <c r="K46" s="38">
        <v>0.077205891525</v>
      </c>
      <c r="L46" s="32">
        <f t="shared" si="9"/>
        <v>-57.79411764705882</v>
      </c>
      <c r="M46" s="36"/>
    </row>
    <row r="47" spans="1:14" s="15" customFormat="1" ht="9">
      <c r="A47" s="24" t="s">
        <v>28</v>
      </c>
      <c r="B47" s="22">
        <v>25.923722639127753</v>
      </c>
      <c r="C47" s="22">
        <v>25.923722639127753</v>
      </c>
      <c r="D47" s="22">
        <v>25.758748246275</v>
      </c>
      <c r="E47" s="22">
        <v>25.541869492125002</v>
      </c>
      <c r="F47" s="22">
        <v>25.386537411450004</v>
      </c>
      <c r="G47" s="38">
        <v>25.14953271028038</v>
      </c>
      <c r="H47" s="38">
        <v>24.915038232795247</v>
      </c>
      <c r="I47" s="38">
        <v>24.696135</v>
      </c>
      <c r="J47" s="38">
        <v>24.6809661435</v>
      </c>
      <c r="K47" s="38">
        <v>24.6809661435</v>
      </c>
      <c r="L47" s="35">
        <f t="shared" si="9"/>
        <v>0</v>
      </c>
      <c r="M47" s="36"/>
      <c r="N47" s="37"/>
    </row>
    <row r="48" spans="1:13" s="15" customFormat="1" ht="9">
      <c r="A48" s="24" t="s">
        <v>23</v>
      </c>
      <c r="B48" s="22">
        <v>1.6947999999999999</v>
      </c>
      <c r="C48" s="22">
        <v>1.6947999999999999</v>
      </c>
      <c r="D48" s="22">
        <v>1.6947999999999999</v>
      </c>
      <c r="E48" s="22">
        <v>1.6947999999999999</v>
      </c>
      <c r="F48" s="22">
        <v>1.6947999999999999</v>
      </c>
      <c r="G48" s="38">
        <v>1.6947999999999999</v>
      </c>
      <c r="H48" s="38">
        <v>1.6947999999999999</v>
      </c>
      <c r="I48" s="38">
        <v>1.6947999999999999</v>
      </c>
      <c r="J48" s="38">
        <v>1.6947999999999999</v>
      </c>
      <c r="K48" s="38">
        <v>1.6947999999999999</v>
      </c>
      <c r="L48" s="35">
        <f t="shared" si="9"/>
        <v>0</v>
      </c>
      <c r="M48" s="36"/>
    </row>
    <row r="49" spans="1:13" s="15" customFormat="1" ht="9">
      <c r="A49" s="24" t="s">
        <v>53</v>
      </c>
      <c r="B49" s="22">
        <v>5.938725000000001</v>
      </c>
      <c r="C49" s="22">
        <v>5.938725000000001</v>
      </c>
      <c r="D49" s="22">
        <v>5.938725000000001</v>
      </c>
      <c r="E49" s="22">
        <v>5.938725000000001</v>
      </c>
      <c r="F49" s="22">
        <v>5.938725000000001</v>
      </c>
      <c r="G49" s="38">
        <v>5.938725000000001</v>
      </c>
      <c r="H49" s="38">
        <v>5.938725000000001</v>
      </c>
      <c r="I49" s="38">
        <v>5.938725000000001</v>
      </c>
      <c r="J49" s="38">
        <v>5.938725000000001</v>
      </c>
      <c r="K49" s="38">
        <v>5.938725000000001</v>
      </c>
      <c r="L49" s="35">
        <f t="shared" si="9"/>
        <v>0</v>
      </c>
      <c r="M49" s="36"/>
    </row>
    <row r="50" spans="1:13" ht="9">
      <c r="A50" s="24" t="s">
        <v>24</v>
      </c>
      <c r="B50" s="22">
        <v>0.3158923796333485</v>
      </c>
      <c r="C50" s="22">
        <v>0.3041130046333485</v>
      </c>
      <c r="D50" s="22">
        <v>0.29460178588334857</v>
      </c>
      <c r="E50" s="22">
        <v>0.2816570046333485</v>
      </c>
      <c r="F50" s="22">
        <v>0.26952774460209855</v>
      </c>
      <c r="G50" s="38">
        <v>0.26693753522709834</v>
      </c>
      <c r="H50" s="38">
        <v>0.26643515741459833</v>
      </c>
      <c r="I50" s="38">
        <v>0.2658886879378098</v>
      </c>
      <c r="J50" s="38">
        <v>0.2653319701323434</v>
      </c>
      <c r="K50" s="38">
        <v>0.264775252326877</v>
      </c>
      <c r="L50" s="32">
        <f t="shared" si="9"/>
        <v>-0.20981934637906985</v>
      </c>
      <c r="M50" s="36"/>
    </row>
    <row r="51" spans="1:14" s="15" customFormat="1" ht="9">
      <c r="A51" s="24" t="s">
        <v>25</v>
      </c>
      <c r="B51" s="22">
        <v>31.253504999999997</v>
      </c>
      <c r="C51" s="22">
        <v>31.754090000000005</v>
      </c>
      <c r="D51" s="22">
        <v>31.905210000000004</v>
      </c>
      <c r="E51" s="22">
        <v>32.131890000000006</v>
      </c>
      <c r="F51" s="22">
        <v>32.131890000000006</v>
      </c>
      <c r="G51" s="38">
        <v>31.64075</v>
      </c>
      <c r="H51" s="38">
        <v>31.8497196805</v>
      </c>
      <c r="I51" s="38">
        <v>31.933545000000002</v>
      </c>
      <c r="J51" s="38">
        <v>32.017368241599996</v>
      </c>
      <c r="K51" s="38">
        <v>32.017368241599996</v>
      </c>
      <c r="L51" s="35">
        <f t="shared" si="9"/>
        <v>0</v>
      </c>
      <c r="M51" s="36"/>
      <c r="N51" s="37"/>
    </row>
    <row r="52" spans="1:13" s="15" customFormat="1" ht="9">
      <c r="A52" s="24" t="s">
        <v>26</v>
      </c>
      <c r="B52" s="22">
        <v>3.01291284</v>
      </c>
      <c r="C52" s="22">
        <v>3.40835765025</v>
      </c>
      <c r="D52" s="22">
        <v>3.0000999999999998</v>
      </c>
      <c r="E52" s="22">
        <v>3.0000999999999998</v>
      </c>
      <c r="F52" s="22">
        <v>3.0000999999999998</v>
      </c>
      <c r="G52" s="38">
        <v>3.0000999999999998</v>
      </c>
      <c r="H52" s="38">
        <v>3.628905</v>
      </c>
      <c r="I52" s="38">
        <v>3.556914</v>
      </c>
      <c r="J52" s="38">
        <v>3.5428824999999997</v>
      </c>
      <c r="K52" s="38">
        <v>3.5428824999999997</v>
      </c>
      <c r="L52" s="35">
        <f t="shared" si="9"/>
        <v>0</v>
      </c>
      <c r="M52" s="36"/>
    </row>
    <row r="53" spans="1:13" s="15" customFormat="1" ht="9">
      <c r="A53" s="24" t="s">
        <v>61</v>
      </c>
      <c r="B53" s="22">
        <v>0.19392</v>
      </c>
      <c r="C53" s="22">
        <v>0.19392</v>
      </c>
      <c r="D53" s="22">
        <v>0.19392</v>
      </c>
      <c r="E53" s="22">
        <v>0.18719326949959783</v>
      </c>
      <c r="F53" s="22">
        <v>0.18243603836669156</v>
      </c>
      <c r="G53" s="38">
        <v>0.17397872640000006</v>
      </c>
      <c r="H53" s="38">
        <v>0.16594893902769234</v>
      </c>
      <c r="I53" s="38">
        <v>0.4556904333784616</v>
      </c>
      <c r="J53" s="38">
        <v>0.4123630390153847</v>
      </c>
      <c r="K53" s="38">
        <v>0.4636455389485715</v>
      </c>
      <c r="L53" s="32">
        <f t="shared" si="9"/>
        <v>12.436250362213851</v>
      </c>
      <c r="M53" s="36"/>
    </row>
    <row r="54" spans="1:13" ht="9">
      <c r="A54" s="24" t="s">
        <v>27</v>
      </c>
      <c r="B54" s="22">
        <v>0.4902658800000001</v>
      </c>
      <c r="C54" s="22">
        <v>0.4851942875</v>
      </c>
      <c r="D54" s="22">
        <v>0.47559140664750005</v>
      </c>
      <c r="E54" s="22">
        <v>0.6648138013237501</v>
      </c>
      <c r="F54" s="22">
        <v>0.6485337363375</v>
      </c>
      <c r="G54" s="38">
        <v>0.6644625000000001</v>
      </c>
      <c r="H54" s="38">
        <v>0.6644625000000001</v>
      </c>
      <c r="I54" s="38">
        <v>0.6644625000000001</v>
      </c>
      <c r="J54" s="38">
        <v>0.6663475000000001</v>
      </c>
      <c r="K54" s="38">
        <v>0.6663475000000001</v>
      </c>
      <c r="L54" s="35">
        <f t="shared" si="9"/>
        <v>0</v>
      </c>
      <c r="M54" s="36"/>
    </row>
    <row r="55" spans="1:13" ht="9">
      <c r="A55" s="24" t="s">
        <v>52</v>
      </c>
      <c r="B55" s="22">
        <v>0.26861250000000003</v>
      </c>
      <c r="C55" s="22">
        <v>0.26861250000000003</v>
      </c>
      <c r="D55" s="22">
        <v>0.26861250000000003</v>
      </c>
      <c r="E55" s="22">
        <v>0.26861250000000003</v>
      </c>
      <c r="F55" s="22">
        <v>0.26861250000000003</v>
      </c>
      <c r="G55" s="38">
        <v>0.26861250000000003</v>
      </c>
      <c r="H55" s="38">
        <v>0.26861250000000003</v>
      </c>
      <c r="I55" s="38">
        <v>0.26861250000000003</v>
      </c>
      <c r="J55" s="38">
        <v>0.26861250000000003</v>
      </c>
      <c r="K55" s="38">
        <v>0.26861250000000003</v>
      </c>
      <c r="L55" s="35">
        <f t="shared" si="9"/>
        <v>0</v>
      </c>
      <c r="M55" s="36"/>
    </row>
    <row r="56" spans="1:13" ht="9">
      <c r="A56" s="24" t="s">
        <v>9</v>
      </c>
      <c r="B56" s="22">
        <v>0.004695</v>
      </c>
      <c r="C56" s="22">
        <v>0.004695</v>
      </c>
      <c r="D56" s="22">
        <v>0.004695</v>
      </c>
      <c r="E56" s="22">
        <v>0.004695</v>
      </c>
      <c r="F56" s="22">
        <v>0.004719640181625</v>
      </c>
      <c r="G56" s="38">
        <v>0.004719640181625</v>
      </c>
      <c r="H56" s="38">
        <v>0.004719640181625</v>
      </c>
      <c r="I56" s="38">
        <v>0.004719640181625</v>
      </c>
      <c r="J56" s="38">
        <v>0.004719640181625</v>
      </c>
      <c r="K56" s="38">
        <v>0.004719640181625</v>
      </c>
      <c r="L56" s="35">
        <f t="shared" si="9"/>
        <v>0</v>
      </c>
      <c r="M56" s="36"/>
    </row>
    <row r="57" spans="1:13" ht="9">
      <c r="A57" s="23"/>
      <c r="B57" s="22"/>
      <c r="C57" s="22"/>
      <c r="D57" s="22"/>
      <c r="E57" s="22"/>
      <c r="F57" s="22"/>
      <c r="G57" s="38"/>
      <c r="H57" s="38"/>
      <c r="I57" s="38"/>
      <c r="J57" s="38"/>
      <c r="K57" s="38"/>
      <c r="L57" s="5"/>
      <c r="M57" s="36"/>
    </row>
    <row r="58" spans="1:13" ht="9">
      <c r="A58" s="26" t="s">
        <v>29</v>
      </c>
      <c r="B58" s="27">
        <f aca="true" t="shared" si="10" ref="B58:H58">SUM(B59:B63)</f>
        <v>14.032742689770767</v>
      </c>
      <c r="C58" s="27">
        <f t="shared" si="10"/>
        <v>14.116930498323576</v>
      </c>
      <c r="D58" s="27">
        <f t="shared" si="10"/>
        <v>13.918284461956127</v>
      </c>
      <c r="E58" s="27">
        <f t="shared" si="10"/>
        <v>13.665251450780874</v>
      </c>
      <c r="F58" s="27">
        <f t="shared" si="10"/>
        <v>14.213477885245721</v>
      </c>
      <c r="G58" s="42">
        <f t="shared" si="10"/>
        <v>14.037283436509728</v>
      </c>
      <c r="H58" s="42">
        <f t="shared" si="10"/>
        <v>14.468223458625298</v>
      </c>
      <c r="I58" s="42">
        <f>SUM(I59:I63)</f>
        <v>14.583902455543058</v>
      </c>
      <c r="J58" s="42">
        <f>SUM(J59:J63)</f>
        <v>14.664608581371638</v>
      </c>
      <c r="K58" s="42">
        <f>SUM(K59:K63)</f>
        <v>14.922926781070702</v>
      </c>
      <c r="L58" s="5">
        <f aca="true" t="shared" si="11" ref="L58:L63">((K58/J58)-1)*100</f>
        <v>1.7615076342862857</v>
      </c>
      <c r="M58" s="36"/>
    </row>
    <row r="59" spans="1:13" s="15" customFormat="1" ht="9">
      <c r="A59" s="24" t="s">
        <v>30</v>
      </c>
      <c r="B59" s="22">
        <v>4.335100000000001</v>
      </c>
      <c r="C59" s="22">
        <v>4.335100000000001</v>
      </c>
      <c r="D59" s="22">
        <v>4.33501170015375</v>
      </c>
      <c r="E59" s="22">
        <v>4.33501170015375</v>
      </c>
      <c r="F59" s="22">
        <v>4.335100000000001</v>
      </c>
      <c r="G59" s="38">
        <v>4.335100000000001</v>
      </c>
      <c r="H59" s="38">
        <v>4.335100000000001</v>
      </c>
      <c r="I59" s="38">
        <v>4.335100000000001</v>
      </c>
      <c r="J59" s="38">
        <v>4.335100000000001</v>
      </c>
      <c r="K59" s="38">
        <v>4.335100000000001</v>
      </c>
      <c r="L59" s="35" t="s">
        <v>60</v>
      </c>
      <c r="M59" s="36"/>
    </row>
    <row r="60" spans="1:13" ht="9">
      <c r="A60" s="24" t="s">
        <v>31</v>
      </c>
      <c r="B60" s="22">
        <v>2.127125</v>
      </c>
      <c r="C60" s="22">
        <v>2.107875</v>
      </c>
      <c r="D60" s="22">
        <v>1.9635</v>
      </c>
      <c r="E60" s="22">
        <v>1.7770239217500001</v>
      </c>
      <c r="F60" s="22">
        <v>2.104025</v>
      </c>
      <c r="G60" s="38">
        <v>2.007775</v>
      </c>
      <c r="H60" s="38">
        <v>2.1377125</v>
      </c>
      <c r="I60" s="38">
        <v>2.1377125</v>
      </c>
      <c r="J60" s="38">
        <v>2.1377125</v>
      </c>
      <c r="K60" s="38">
        <v>2.1377125</v>
      </c>
      <c r="L60" s="35">
        <f t="shared" si="11"/>
        <v>0</v>
      </c>
      <c r="M60" s="36"/>
    </row>
    <row r="61" spans="1:13" s="15" customFormat="1" ht="9">
      <c r="A61" s="24" t="s">
        <v>32</v>
      </c>
      <c r="B61" s="22">
        <v>1.42025</v>
      </c>
      <c r="C61" s="22">
        <v>1.4696500000000001</v>
      </c>
      <c r="D61" s="22">
        <v>1.47155</v>
      </c>
      <c r="E61" s="22">
        <v>1.4307</v>
      </c>
      <c r="F61" s="22">
        <v>1.4296550000000001</v>
      </c>
      <c r="G61" s="38">
        <v>1.429654488813367</v>
      </c>
      <c r="H61" s="38">
        <v>1.429654488813367</v>
      </c>
      <c r="I61" s="38">
        <v>1.429654488813367</v>
      </c>
      <c r="J61" s="38">
        <v>1.429654488813367</v>
      </c>
      <c r="K61" s="38">
        <v>1.429654488813367</v>
      </c>
      <c r="L61" s="44">
        <f t="shared" si="11"/>
        <v>0</v>
      </c>
      <c r="M61" s="36"/>
    </row>
    <row r="62" spans="1:13" s="15" customFormat="1" ht="9">
      <c r="A62" s="24" t="s">
        <v>33</v>
      </c>
      <c r="B62" s="22">
        <v>4.918691588785046</v>
      </c>
      <c r="C62" s="22">
        <v>4.916808269612008</v>
      </c>
      <c r="D62" s="22">
        <v>4.862461059190032</v>
      </c>
      <c r="E62" s="22">
        <v>4.8516992353440935</v>
      </c>
      <c r="F62" s="22">
        <v>5.05778816199377</v>
      </c>
      <c r="G62" s="38">
        <v>5.02006396601529</v>
      </c>
      <c r="H62" s="38">
        <v>5.2014440818266</v>
      </c>
      <c r="I62" s="38">
        <v>5.3455265</v>
      </c>
      <c r="J62" s="38">
        <v>5.391247491936245</v>
      </c>
      <c r="K62" s="38">
        <v>5.391247491936245</v>
      </c>
      <c r="L62" s="35">
        <f t="shared" si="11"/>
        <v>0</v>
      </c>
      <c r="M62" s="36"/>
    </row>
    <row r="63" spans="1:13" ht="9">
      <c r="A63" s="24" t="s">
        <v>9</v>
      </c>
      <c r="B63" s="22">
        <v>1.2315761009857207</v>
      </c>
      <c r="C63" s="22">
        <v>1.287497228711569</v>
      </c>
      <c r="D63" s="22">
        <v>1.2857617026123442</v>
      </c>
      <c r="E63" s="22">
        <v>1.2708165935330287</v>
      </c>
      <c r="F63" s="22">
        <v>1.28690972325195</v>
      </c>
      <c r="G63" s="38">
        <v>1.2446899816810704</v>
      </c>
      <c r="H63" s="38">
        <v>1.3643123879853314</v>
      </c>
      <c r="I63" s="38">
        <v>1.3359089667296897</v>
      </c>
      <c r="J63" s="38">
        <v>1.370894100622025</v>
      </c>
      <c r="K63" s="38">
        <v>1.6292123003210872</v>
      </c>
      <c r="L63" s="32">
        <f t="shared" si="11"/>
        <v>18.843045540997938</v>
      </c>
      <c r="M63" s="36"/>
    </row>
    <row r="64" spans="1:13" ht="9">
      <c r="A64" s="24"/>
      <c r="B64" s="22"/>
      <c r="C64" s="22"/>
      <c r="D64" s="22"/>
      <c r="E64" s="22"/>
      <c r="F64" s="22"/>
      <c r="G64" s="38"/>
      <c r="H64" s="38"/>
      <c r="I64" s="38"/>
      <c r="J64" s="38"/>
      <c r="K64" s="38"/>
      <c r="L64" s="5"/>
      <c r="M64" s="36"/>
    </row>
    <row r="65" spans="1:13" ht="9">
      <c r="A65" s="26" t="s">
        <v>49</v>
      </c>
      <c r="B65" s="27">
        <f aca="true" t="shared" si="12" ref="B65:H65">SUM(B66:B78)</f>
        <v>13.537206492785256</v>
      </c>
      <c r="C65" s="27">
        <f t="shared" si="12"/>
        <v>13.780700337278976</v>
      </c>
      <c r="D65" s="27">
        <f t="shared" si="12"/>
        <v>13.90534272636914</v>
      </c>
      <c r="E65" s="27">
        <f t="shared" si="12"/>
        <v>14.274339730361595</v>
      </c>
      <c r="F65" s="27">
        <f t="shared" si="12"/>
        <v>14.080179593085797</v>
      </c>
      <c r="G65" s="42">
        <f t="shared" si="12"/>
        <v>14.694160778755068</v>
      </c>
      <c r="H65" s="42">
        <f t="shared" si="12"/>
        <v>16.163838254666253</v>
      </c>
      <c r="I65" s="42">
        <f>SUM(I66:I78)</f>
        <v>16.748041460722003</v>
      </c>
      <c r="J65" s="42">
        <f>SUM(J66:J78)</f>
        <v>16.885134478653843</v>
      </c>
      <c r="K65" s="42">
        <f>SUM(K66:K78)</f>
        <v>17.65561838891085</v>
      </c>
      <c r="L65" s="5">
        <f>((K65/J65)-1)*100</f>
        <v>4.563090162124861</v>
      </c>
      <c r="M65" s="36"/>
    </row>
    <row r="66" spans="1:13" ht="9">
      <c r="A66" s="24" t="s">
        <v>42</v>
      </c>
      <c r="B66" s="22">
        <v>2.8596648599999996</v>
      </c>
      <c r="C66" s="22">
        <v>2.8148239471824903</v>
      </c>
      <c r="D66" s="22">
        <v>2.81943562991399</v>
      </c>
      <c r="E66" s="22">
        <v>2.8203782687931658</v>
      </c>
      <c r="F66" s="22">
        <v>2.386109116822422</v>
      </c>
      <c r="G66" s="38">
        <v>2.3895955044697197</v>
      </c>
      <c r="H66" s="38">
        <v>2.3895955044697197</v>
      </c>
      <c r="I66" s="38">
        <v>2.3895955044697197</v>
      </c>
      <c r="J66" s="38">
        <v>2.3895955044697197</v>
      </c>
      <c r="K66" s="38">
        <v>2.3895955044697197</v>
      </c>
      <c r="L66" s="35">
        <f>((K66/J66)-1)*100</f>
        <v>0</v>
      </c>
      <c r="M66" s="36"/>
    </row>
    <row r="67" spans="1:13" ht="9">
      <c r="A67" s="24" t="s">
        <v>34</v>
      </c>
      <c r="B67" s="22">
        <v>0.340725</v>
      </c>
      <c r="C67" s="22">
        <v>0.3359125</v>
      </c>
      <c r="D67" s="22">
        <v>0.26537590108981873</v>
      </c>
      <c r="E67" s="22">
        <v>0.24371528772215623</v>
      </c>
      <c r="F67" s="22">
        <v>0.2234474032256813</v>
      </c>
      <c r="G67" s="38">
        <v>0.1976756504660437</v>
      </c>
      <c r="H67" s="38">
        <v>0.1778907240047437</v>
      </c>
      <c r="I67" s="38">
        <v>0.1623624784652062</v>
      </c>
      <c r="J67" s="38">
        <v>0.1204214433157312</v>
      </c>
      <c r="K67" s="38">
        <v>0.1204214433157312</v>
      </c>
      <c r="L67" s="35">
        <f aca="true" t="shared" si="13" ref="L67:L78">((K67/J67)-1)*100</f>
        <v>0</v>
      </c>
      <c r="M67" s="36"/>
    </row>
    <row r="68" spans="1:13" ht="9">
      <c r="A68" s="24" t="s">
        <v>35</v>
      </c>
      <c r="B68" s="22">
        <v>0.29370661125</v>
      </c>
      <c r="C68" s="22">
        <v>0.2808</v>
      </c>
      <c r="D68" s="22">
        <v>0.2691</v>
      </c>
      <c r="E68" s="22">
        <v>0.26325</v>
      </c>
      <c r="F68" s="22">
        <v>0.256425</v>
      </c>
      <c r="G68" s="38">
        <v>0.25155</v>
      </c>
      <c r="H68" s="38">
        <v>0.2457</v>
      </c>
      <c r="I68" s="38">
        <v>0.234</v>
      </c>
      <c r="J68" s="38">
        <v>0.234</v>
      </c>
      <c r="K68" s="38">
        <v>0.234</v>
      </c>
      <c r="L68" s="35">
        <f t="shared" si="13"/>
        <v>0</v>
      </c>
      <c r="M68" s="36"/>
    </row>
    <row r="69" spans="1:13" ht="9">
      <c r="A69" s="24" t="s">
        <v>36</v>
      </c>
      <c r="B69" s="22">
        <v>2.747093731563422</v>
      </c>
      <c r="C69" s="22">
        <v>2.928997468043265</v>
      </c>
      <c r="D69" s="22">
        <v>3.1398622418879047</v>
      </c>
      <c r="E69" s="22">
        <v>3.3745167366696043</v>
      </c>
      <c r="F69" s="22">
        <v>3.5764380339351947</v>
      </c>
      <c r="G69" s="38">
        <v>4.679402163225172</v>
      </c>
      <c r="H69" s="38">
        <v>5.479311356932152</v>
      </c>
      <c r="I69" s="38">
        <v>6.070297935103246</v>
      </c>
      <c r="J69" s="38">
        <v>6.363927679449361</v>
      </c>
      <c r="K69" s="38">
        <v>8.398549655850541</v>
      </c>
      <c r="L69" s="35">
        <f t="shared" si="13"/>
        <v>31.971167475259964</v>
      </c>
      <c r="M69" s="36"/>
    </row>
    <row r="70" spans="1:13" ht="9">
      <c r="A70" s="24" t="s">
        <v>37</v>
      </c>
      <c r="B70" s="22">
        <v>1.1054986249999998</v>
      </c>
      <c r="C70" s="22">
        <v>1.2301327499999999</v>
      </c>
      <c r="D70" s="22">
        <v>1.280356</v>
      </c>
      <c r="E70" s="22">
        <v>1.3039565</v>
      </c>
      <c r="F70" s="22">
        <v>1.3736309125</v>
      </c>
      <c r="G70" s="38">
        <v>1.2049441250000001</v>
      </c>
      <c r="H70" s="38">
        <v>1.1813725</v>
      </c>
      <c r="I70" s="38">
        <v>1.2413314375</v>
      </c>
      <c r="J70" s="38">
        <v>1.289336125</v>
      </c>
      <c r="K70" s="38">
        <v>1.3288669625</v>
      </c>
      <c r="L70" s="32">
        <f t="shared" si="13"/>
        <v>3.0659838604925493</v>
      </c>
      <c r="M70" s="36"/>
    </row>
    <row r="71" spans="1:13" s="15" customFormat="1" ht="9">
      <c r="A71" s="24" t="s">
        <v>38</v>
      </c>
      <c r="B71" s="22">
        <v>3.0095332239524994</v>
      </c>
      <c r="C71" s="22">
        <v>3.0095332239524994</v>
      </c>
      <c r="D71" s="22">
        <v>2.9704446442125</v>
      </c>
      <c r="E71" s="22">
        <v>2.918422343235</v>
      </c>
      <c r="F71" s="22">
        <v>2.881633091715</v>
      </c>
      <c r="G71" s="38">
        <v>2.8163896534725</v>
      </c>
      <c r="H71" s="38">
        <v>2.909225030355</v>
      </c>
      <c r="I71" s="38">
        <v>2.8847946680175</v>
      </c>
      <c r="J71" s="38">
        <v>2.7609183601650003</v>
      </c>
      <c r="K71" s="38">
        <v>1.4295484004993626</v>
      </c>
      <c r="L71" s="32">
        <f t="shared" si="13"/>
        <v>-48.2219966687487</v>
      </c>
      <c r="M71" s="36"/>
    </row>
    <row r="72" spans="1:13" ht="9">
      <c r="A72" s="24" t="s">
        <v>39</v>
      </c>
      <c r="B72" s="22">
        <v>1.0272670498726655</v>
      </c>
      <c r="C72" s="22">
        <v>1.0511749166489812</v>
      </c>
      <c r="D72" s="22">
        <v>1.0183208803692698</v>
      </c>
      <c r="E72" s="22">
        <v>1.0180123917657045</v>
      </c>
      <c r="F72" s="22">
        <v>1.1105589728353138</v>
      </c>
      <c r="G72" s="38">
        <v>1.002238684605283</v>
      </c>
      <c r="H72" s="38">
        <v>0.9466812036553985</v>
      </c>
      <c r="I72" s="38">
        <v>0.9466812036553985</v>
      </c>
      <c r="J72" s="38">
        <v>0.9466812036553985</v>
      </c>
      <c r="K72" s="38">
        <v>0.9466812036553985</v>
      </c>
      <c r="L72" s="35">
        <f t="shared" si="13"/>
        <v>0</v>
      </c>
      <c r="M72" s="36"/>
    </row>
    <row r="73" spans="1:13" ht="9">
      <c r="A73" s="10" t="s">
        <v>55</v>
      </c>
      <c r="B73" s="22">
        <v>0.21723189422347913</v>
      </c>
      <c r="C73" s="22">
        <v>0.21723189422347913</v>
      </c>
      <c r="D73" s="22">
        <v>0.27821305125</v>
      </c>
      <c r="E73" s="22">
        <v>0.51831091447875</v>
      </c>
      <c r="F73" s="22">
        <v>0.5191455536325</v>
      </c>
      <c r="G73" s="38">
        <v>0.5191455536325</v>
      </c>
      <c r="H73" s="38">
        <v>1.1680774956731252</v>
      </c>
      <c r="I73" s="38">
        <v>1.1680774956731252</v>
      </c>
      <c r="J73" s="38">
        <v>1.1680774956731252</v>
      </c>
      <c r="K73" s="38">
        <v>1.1680774956731252</v>
      </c>
      <c r="L73" s="35">
        <f t="shared" si="13"/>
        <v>0</v>
      </c>
      <c r="M73" s="36"/>
    </row>
    <row r="74" spans="1:13" ht="9">
      <c r="A74" s="24" t="s">
        <v>40</v>
      </c>
      <c r="B74" s="22">
        <v>0.5510845539773914</v>
      </c>
      <c r="C74" s="22">
        <v>0.5461972187512999</v>
      </c>
      <c r="D74" s="22">
        <v>0.5394698924946354</v>
      </c>
      <c r="E74" s="22">
        <v>0.4851760325325059</v>
      </c>
      <c r="F74" s="22">
        <v>0.4548386136531184</v>
      </c>
      <c r="G74" s="38">
        <v>0.379647051406974</v>
      </c>
      <c r="H74" s="38">
        <v>0.3649627312974162</v>
      </c>
      <c r="I74" s="38">
        <v>0.37984313353718346</v>
      </c>
      <c r="J74" s="38">
        <v>0.36582705942827887</v>
      </c>
      <c r="K74" s="38">
        <v>0.4015537351777048</v>
      </c>
      <c r="L74" s="32">
        <f t="shared" si="13"/>
        <v>9.766001401115677</v>
      </c>
      <c r="M74" s="36"/>
    </row>
    <row r="75" spans="1:13" ht="9">
      <c r="A75" s="24" t="s">
        <v>47</v>
      </c>
      <c r="B75" s="22">
        <v>0.1494403059864569</v>
      </c>
      <c r="C75" s="22">
        <v>0.1492904036617694</v>
      </c>
      <c r="D75" s="22">
        <v>0.1491459523307069</v>
      </c>
      <c r="E75" s="22">
        <v>0.1489960500060194</v>
      </c>
      <c r="F75" s="22">
        <v>0.14561045816395504</v>
      </c>
      <c r="G75" s="38">
        <v>0.13596024056721734</v>
      </c>
      <c r="H75" s="38">
        <v>0.20248354713897374</v>
      </c>
      <c r="I75" s="38">
        <v>0.19208546841872015</v>
      </c>
      <c r="J75" s="38">
        <v>0.18224749304613577</v>
      </c>
      <c r="K75" s="38">
        <v>0.17601944488460564</v>
      </c>
      <c r="L75" s="32">
        <f>((K75/J75)-1)*100</f>
        <v>-3.417357384418729</v>
      </c>
      <c r="M75" s="36"/>
    </row>
    <row r="76" spans="1:13" ht="9">
      <c r="A76" s="24" t="s">
        <v>41</v>
      </c>
      <c r="B76" s="22">
        <v>0.3100691922577827</v>
      </c>
      <c r="C76" s="22">
        <v>0.2948588037150805</v>
      </c>
      <c r="D76" s="22">
        <v>0.26490459577341374</v>
      </c>
      <c r="E76" s="22">
        <v>0.24661256492769584</v>
      </c>
      <c r="F76" s="22">
        <v>0.2271801945478806</v>
      </c>
      <c r="G76" s="38">
        <v>0.2140637988016641</v>
      </c>
      <c r="H76" s="38">
        <v>0.20016900629303105</v>
      </c>
      <c r="I76" s="38">
        <v>0.1878620728426709</v>
      </c>
      <c r="J76" s="38">
        <v>0.17754040282175704</v>
      </c>
      <c r="K76" s="38">
        <v>0.17754040282175704</v>
      </c>
      <c r="L76" s="35">
        <f>((K76/J76)-1)*100</f>
        <v>0</v>
      </c>
      <c r="M76" s="36"/>
    </row>
    <row r="77" spans="1:13" ht="9">
      <c r="A77" s="24" t="s">
        <v>45</v>
      </c>
      <c r="B77" s="22">
        <v>0.6459286386595777</v>
      </c>
      <c r="C77" s="22">
        <v>0.6459286386595777</v>
      </c>
      <c r="D77" s="22">
        <v>0.6459286386595777</v>
      </c>
      <c r="E77" s="22">
        <v>0.6459286386595777</v>
      </c>
      <c r="F77" s="22">
        <v>0.6459286386595777</v>
      </c>
      <c r="G77" s="38">
        <v>0.6459286386595777</v>
      </c>
      <c r="H77" s="38">
        <v>0.6459286386595777</v>
      </c>
      <c r="I77" s="38">
        <v>0.6459286386595777</v>
      </c>
      <c r="J77" s="38">
        <v>0.6459286386595777</v>
      </c>
      <c r="K77" s="38">
        <v>0.6459286386595777</v>
      </c>
      <c r="L77" s="35">
        <f>((K77/J77)-1)*100</f>
        <v>0</v>
      </c>
      <c r="M77" s="36"/>
    </row>
    <row r="78" spans="1:13" ht="9">
      <c r="A78" s="24" t="s">
        <v>9</v>
      </c>
      <c r="B78" s="22">
        <v>0.27996280604197793</v>
      </c>
      <c r="C78" s="22">
        <v>0.27581857244053576</v>
      </c>
      <c r="D78" s="22">
        <v>0.2647852983873194</v>
      </c>
      <c r="E78" s="22">
        <v>0.28706400157141154</v>
      </c>
      <c r="F78" s="22">
        <v>0.2792336033951514</v>
      </c>
      <c r="G78" s="38">
        <v>0.2576197144484173</v>
      </c>
      <c r="H78" s="38">
        <v>0.25244051618711616</v>
      </c>
      <c r="I78" s="38">
        <v>0.24518142437965681</v>
      </c>
      <c r="J78" s="38">
        <v>0.2406330729697562</v>
      </c>
      <c r="K78" s="38">
        <v>0.23883550140332777</v>
      </c>
      <c r="L78" s="32">
        <f t="shared" si="13"/>
        <v>-0.747017666459493</v>
      </c>
      <c r="M78" s="36"/>
    </row>
    <row r="79" spans="1:13" ht="9">
      <c r="A79" s="24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9"/>
      <c r="M79" s="36"/>
    </row>
    <row r="80" spans="1:13" s="18" customFormat="1" ht="9">
      <c r="A80" s="16" t="s">
        <v>57</v>
      </c>
      <c r="B80" s="14">
        <f>B21+B45+B48+B49+B51+B52+B59+B61+B62</f>
        <v>66.21156514732104</v>
      </c>
      <c r="C80" s="14">
        <f aca="true" t="shared" si="14" ref="C80:K80">C21+C45+C48+C49+C51+C52+C59+C61+C62</f>
        <v>67.25629284048101</v>
      </c>
      <c r="D80" s="14">
        <f t="shared" si="14"/>
        <v>67.04260842126129</v>
      </c>
      <c r="E80" s="14">
        <f t="shared" si="14"/>
        <v>67.33601950960936</v>
      </c>
      <c r="F80" s="14">
        <f t="shared" si="14"/>
        <v>67.73199852688177</v>
      </c>
      <c r="G80" s="14">
        <f t="shared" si="14"/>
        <v>67.39367535485016</v>
      </c>
      <c r="H80" s="14">
        <f t="shared" si="14"/>
        <v>68.48482262743298</v>
      </c>
      <c r="I80" s="14">
        <f t="shared" si="14"/>
        <v>66.22171907257315</v>
      </c>
      <c r="J80" s="14">
        <f t="shared" si="14"/>
        <v>66.53910491484233</v>
      </c>
      <c r="K80" s="14">
        <f t="shared" si="14"/>
        <v>66.63089477401692</v>
      </c>
      <c r="L80" s="5">
        <f>((K80/J80)-1)*100</f>
        <v>0.1379487435126725</v>
      </c>
      <c r="M80" s="36"/>
    </row>
    <row r="81" spans="1:13" s="18" customFormat="1" ht="9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4"/>
      <c r="M81" s="36"/>
    </row>
    <row r="82" spans="1:13" s="18" customFormat="1" ht="9">
      <c r="A82" s="16" t="s">
        <v>58</v>
      </c>
      <c r="B82" s="14">
        <f aca="true" t="shared" si="15" ref="B82:K82">B7-B80</f>
        <v>111.69171561302383</v>
      </c>
      <c r="C82" s="14">
        <f t="shared" si="15"/>
        <v>120.705773227688</v>
      </c>
      <c r="D82" s="14">
        <f t="shared" si="15"/>
        <v>120.30820098534949</v>
      </c>
      <c r="E82" s="14">
        <f t="shared" si="15"/>
        <v>121.31227364054233</v>
      </c>
      <c r="F82" s="14">
        <f t="shared" si="15"/>
        <v>122.15111864365693</v>
      </c>
      <c r="G82" s="14">
        <f t="shared" si="15"/>
        <v>120.52013128714427</v>
      </c>
      <c r="H82" s="14">
        <f t="shared" si="15"/>
        <v>122.53739466220813</v>
      </c>
      <c r="I82" s="14">
        <f t="shared" si="15"/>
        <v>129.56870233756382</v>
      </c>
      <c r="J82" s="14">
        <f t="shared" si="15"/>
        <v>130.54072394463748</v>
      </c>
      <c r="K82" s="14">
        <f t="shared" si="15"/>
        <v>132.12519601441082</v>
      </c>
      <c r="L82" s="5">
        <f>((K82/J82)-1)*100</f>
        <v>1.2137760707113365</v>
      </c>
      <c r="M82" s="36"/>
    </row>
    <row r="83" spans="1:12" ht="9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</row>
    <row r="84" spans="1:12" ht="9.75" customHeight="1">
      <c r="A84" s="25" t="s">
        <v>68</v>
      </c>
      <c r="B84" s="29"/>
      <c r="C84" s="30"/>
      <c r="D84" s="29"/>
      <c r="E84" s="29"/>
      <c r="F84" s="29"/>
      <c r="G84" s="29"/>
      <c r="H84" s="29"/>
      <c r="I84" s="29"/>
      <c r="J84" s="29"/>
      <c r="K84" s="29"/>
      <c r="L84" s="14"/>
    </row>
    <row r="85" spans="1:11" ht="9" customHeight="1">
      <c r="A85" s="1" t="s">
        <v>56</v>
      </c>
      <c r="K85" s="43"/>
    </row>
    <row r="86" ht="9">
      <c r="A86" s="28" t="s">
        <v>65</v>
      </c>
    </row>
    <row r="87" spans="2:11" ht="9"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2:11" ht="9"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2:11" ht="9"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2:8" ht="9">
      <c r="B90" s="33"/>
      <c r="E90" s="19"/>
      <c r="F90" s="19"/>
      <c r="G90" s="19"/>
      <c r="H90" s="19"/>
    </row>
    <row r="91" spans="5:8" ht="9">
      <c r="E91" s="19"/>
      <c r="F91" s="19"/>
      <c r="G91" s="19"/>
      <c r="H91" s="19"/>
    </row>
  </sheetData>
  <sheetProtection/>
  <mergeCells count="4">
    <mergeCell ref="A1:L2"/>
    <mergeCell ref="A4:A5"/>
    <mergeCell ref="L4:L5"/>
    <mergeCell ref="B4:K4"/>
  </mergeCells>
  <hyperlinks>
    <hyperlink ref="P6" location="Contents!A1" display="Contents"/>
    <hyperlink ref="P7" location="Contents!A1" display="Contents"/>
    <hyperlink ref="P5" location="Contents!A1" display="Contents"/>
    <hyperlink ref="P9" location="Contents!A1" display="Contents"/>
    <hyperlink ref="P8" location="Contents!A1" display="Contents"/>
    <hyperlink ref="P11" location="Contents!A1" display="Contents"/>
    <hyperlink ref="P2" location="Contents!A1" display="Contents"/>
    <hyperlink ref="P3" location="Contents!A1" display="Contents"/>
    <hyperlink ref="P1" location="Contents!A1" display="Contents"/>
    <hyperlink ref="P4" location="Contents!A1" display="Contents"/>
  </hyperlink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2011-06-15T21:27:48Z</cp:lastPrinted>
  <dcterms:created xsi:type="dcterms:W3CDTF">2001-05-25T15:41:23Z</dcterms:created>
  <dcterms:modified xsi:type="dcterms:W3CDTF">2020-09-25T22:28:59Z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