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105" yWindow="3000" windowWidth="12495" windowHeight="9900" tabRatio="726" activeTab="0"/>
  </bookViews>
  <sheets>
    <sheet name="T4.1" sheetId="1" r:id="rId1"/>
    <sheet name="Plan1" sheetId="2" r:id="rId2"/>
  </sheets>
  <definedNames>
    <definedName name="_xlnm.Print_Area" localSheetId="0">'T4.1'!$A$1:$L$42</definedName>
  </definedNames>
  <calcPr fullCalcOnLoad="1"/>
</workbook>
</file>

<file path=xl/sharedStrings.xml><?xml version="1.0" encoding="utf-8"?>
<sst xmlns="http://schemas.openxmlformats.org/spreadsheetml/2006/main" count="49" uniqueCount="40">
  <si>
    <t>Região Norte</t>
  </si>
  <si>
    <t>Amazonas</t>
  </si>
  <si>
    <t xml:space="preserve">Pará </t>
  </si>
  <si>
    <t xml:space="preserve">Tocantins </t>
  </si>
  <si>
    <t xml:space="preserve">Região Nordeste </t>
  </si>
  <si>
    <t>Maranhão</t>
  </si>
  <si>
    <t xml:space="preserve">Piauí </t>
  </si>
  <si>
    <t>Ceará</t>
  </si>
  <si>
    <t>Rio Grande do Norte</t>
  </si>
  <si>
    <t xml:space="preserve">Paraíba </t>
  </si>
  <si>
    <t xml:space="preserve">Pernambuco </t>
  </si>
  <si>
    <t>Alagoas</t>
  </si>
  <si>
    <t xml:space="preserve">Sergipe </t>
  </si>
  <si>
    <t>Bahia</t>
  </si>
  <si>
    <t>Região Sudeste</t>
  </si>
  <si>
    <t xml:space="preserve">Minas Gerais </t>
  </si>
  <si>
    <t xml:space="preserve">Rio de Janeiro  </t>
  </si>
  <si>
    <t xml:space="preserve">São Paulo </t>
  </si>
  <si>
    <t xml:space="preserve">Região Sul </t>
  </si>
  <si>
    <t xml:space="preserve">Paraná  </t>
  </si>
  <si>
    <t xml:space="preserve">Rio Grande do Sul </t>
  </si>
  <si>
    <t xml:space="preserve">Região Centro-Oeste </t>
  </si>
  <si>
    <t xml:space="preserve">Mato Grosso do Sul </t>
  </si>
  <si>
    <t xml:space="preserve">Mato Grosso  </t>
  </si>
  <si>
    <t xml:space="preserve">Goiás </t>
  </si>
  <si>
    <t xml:space="preserve">Espírito Santo </t>
  </si>
  <si>
    <t>Rondônia</t>
  </si>
  <si>
    <r>
      <t>Produção de etanol anidro e hidratado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</si>
  <si>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</si>
  <si>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Acre</t>
  </si>
  <si>
    <t>TOTAL CENTRO-SUL</t>
  </si>
  <si>
    <t>TOTAL NORTE-NORDESTE</t>
  </si>
  <si>
    <t>REGIÕES</t>
  </si>
  <si>
    <t>PRODUÇÃO TOTAL DE ETANOL</t>
  </si>
  <si>
    <t>..</t>
  </si>
  <si>
    <t>18/17
%</t>
  </si>
  <si>
    <t>Fontes: Mapa/Sapcana até 2011. ANP, a partir de 2012, conforme Resolução ANP nº 729/2018.</t>
  </si>
  <si>
    <t>Tabela 4.1 – Produção de etanol anidro e hidratado, segundo Grandes Regiões e Unidades da Federação – 2009-2018</t>
  </si>
  <si>
    <t>Grandes Regiões e Unidades da Federação</t>
  </si>
  <si>
    <t>Nota: Estão relacionadas apenas as Unidades da Federação onde houve produção de etanol anidro ou hidratado no período especificado.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</si>
</sst>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#,##0.000"/>
    <numFmt numFmtId="198" formatCode="#,##0.0000"/>
    <numFmt numFmtId="199" formatCode="#,##0.00000"/>
    <numFmt numFmtId="200" formatCode="#,##0.000000"/>
    <numFmt numFmtId="201" formatCode="0.0000"/>
    <numFmt numFmtId="202" formatCode="0.0%"/>
    <numFmt numFmtId="203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0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9" fillId="23" borderId="0" applyBorder="0">
      <alignment horizontal="centerContinuous" vertical="center" wrapText="1"/>
      <protection hidden="1"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5" fillId="30" borderId="1" applyNumberFormat="0" applyAlignment="0" applyProtection="0"/>
    <xf numFmtId="0" fontId="36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2" fontId="4" fillId="34" borderId="0" xfId="0" applyNumberFormat="1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horizontal="right" vertical="center"/>
    </xf>
    <xf numFmtId="2" fontId="5" fillId="34" borderId="0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vertical="center"/>
    </xf>
    <xf numFmtId="2" fontId="5" fillId="34" borderId="0" xfId="0" applyNumberFormat="1" applyFont="1" applyFill="1" applyBorder="1" applyAlignment="1">
      <alignment horizontal="left" vertical="center"/>
    </xf>
    <xf numFmtId="1" fontId="5" fillId="35" borderId="1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vertical="center"/>
    </xf>
    <xf numFmtId="4" fontId="5" fillId="34" borderId="0" xfId="0" applyNumberFormat="1" applyFont="1" applyFill="1" applyBorder="1" applyAlignment="1">
      <alignment horizontal="right" vertical="center" wrapText="1"/>
    </xf>
    <xf numFmtId="4" fontId="5" fillId="34" borderId="0" xfId="52" applyNumberFormat="1" applyFont="1" applyFill="1" applyBorder="1" applyAlignment="1" applyProtection="1">
      <alignment horizontal="right" vertical="center" wrapText="1"/>
      <protection/>
    </xf>
    <xf numFmtId="2" fontId="7" fillId="34" borderId="0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horizontal="right" vertical="center"/>
    </xf>
    <xf numFmtId="4" fontId="7" fillId="34" borderId="0" xfId="52" applyNumberFormat="1" applyFont="1" applyFill="1" applyBorder="1" applyAlignment="1" applyProtection="1">
      <alignment horizontal="right" vertical="center" wrapText="1"/>
      <protection/>
    </xf>
    <xf numFmtId="171" fontId="7" fillId="34" borderId="0" xfId="52" applyFont="1" applyFill="1" applyBorder="1" applyAlignment="1">
      <alignment horizontal="right" vertical="center"/>
    </xf>
    <xf numFmtId="2" fontId="7" fillId="34" borderId="11" xfId="0" applyNumberFormat="1" applyFont="1" applyFill="1" applyBorder="1" applyAlignment="1">
      <alignment horizontal="left" vertical="center"/>
    </xf>
    <xf numFmtId="2" fontId="7" fillId="34" borderId="11" xfId="0" applyNumberFormat="1" applyFont="1" applyFill="1" applyBorder="1" applyAlignment="1">
      <alignment vertical="center"/>
    </xf>
    <xf numFmtId="2" fontId="8" fillId="34" borderId="0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left" vertical="center"/>
    </xf>
    <xf numFmtId="200" fontId="5" fillId="34" borderId="0" xfId="0" applyNumberFormat="1" applyFont="1" applyFill="1" applyBorder="1" applyAlignment="1">
      <alignment horizontal="right" vertical="center"/>
    </xf>
    <xf numFmtId="4" fontId="5" fillId="34" borderId="0" xfId="52" applyNumberFormat="1" applyFont="1" applyFill="1" applyBorder="1" applyAlignment="1" applyProtection="1">
      <alignment horizontal="right" vertical="center" wrapText="1"/>
      <protection/>
    </xf>
    <xf numFmtId="171" fontId="7" fillId="34" borderId="0" xfId="52" applyFont="1" applyFill="1" applyBorder="1" applyAlignment="1">
      <alignment horizontal="right" vertical="center"/>
    </xf>
    <xf numFmtId="187" fontId="7" fillId="34" borderId="0" xfId="52" applyNumberFormat="1" applyFont="1" applyFill="1" applyBorder="1" applyAlignment="1">
      <alignment horizontal="left" vertical="center"/>
    </xf>
    <xf numFmtId="202" fontId="7" fillId="34" borderId="0" xfId="5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03" fontId="7" fillId="34" borderId="0" xfId="50" applyNumberFormat="1" applyFont="1" applyFill="1" applyBorder="1" applyAlignment="1">
      <alignment horizontal="center" vertical="center"/>
    </xf>
    <xf numFmtId="202" fontId="7" fillId="34" borderId="0" xfId="50" applyNumberFormat="1" applyFont="1" applyFill="1" applyBorder="1" applyAlignment="1">
      <alignment vertical="center"/>
    </xf>
    <xf numFmtId="4" fontId="7" fillId="34" borderId="0" xfId="0" applyNumberFormat="1" applyFont="1" applyFill="1" applyBorder="1" applyAlignment="1">
      <alignment horizontal="right" vertical="center" wrapText="1"/>
    </xf>
    <xf numFmtId="2" fontId="7" fillId="34" borderId="0" xfId="0" applyNumberFormat="1" applyFont="1" applyFill="1" applyBorder="1" applyAlignment="1">
      <alignment horizontal="right" vertical="center"/>
    </xf>
    <xf numFmtId="1" fontId="7" fillId="34" borderId="0" xfId="0" applyNumberFormat="1" applyFont="1" applyFill="1" applyBorder="1" applyAlignment="1">
      <alignment horizontal="right" vertical="center"/>
    </xf>
    <xf numFmtId="2" fontId="5" fillId="36" borderId="12" xfId="0" applyNumberFormat="1" applyFont="1" applyFill="1" applyBorder="1" applyAlignment="1">
      <alignment horizontal="center" vertical="center" wrapText="1"/>
    </xf>
    <xf numFmtId="2" fontId="5" fillId="36" borderId="13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left" vertical="center" wrapText="1"/>
    </xf>
    <xf numFmtId="2" fontId="5" fillId="36" borderId="14" xfId="0" applyNumberFormat="1" applyFont="1" applyFill="1" applyBorder="1" applyAlignment="1">
      <alignment horizontal="center" vertical="center"/>
    </xf>
    <xf numFmtId="2" fontId="5" fillId="36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Encabezado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-0.00325"/>
          <c:w val="0.89625"/>
          <c:h val="0.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Plan1!$A$21</c:f>
              <c:strCache>
                <c:ptCount val="1"/>
                <c:pt idx="0">
                  <c:v>TOTAL NORTE-NORDESTE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Plan1!$B$20:$K$20</c:f>
              <c:numCache/>
            </c:numRef>
          </c:cat>
          <c:val>
            <c:numRef>
              <c:f>Plan1!$B$21:$K$21</c:f>
              <c:numCache/>
            </c:numRef>
          </c:val>
        </c:ser>
        <c:ser>
          <c:idx val="2"/>
          <c:order val="1"/>
          <c:tx>
            <c:strRef>
              <c:f>Plan1!$A$22</c:f>
              <c:strCache>
                <c:ptCount val="1"/>
                <c:pt idx="0">
                  <c:v>TOTAL CENTRO-SUL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Plan1!$B$20:$K$20</c:f>
              <c:numCache/>
            </c:numRef>
          </c:cat>
          <c:val>
            <c:numRef>
              <c:f>Plan1!$B$22:$K$22</c:f>
              <c:numCache/>
            </c:numRef>
          </c:val>
        </c:ser>
        <c:overlap val="100"/>
        <c:axId val="30918986"/>
        <c:axId val="9835419"/>
      </c:bar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auto val="1"/>
        <c:lblOffset val="100"/>
        <c:tickLblSkip val="1"/>
        <c:noMultiLvlLbl val="0"/>
      </c:catAx>
      <c:valAx>
        <c:axId val="983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 Metros Cúbicos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8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75"/>
          <c:y val="0.93025"/>
          <c:w val="0.9447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</xdr:row>
      <xdr:rowOff>133350</xdr:rowOff>
    </xdr:from>
    <xdr:to>
      <xdr:col>16</xdr:col>
      <xdr:colOff>295275</xdr:colOff>
      <xdr:row>41</xdr:row>
      <xdr:rowOff>47625</xdr:rowOff>
    </xdr:to>
    <xdr:graphicFrame>
      <xdr:nvGraphicFramePr>
        <xdr:cNvPr id="1" name="Gráfico 1"/>
        <xdr:cNvGraphicFramePr/>
      </xdr:nvGraphicFramePr>
      <xdr:xfrm>
        <a:off x="2990850" y="457200"/>
        <a:ext cx="94011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selection activeCell="A42" sqref="A42"/>
    </sheetView>
  </sheetViews>
  <sheetFormatPr defaultColWidth="7.7109375" defaultRowHeight="12.75"/>
  <cols>
    <col min="1" max="1" width="16.28125" style="13" customWidth="1"/>
    <col min="2" max="8" width="8.140625" style="4" bestFit="1" customWidth="1"/>
    <col min="9" max="9" width="9.00390625" style="4" bestFit="1" customWidth="1"/>
    <col min="10" max="11" width="9.00390625" style="4" customWidth="1"/>
    <col min="12" max="12" width="6.7109375" style="4" customWidth="1"/>
    <col min="13" max="13" width="6.00390625" style="4" bestFit="1" customWidth="1"/>
    <col min="14" max="14" width="11.421875" style="4" bestFit="1" customWidth="1"/>
    <col min="15" max="16384" width="7.7109375" style="4" customWidth="1"/>
  </cols>
  <sheetData>
    <row r="1" spans="1:13" s="2" customFormat="1" ht="12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="2" customFormat="1" ht="9" customHeight="1">
      <c r="A2" s="3"/>
    </row>
    <row r="3" spans="1:12" ht="15" customHeight="1">
      <c r="A3" s="35" t="s">
        <v>38</v>
      </c>
      <c r="B3" s="40" t="s">
        <v>27</v>
      </c>
      <c r="C3" s="41"/>
      <c r="D3" s="41"/>
      <c r="E3" s="41"/>
      <c r="F3" s="41"/>
      <c r="G3" s="41"/>
      <c r="H3" s="41"/>
      <c r="I3" s="41"/>
      <c r="J3" s="41"/>
      <c r="K3" s="41"/>
      <c r="L3" s="37" t="s">
        <v>35</v>
      </c>
    </row>
    <row r="4" spans="1:17" s="6" customFormat="1" ht="12.75" customHeight="1">
      <c r="A4" s="36"/>
      <c r="B4" s="8">
        <v>2009</v>
      </c>
      <c r="C4" s="8">
        <v>2010</v>
      </c>
      <c r="D4" s="8">
        <v>2011</v>
      </c>
      <c r="E4" s="8">
        <v>2012</v>
      </c>
      <c r="F4" s="8">
        <v>2013</v>
      </c>
      <c r="G4" s="8">
        <v>2014</v>
      </c>
      <c r="H4" s="8">
        <v>2015</v>
      </c>
      <c r="I4" s="8">
        <v>2016</v>
      </c>
      <c r="J4" s="8">
        <v>2017</v>
      </c>
      <c r="K4" s="8">
        <v>2018</v>
      </c>
      <c r="L4" s="38"/>
      <c r="M4" s="5"/>
      <c r="N4" s="5"/>
      <c r="P4" s="7"/>
      <c r="Q4" s="5"/>
    </row>
    <row r="5" spans="1:17" ht="9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5"/>
      <c r="N5" s="5"/>
      <c r="P5" s="7"/>
      <c r="Q5" s="5"/>
    </row>
    <row r="6" spans="1:17" ht="9">
      <c r="A6" s="7" t="s">
        <v>28</v>
      </c>
      <c r="B6" s="10">
        <f aca="true" t="shared" si="0" ref="B6:H6">B8+B15+B26+B32+B36</f>
        <v>26103.093</v>
      </c>
      <c r="C6" s="10">
        <f t="shared" si="0"/>
        <v>28203.419999999995</v>
      </c>
      <c r="D6" s="10">
        <f t="shared" si="0"/>
        <v>22892.504</v>
      </c>
      <c r="E6" s="10">
        <f t="shared" si="0"/>
        <v>23758.673126</v>
      </c>
      <c r="F6" s="10">
        <f t="shared" si="0"/>
        <v>27527.832447</v>
      </c>
      <c r="G6" s="10">
        <f t="shared" si="0"/>
        <v>28215.108109</v>
      </c>
      <c r="H6" s="10">
        <f t="shared" si="0"/>
        <v>29999.872969999997</v>
      </c>
      <c r="I6" s="10">
        <f>I8+I15+I26+I32+I36</f>
        <v>28694.246992</v>
      </c>
      <c r="J6" s="10">
        <f>J8+J15+J26+J32+J36</f>
        <v>28593.142413999998</v>
      </c>
      <c r="K6" s="10">
        <f>K8+K15+K26+K32+K36</f>
        <v>33056.44115</v>
      </c>
      <c r="L6" s="11">
        <f>((K6/J6)-1)*100</f>
        <v>15.609682459437014</v>
      </c>
      <c r="M6" s="30"/>
      <c r="N6" s="10"/>
      <c r="O6" s="10"/>
      <c r="P6" s="10"/>
      <c r="Q6" s="12"/>
    </row>
    <row r="7" spans="1:17" ht="9">
      <c r="A7" s="7"/>
      <c r="B7" s="22"/>
      <c r="C7" s="22"/>
      <c r="D7" s="22"/>
      <c r="E7" s="22"/>
      <c r="F7" s="22"/>
      <c r="G7" s="22"/>
      <c r="H7" s="22"/>
      <c r="I7" s="22"/>
      <c r="J7" s="22"/>
      <c r="K7" s="22"/>
      <c r="L7" s="10"/>
      <c r="M7" s="26"/>
      <c r="N7" s="26"/>
      <c r="P7" s="13"/>
      <c r="Q7" s="12"/>
    </row>
    <row r="8" spans="1:17" ht="9">
      <c r="A8" s="7" t="s">
        <v>0</v>
      </c>
      <c r="B8" s="10">
        <f aca="true" t="shared" si="1" ref="B8:H8">SUM(B9:B13)</f>
        <v>51.729</v>
      </c>
      <c r="C8" s="10">
        <f t="shared" si="1"/>
        <v>59.706</v>
      </c>
      <c r="D8" s="10">
        <f t="shared" si="1"/>
        <v>169.855</v>
      </c>
      <c r="E8" s="10">
        <f t="shared" si="1"/>
        <v>212.848023</v>
      </c>
      <c r="F8" s="10">
        <f t="shared" si="1"/>
        <v>238.74332099999998</v>
      </c>
      <c r="G8" s="10">
        <f t="shared" si="1"/>
        <v>238.55305099999998</v>
      </c>
      <c r="H8" s="10">
        <f t="shared" si="1"/>
        <v>254.033998</v>
      </c>
      <c r="I8" s="10">
        <f>SUM(I9:I13)</f>
        <v>213.351</v>
      </c>
      <c r="J8" s="10">
        <f>SUM(J9:J13)</f>
        <v>237.63697100000002</v>
      </c>
      <c r="K8" s="10">
        <f>SUM(K9:K13)</f>
        <v>205.543764</v>
      </c>
      <c r="L8" s="11">
        <f>((K8/J8)-1)*100</f>
        <v>-13.505140578483477</v>
      </c>
      <c r="M8" s="31"/>
      <c r="N8" s="10"/>
      <c r="O8" s="10"/>
      <c r="P8" s="10"/>
      <c r="Q8" s="6"/>
    </row>
    <row r="9" spans="1:17" ht="9">
      <c r="A9" s="21" t="s">
        <v>29</v>
      </c>
      <c r="B9" s="25">
        <v>0</v>
      </c>
      <c r="C9" s="24">
        <v>1.489</v>
      </c>
      <c r="D9" s="24">
        <v>2.681</v>
      </c>
      <c r="E9" s="24">
        <v>4.101399000000001</v>
      </c>
      <c r="F9" s="24">
        <v>5.008348</v>
      </c>
      <c r="G9" s="24">
        <v>0</v>
      </c>
      <c r="H9" s="24">
        <v>4.508889</v>
      </c>
      <c r="I9" s="24">
        <v>3.673</v>
      </c>
      <c r="J9" s="24">
        <v>0</v>
      </c>
      <c r="K9" s="24">
        <v>0</v>
      </c>
      <c r="L9" s="32" t="s">
        <v>34</v>
      </c>
      <c r="M9" s="31"/>
      <c r="N9" s="24"/>
      <c r="O9" s="24"/>
      <c r="P9" s="13"/>
      <c r="Q9" s="6"/>
    </row>
    <row r="10" spans="1:17" ht="9">
      <c r="A10" s="13" t="s">
        <v>1</v>
      </c>
      <c r="B10" s="17">
        <v>4.739</v>
      </c>
      <c r="C10" s="17">
        <v>7.14</v>
      </c>
      <c r="D10" s="17">
        <v>6.432</v>
      </c>
      <c r="E10" s="17">
        <v>4.046</v>
      </c>
      <c r="F10" s="17">
        <v>4.874878</v>
      </c>
      <c r="G10" s="17">
        <v>2.918</v>
      </c>
      <c r="H10" s="17">
        <v>5.804</v>
      </c>
      <c r="I10" s="17">
        <v>5.497</v>
      </c>
      <c r="J10" s="17">
        <v>4.845000000000001</v>
      </c>
      <c r="K10" s="17">
        <v>5.468</v>
      </c>
      <c r="L10" s="16">
        <f>((K10/J10)-1)*100</f>
        <v>12.858617131062932</v>
      </c>
      <c r="M10" s="31"/>
      <c r="N10" s="24"/>
      <c r="O10" s="24"/>
      <c r="P10" s="13"/>
      <c r="Q10" s="6"/>
    </row>
    <row r="11" spans="1:17" ht="9">
      <c r="A11" s="13" t="s">
        <v>2</v>
      </c>
      <c r="B11" s="17">
        <v>36.024</v>
      </c>
      <c r="C11" s="17">
        <v>23.809</v>
      </c>
      <c r="D11" s="17">
        <v>39.138</v>
      </c>
      <c r="E11" s="17">
        <v>34.362152</v>
      </c>
      <c r="F11" s="17">
        <v>37.061974</v>
      </c>
      <c r="G11" s="17">
        <v>42.14528299999999</v>
      </c>
      <c r="H11" s="17">
        <v>40.926316</v>
      </c>
      <c r="I11" s="17">
        <v>33.15</v>
      </c>
      <c r="J11" s="17">
        <v>51.619027</v>
      </c>
      <c r="K11" s="17">
        <v>43.464166000000006</v>
      </c>
      <c r="L11" s="16">
        <f>((K11/J11)-1)*100</f>
        <v>-15.79816876439767</v>
      </c>
      <c r="M11" s="31"/>
      <c r="N11" s="17"/>
      <c r="O11" s="24"/>
      <c r="P11" s="13"/>
      <c r="Q11" s="6"/>
    </row>
    <row r="12" spans="1:17" ht="9">
      <c r="A12" s="21" t="s">
        <v>26</v>
      </c>
      <c r="B12" s="24">
        <v>8.55</v>
      </c>
      <c r="C12" s="24">
        <v>10.763</v>
      </c>
      <c r="D12" s="24">
        <v>12.416</v>
      </c>
      <c r="E12" s="24">
        <v>8.653452999999999</v>
      </c>
      <c r="F12" s="24">
        <v>7.460332999999999</v>
      </c>
      <c r="G12" s="24">
        <v>12.769985000000002</v>
      </c>
      <c r="H12" s="24">
        <v>12.988814999999999</v>
      </c>
      <c r="I12" s="24">
        <v>9.058</v>
      </c>
      <c r="J12" s="24">
        <v>4.901497</v>
      </c>
      <c r="K12" s="24">
        <v>1.3896350000000002</v>
      </c>
      <c r="L12" s="16">
        <f>((K12/J12)-1)*100</f>
        <v>-71.64876363282482</v>
      </c>
      <c r="M12" s="31"/>
      <c r="N12" s="17"/>
      <c r="O12" s="24"/>
      <c r="P12" s="13"/>
      <c r="Q12" s="6"/>
    </row>
    <row r="13" spans="1:17" ht="9">
      <c r="A13" s="13" t="s">
        <v>3</v>
      </c>
      <c r="B13" s="17">
        <v>2.416</v>
      </c>
      <c r="C13" s="17">
        <v>16.505</v>
      </c>
      <c r="D13" s="17">
        <v>109.18799999999999</v>
      </c>
      <c r="E13" s="17">
        <v>161.685019</v>
      </c>
      <c r="F13" s="17">
        <v>184.337788</v>
      </c>
      <c r="G13" s="17">
        <v>180.719783</v>
      </c>
      <c r="H13" s="17">
        <v>189.80597799999998</v>
      </c>
      <c r="I13" s="17">
        <v>161.973</v>
      </c>
      <c r="J13" s="17">
        <v>176.27144700000002</v>
      </c>
      <c r="K13" s="17">
        <v>155.22196300000002</v>
      </c>
      <c r="L13" s="16">
        <f>((K13/J13)-1)*100</f>
        <v>-11.941516540679443</v>
      </c>
      <c r="M13" s="31"/>
      <c r="N13" s="17"/>
      <c r="O13" s="24"/>
      <c r="P13" s="13"/>
      <c r="Q13" s="5"/>
    </row>
    <row r="14" spans="1:17" ht="9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/>
      <c r="M14" s="31"/>
      <c r="N14" s="24"/>
      <c r="O14" s="24"/>
      <c r="P14" s="7"/>
      <c r="Q14" s="9"/>
    </row>
    <row r="15" spans="1:17" ht="9">
      <c r="A15" s="7" t="s">
        <v>4</v>
      </c>
      <c r="B15" s="10">
        <f aca="true" t="shared" si="2" ref="B15:I15">SUM(B16:B24)</f>
        <v>2210.5029999999997</v>
      </c>
      <c r="C15" s="10">
        <f t="shared" si="2"/>
        <v>1822.894</v>
      </c>
      <c r="D15" s="10">
        <f t="shared" si="2"/>
        <v>1938.531</v>
      </c>
      <c r="E15" s="10">
        <f t="shared" si="2"/>
        <v>1741.127006</v>
      </c>
      <c r="F15" s="10">
        <f t="shared" si="2"/>
        <v>1532.989926</v>
      </c>
      <c r="G15" s="10">
        <f t="shared" si="2"/>
        <v>1842.860675</v>
      </c>
      <c r="H15" s="10">
        <f t="shared" si="2"/>
        <v>2169.231075</v>
      </c>
      <c r="I15" s="10">
        <f t="shared" si="2"/>
        <v>1506.6546950000002</v>
      </c>
      <c r="J15" s="10">
        <f>SUM(J16:J24)</f>
        <v>1415.1783300000002</v>
      </c>
      <c r="K15" s="10">
        <f>SUM(K16:K24)</f>
        <v>2006.092728</v>
      </c>
      <c r="L15" s="11">
        <f>((K15/J15)-1)*100</f>
        <v>41.75547247109132</v>
      </c>
      <c r="M15" s="31"/>
      <c r="N15" s="10"/>
      <c r="O15" s="10"/>
      <c r="P15" s="10"/>
      <c r="Q15" s="6"/>
    </row>
    <row r="16" spans="1:17" ht="9">
      <c r="A16" s="13" t="s">
        <v>11</v>
      </c>
      <c r="B16" s="17">
        <v>790.9870000000001</v>
      </c>
      <c r="C16" s="17">
        <v>575.534</v>
      </c>
      <c r="D16" s="17">
        <v>721.6949999999999</v>
      </c>
      <c r="E16" s="17">
        <v>579.664696</v>
      </c>
      <c r="F16" s="17">
        <v>457.73355900000007</v>
      </c>
      <c r="G16" s="17">
        <v>485.24547399999994</v>
      </c>
      <c r="H16" s="17">
        <v>554.55769</v>
      </c>
      <c r="I16" s="17">
        <v>366.45028999999994</v>
      </c>
      <c r="J16" s="17">
        <v>312.277752</v>
      </c>
      <c r="K16" s="17">
        <v>459.870941</v>
      </c>
      <c r="L16" s="16">
        <f>((K16/J16)-1)*100</f>
        <v>47.263433931726254</v>
      </c>
      <c r="M16" s="31"/>
      <c r="N16" s="17"/>
      <c r="O16" s="24"/>
      <c r="P16" s="13"/>
      <c r="Q16" s="6"/>
    </row>
    <row r="17" spans="1:17" ht="9">
      <c r="A17" s="13" t="s">
        <v>13</v>
      </c>
      <c r="B17" s="17">
        <v>116.563</v>
      </c>
      <c r="C17" s="17">
        <v>130.174</v>
      </c>
      <c r="D17" s="17">
        <v>104.399</v>
      </c>
      <c r="E17" s="17">
        <v>147.448581</v>
      </c>
      <c r="F17" s="17">
        <v>175.45946700000002</v>
      </c>
      <c r="G17" s="17">
        <v>240.29397799999998</v>
      </c>
      <c r="H17" s="17">
        <v>222.26497600000005</v>
      </c>
      <c r="I17" s="17">
        <v>126.07</v>
      </c>
      <c r="J17" s="17">
        <v>180.77236600000003</v>
      </c>
      <c r="K17" s="17">
        <v>245.701679</v>
      </c>
      <c r="L17" s="16">
        <f>((K17/J17)-1)*100</f>
        <v>35.91772041087295</v>
      </c>
      <c r="M17" s="31"/>
      <c r="N17" s="17"/>
      <c r="O17" s="24"/>
      <c r="P17" s="13"/>
      <c r="Q17" s="6"/>
    </row>
    <row r="18" spans="1:17" ht="9">
      <c r="A18" s="13" t="s">
        <v>7</v>
      </c>
      <c r="B18" s="17">
        <v>10.758</v>
      </c>
      <c r="C18" s="17">
        <v>4.042</v>
      </c>
      <c r="D18" s="17">
        <v>8.784</v>
      </c>
      <c r="E18" s="17">
        <v>3.977569</v>
      </c>
      <c r="F18" s="17">
        <v>9.000694</v>
      </c>
      <c r="G18" s="17">
        <v>9.131623</v>
      </c>
      <c r="H18" s="17">
        <v>14.599848999999999</v>
      </c>
      <c r="I18" s="17">
        <v>5.242</v>
      </c>
      <c r="J18" s="17">
        <v>0</v>
      </c>
      <c r="K18" s="17">
        <v>0</v>
      </c>
      <c r="L18" s="32" t="s">
        <v>34</v>
      </c>
      <c r="M18" s="31"/>
      <c r="N18" s="17"/>
      <c r="O18" s="24"/>
      <c r="P18" s="13"/>
      <c r="Q18" s="6"/>
    </row>
    <row r="19" spans="1:17" ht="9">
      <c r="A19" s="13" t="s">
        <v>5</v>
      </c>
      <c r="B19" s="17">
        <v>168.49699999999999</v>
      </c>
      <c r="C19" s="17">
        <v>180.621</v>
      </c>
      <c r="D19" s="17">
        <v>178.371</v>
      </c>
      <c r="E19" s="17">
        <v>160.372717</v>
      </c>
      <c r="F19" s="17">
        <v>167.89879</v>
      </c>
      <c r="G19" s="17">
        <v>179.15070999999998</v>
      </c>
      <c r="H19" s="17">
        <v>186.980954</v>
      </c>
      <c r="I19" s="17">
        <v>127.99719100000002</v>
      </c>
      <c r="J19" s="17">
        <v>162.556946</v>
      </c>
      <c r="K19" s="17">
        <v>147.615979</v>
      </c>
      <c r="L19" s="16">
        <f aca="true" t="shared" si="3" ref="L19:L24">((K19/J19)-1)*100</f>
        <v>-9.191220287812252</v>
      </c>
      <c r="M19" s="31"/>
      <c r="N19" s="24"/>
      <c r="O19" s="24"/>
      <c r="P19" s="13"/>
      <c r="Q19" s="6"/>
    </row>
    <row r="20" spans="1:17" ht="9">
      <c r="A20" s="13" t="s">
        <v>9</v>
      </c>
      <c r="B20" s="17">
        <v>395.301</v>
      </c>
      <c r="C20" s="17">
        <v>318.079</v>
      </c>
      <c r="D20" s="17">
        <v>327.95500000000004</v>
      </c>
      <c r="E20" s="17">
        <v>294.45696200000003</v>
      </c>
      <c r="F20" s="17">
        <v>287.002903</v>
      </c>
      <c r="G20" s="17">
        <v>375.70194499999997</v>
      </c>
      <c r="H20" s="17">
        <v>447.057098</v>
      </c>
      <c r="I20" s="17">
        <v>360.233529</v>
      </c>
      <c r="J20" s="17">
        <v>329.634914</v>
      </c>
      <c r="K20" s="17">
        <v>430.80924200000004</v>
      </c>
      <c r="L20" s="16">
        <f t="shared" si="3"/>
        <v>30.692843416459237</v>
      </c>
      <c r="M20" s="31"/>
      <c r="N20" s="24"/>
      <c r="O20" s="24"/>
      <c r="P20" s="13"/>
      <c r="Q20" s="6"/>
    </row>
    <row r="21" spans="1:17" ht="9">
      <c r="A21" s="13" t="s">
        <v>10</v>
      </c>
      <c r="B21" s="17">
        <v>469.03000000000003</v>
      </c>
      <c r="C21" s="17">
        <v>396.013</v>
      </c>
      <c r="D21" s="17">
        <v>366.881</v>
      </c>
      <c r="E21" s="17">
        <v>333.40777099999997</v>
      </c>
      <c r="F21" s="17">
        <v>249.26577300000002</v>
      </c>
      <c r="G21" s="17">
        <v>336.05658900000003</v>
      </c>
      <c r="H21" s="17">
        <v>442.943171</v>
      </c>
      <c r="I21" s="17">
        <v>347.869687</v>
      </c>
      <c r="J21" s="17">
        <v>279.446371</v>
      </c>
      <c r="K21" s="17">
        <v>465.51422</v>
      </c>
      <c r="L21" s="16">
        <f t="shared" si="3"/>
        <v>66.58445709427374</v>
      </c>
      <c r="M21" s="31"/>
      <c r="N21" s="17"/>
      <c r="O21" s="24"/>
      <c r="P21" s="13"/>
      <c r="Q21" s="6"/>
    </row>
    <row r="22" spans="1:17" ht="9">
      <c r="A22" s="13" t="s">
        <v>6</v>
      </c>
      <c r="B22" s="17">
        <v>40.953</v>
      </c>
      <c r="C22" s="17">
        <v>35.497</v>
      </c>
      <c r="D22" s="17">
        <v>36.635</v>
      </c>
      <c r="E22" s="17">
        <v>6.608463</v>
      </c>
      <c r="F22" s="17">
        <v>31.937491</v>
      </c>
      <c r="G22" s="17">
        <v>32.506926</v>
      </c>
      <c r="H22" s="17">
        <v>32.679517</v>
      </c>
      <c r="I22" s="17">
        <v>21.604999999999997</v>
      </c>
      <c r="J22" s="17">
        <v>20.404588</v>
      </c>
      <c r="K22" s="17">
        <v>37.477886</v>
      </c>
      <c r="L22" s="16">
        <f t="shared" si="3"/>
        <v>83.67381884897651</v>
      </c>
      <c r="M22" s="31"/>
      <c r="N22" s="17"/>
      <c r="O22" s="24"/>
      <c r="P22" s="13"/>
      <c r="Q22" s="6"/>
    </row>
    <row r="23" spans="1:17" ht="9">
      <c r="A23" s="13" t="s">
        <v>8</v>
      </c>
      <c r="B23" s="17">
        <v>117.29599999999999</v>
      </c>
      <c r="C23" s="17">
        <v>102.027</v>
      </c>
      <c r="D23" s="17">
        <v>95.917</v>
      </c>
      <c r="E23" s="17">
        <v>90.34944</v>
      </c>
      <c r="F23" s="17">
        <v>55.558268</v>
      </c>
      <c r="G23" s="17">
        <v>73.236396</v>
      </c>
      <c r="H23" s="17">
        <v>98.26014299999999</v>
      </c>
      <c r="I23" s="17">
        <v>75.154899</v>
      </c>
      <c r="J23" s="17">
        <v>66.349253</v>
      </c>
      <c r="K23" s="17">
        <v>114.899291</v>
      </c>
      <c r="L23" s="16">
        <f t="shared" si="3"/>
        <v>73.17345079981533</v>
      </c>
      <c r="M23" s="31"/>
      <c r="N23" s="17"/>
      <c r="O23" s="24"/>
      <c r="P23" s="13"/>
      <c r="Q23" s="6"/>
    </row>
    <row r="24" spans="1:17" ht="9">
      <c r="A24" s="13" t="s">
        <v>12</v>
      </c>
      <c r="B24" s="17">
        <v>101.11800000000001</v>
      </c>
      <c r="C24" s="17">
        <v>80.907</v>
      </c>
      <c r="D24" s="17">
        <v>97.894</v>
      </c>
      <c r="E24" s="17">
        <v>124.840807</v>
      </c>
      <c r="F24" s="17">
        <v>99.132981</v>
      </c>
      <c r="G24" s="17">
        <v>111.53703399999999</v>
      </c>
      <c r="H24" s="17">
        <v>169.887677</v>
      </c>
      <c r="I24" s="17">
        <v>76.032099</v>
      </c>
      <c r="J24" s="17">
        <v>63.73613999999999</v>
      </c>
      <c r="K24" s="17">
        <v>104.20349</v>
      </c>
      <c r="L24" s="16">
        <f t="shared" si="3"/>
        <v>63.49199998619311</v>
      </c>
      <c r="M24" s="31"/>
      <c r="N24" s="24"/>
      <c r="O24" s="24"/>
      <c r="P24" s="13"/>
      <c r="Q24" s="6"/>
    </row>
    <row r="25" spans="1:17" ht="9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6"/>
      <c r="M25" s="31"/>
      <c r="N25" s="24"/>
      <c r="O25" s="24"/>
      <c r="P25" s="7"/>
      <c r="Q25" s="9"/>
    </row>
    <row r="26" spans="1:17" ht="9">
      <c r="A26" s="7" t="s">
        <v>14</v>
      </c>
      <c r="B26" s="10">
        <f aca="true" t="shared" si="4" ref="B26:I26">SUM(B27:B30)</f>
        <v>17676.387</v>
      </c>
      <c r="C26" s="10">
        <f t="shared" si="4"/>
        <v>18860.060999999998</v>
      </c>
      <c r="D26" s="10">
        <f t="shared" si="4"/>
        <v>14208.833</v>
      </c>
      <c r="E26" s="10">
        <f t="shared" si="4"/>
        <v>14345.261048000002</v>
      </c>
      <c r="F26" s="10">
        <f t="shared" si="4"/>
        <v>16997.610759000003</v>
      </c>
      <c r="G26" s="10">
        <f t="shared" si="4"/>
        <v>16799.017013</v>
      </c>
      <c r="H26" s="10">
        <f t="shared" si="4"/>
        <v>17272.434717</v>
      </c>
      <c r="I26" s="10">
        <f t="shared" si="4"/>
        <v>17101.834299000002</v>
      </c>
      <c r="J26" s="10">
        <f>SUM(J27:J30)</f>
        <v>16688.533359</v>
      </c>
      <c r="K26" s="10">
        <f>SUM(K27:K30)</f>
        <v>19700.004793</v>
      </c>
      <c r="L26" s="23">
        <f>((K26/J26)-1)*100</f>
        <v>18.04515333503489</v>
      </c>
      <c r="M26" s="31"/>
      <c r="N26" s="10"/>
      <c r="O26" s="10"/>
      <c r="P26" s="10"/>
      <c r="Q26" s="6"/>
    </row>
    <row r="27" spans="1:17" ht="9">
      <c r="A27" s="13" t="s">
        <v>25</v>
      </c>
      <c r="B27" s="17">
        <v>238.348</v>
      </c>
      <c r="C27" s="17">
        <v>208.616</v>
      </c>
      <c r="D27" s="17">
        <v>196.996</v>
      </c>
      <c r="E27" s="17">
        <v>186.40156100000002</v>
      </c>
      <c r="F27" s="17">
        <v>180.71683499999997</v>
      </c>
      <c r="G27" s="17">
        <v>162.345026</v>
      </c>
      <c r="H27" s="17">
        <v>178.73417600000005</v>
      </c>
      <c r="I27" s="17">
        <v>75.30799999999999</v>
      </c>
      <c r="J27" s="17">
        <v>90.64543699999999</v>
      </c>
      <c r="K27" s="17">
        <v>127.569572</v>
      </c>
      <c r="L27" s="16">
        <f>((K27/J27)-1)*100</f>
        <v>40.734686953961074</v>
      </c>
      <c r="M27" s="31"/>
      <c r="N27" s="17"/>
      <c r="O27" s="24"/>
      <c r="P27" s="13"/>
      <c r="Q27" s="9"/>
    </row>
    <row r="28" spans="1:17" ht="9">
      <c r="A28" s="13" t="s">
        <v>15</v>
      </c>
      <c r="B28" s="17">
        <v>2284.2259999999997</v>
      </c>
      <c r="C28" s="17">
        <v>2680.513</v>
      </c>
      <c r="D28" s="17">
        <v>2105.6499999999996</v>
      </c>
      <c r="E28" s="17">
        <v>2102.990385</v>
      </c>
      <c r="F28" s="17">
        <v>2809.093664</v>
      </c>
      <c r="G28" s="17">
        <v>2676.281452</v>
      </c>
      <c r="H28" s="17">
        <v>3202.9160519999996</v>
      </c>
      <c r="I28" s="17">
        <v>2699.42767</v>
      </c>
      <c r="J28" s="17">
        <v>2705.404056</v>
      </c>
      <c r="K28" s="17">
        <v>3257.5139189999995</v>
      </c>
      <c r="L28" s="16">
        <f>((K28/J28)-1)*100</f>
        <v>20.407667452687516</v>
      </c>
      <c r="M28" s="31"/>
      <c r="N28" s="17"/>
      <c r="O28" s="24"/>
      <c r="P28" s="13"/>
      <c r="Q28" s="6"/>
    </row>
    <row r="29" spans="1:17" ht="9">
      <c r="A29" s="13" t="s">
        <v>16</v>
      </c>
      <c r="B29" s="17">
        <v>112.818</v>
      </c>
      <c r="C29" s="17">
        <v>69.872</v>
      </c>
      <c r="D29" s="17">
        <v>81.257</v>
      </c>
      <c r="E29" s="17">
        <v>68.38123500000002</v>
      </c>
      <c r="F29" s="17">
        <v>86.09875500000001</v>
      </c>
      <c r="G29" s="17">
        <v>88.48513999999999</v>
      </c>
      <c r="H29" s="17">
        <v>57.603867</v>
      </c>
      <c r="I29" s="17">
        <v>94.68992899999999</v>
      </c>
      <c r="J29" s="17">
        <v>53.891687</v>
      </c>
      <c r="K29" s="17">
        <v>97.25979299999999</v>
      </c>
      <c r="L29" s="16">
        <f>((K29/J29)-1)*100</f>
        <v>80.47271928971158</v>
      </c>
      <c r="M29" s="31"/>
      <c r="N29" s="24"/>
      <c r="O29" s="24"/>
      <c r="P29" s="13"/>
      <c r="Q29" s="6"/>
    </row>
    <row r="30" spans="1:17" ht="9">
      <c r="A30" s="13" t="s">
        <v>17</v>
      </c>
      <c r="B30" s="17">
        <v>15040.994999999999</v>
      </c>
      <c r="C30" s="17">
        <v>15901.06</v>
      </c>
      <c r="D30" s="17">
        <v>11824.93</v>
      </c>
      <c r="E30" s="17">
        <v>11987.487867000002</v>
      </c>
      <c r="F30" s="17">
        <v>13921.701505</v>
      </c>
      <c r="G30" s="17">
        <v>13871.905395</v>
      </c>
      <c r="H30" s="17">
        <v>13833.180622</v>
      </c>
      <c r="I30" s="17">
        <v>14232.4087</v>
      </c>
      <c r="J30" s="17">
        <v>13838.592179</v>
      </c>
      <c r="K30" s="17">
        <v>16217.661509</v>
      </c>
      <c r="L30" s="16">
        <f>((K30/J30)-1)*100</f>
        <v>17.19155604289162</v>
      </c>
      <c r="M30" s="31"/>
      <c r="N30" s="24"/>
      <c r="O30" s="24"/>
      <c r="P30" s="13"/>
      <c r="Q30" s="5"/>
    </row>
    <row r="31" spans="2:17" ht="9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31"/>
      <c r="N31" s="17"/>
      <c r="O31" s="24"/>
      <c r="P31" s="7"/>
      <c r="Q31" s="9"/>
    </row>
    <row r="32" spans="1:17" ht="9">
      <c r="A32" s="7" t="s">
        <v>18</v>
      </c>
      <c r="B32" s="10">
        <f aca="true" t="shared" si="5" ref="B32:I32">SUM(B33:B34)</f>
        <v>1901.257</v>
      </c>
      <c r="C32" s="10">
        <f t="shared" si="5"/>
        <v>1746.034</v>
      </c>
      <c r="D32" s="10">
        <f t="shared" si="5"/>
        <v>1405.636</v>
      </c>
      <c r="E32" s="10">
        <f t="shared" si="5"/>
        <v>1305.712906</v>
      </c>
      <c r="F32" s="10">
        <f t="shared" si="5"/>
        <v>1470.949467</v>
      </c>
      <c r="G32" s="10">
        <f t="shared" si="5"/>
        <v>1583.859492</v>
      </c>
      <c r="H32" s="10">
        <f t="shared" si="5"/>
        <v>1466.1739589999997</v>
      </c>
      <c r="I32" s="10">
        <f t="shared" si="5"/>
        <v>1476.605184</v>
      </c>
      <c r="J32" s="10">
        <f>SUM(J33:J34)</f>
        <v>1293.864704</v>
      </c>
      <c r="K32" s="10">
        <f>SUM(K33:K34)</f>
        <v>1626.1990959999998</v>
      </c>
      <c r="L32" s="23">
        <f>((K32/J32)-1)*100</f>
        <v>25.68540520292295</v>
      </c>
      <c r="M32" s="31"/>
      <c r="N32" s="10"/>
      <c r="O32" s="10"/>
      <c r="P32" s="10"/>
      <c r="Q32" s="6"/>
    </row>
    <row r="33" spans="1:17" ht="9">
      <c r="A33" s="13" t="s">
        <v>19</v>
      </c>
      <c r="B33" s="17">
        <v>1898.797</v>
      </c>
      <c r="C33" s="17">
        <v>1740.229</v>
      </c>
      <c r="D33" s="17">
        <v>1399.061</v>
      </c>
      <c r="E33" s="17">
        <v>1304.047392</v>
      </c>
      <c r="F33" s="17">
        <v>1466.439621</v>
      </c>
      <c r="G33" s="17">
        <v>1579.462039</v>
      </c>
      <c r="H33" s="17">
        <v>1462.3872709999998</v>
      </c>
      <c r="I33" s="17">
        <v>1473.691184</v>
      </c>
      <c r="J33" s="17">
        <v>1291.370872</v>
      </c>
      <c r="K33" s="17">
        <v>1624.00967</v>
      </c>
      <c r="L33" s="16">
        <f>((K33/J33)-1)*100</f>
        <v>25.75857991010966</v>
      </c>
      <c r="M33" s="31"/>
      <c r="N33" s="17"/>
      <c r="O33" s="24"/>
      <c r="P33" s="13"/>
      <c r="Q33" s="6"/>
    </row>
    <row r="34" spans="1:17" ht="9">
      <c r="A34" s="13" t="s">
        <v>20</v>
      </c>
      <c r="B34" s="17">
        <v>2.46</v>
      </c>
      <c r="C34" s="17">
        <v>5.805</v>
      </c>
      <c r="D34" s="17">
        <v>6.575</v>
      </c>
      <c r="E34" s="17">
        <v>1.665514</v>
      </c>
      <c r="F34" s="17">
        <v>4.509846</v>
      </c>
      <c r="G34" s="17">
        <v>4.3974530000000005</v>
      </c>
      <c r="H34" s="17">
        <v>3.7866880000000003</v>
      </c>
      <c r="I34" s="17">
        <v>2.914</v>
      </c>
      <c r="J34" s="17">
        <v>2.493832</v>
      </c>
      <c r="K34" s="17">
        <v>2.189426</v>
      </c>
      <c r="L34" s="16">
        <f>((K34/J34)-1)*100</f>
        <v>-12.206355520339773</v>
      </c>
      <c r="M34" s="31"/>
      <c r="N34" s="24"/>
      <c r="O34" s="24"/>
      <c r="P34" s="13"/>
      <c r="Q34" s="5"/>
    </row>
    <row r="35" spans="2:17" ht="9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31"/>
      <c r="N35" s="24"/>
      <c r="O35" s="24"/>
      <c r="P35" s="7"/>
      <c r="Q35" s="9"/>
    </row>
    <row r="36" spans="1:17" ht="9">
      <c r="A36" s="7" t="s">
        <v>21</v>
      </c>
      <c r="B36" s="10">
        <f aca="true" t="shared" si="6" ref="B36:I36">SUM(B37:B39)</f>
        <v>4263.217</v>
      </c>
      <c r="C36" s="10">
        <f t="shared" si="6"/>
        <v>5714.724999999999</v>
      </c>
      <c r="D36" s="10">
        <f t="shared" si="6"/>
        <v>5169.648999999999</v>
      </c>
      <c r="E36" s="10">
        <f t="shared" si="6"/>
        <v>6153.7241429999995</v>
      </c>
      <c r="F36" s="10">
        <f t="shared" si="6"/>
        <v>7287.538974</v>
      </c>
      <c r="G36" s="10">
        <f t="shared" si="6"/>
        <v>7750.817878</v>
      </c>
      <c r="H36" s="10">
        <f t="shared" si="6"/>
        <v>8837.999221</v>
      </c>
      <c r="I36" s="10">
        <f t="shared" si="6"/>
        <v>8395.801814</v>
      </c>
      <c r="J36" s="10">
        <f>SUM(J37:J39)</f>
        <v>8957.929049999999</v>
      </c>
      <c r="K36" s="10">
        <f>SUM(K37:K39)</f>
        <v>9518.600769</v>
      </c>
      <c r="L36" s="23">
        <f>((K36/J36)-1)*100</f>
        <v>6.258943511056292</v>
      </c>
      <c r="M36" s="31"/>
      <c r="N36" s="10"/>
      <c r="O36" s="10"/>
      <c r="P36" s="10"/>
      <c r="Q36" s="6"/>
    </row>
    <row r="37" spans="1:17" ht="9">
      <c r="A37" s="13" t="s">
        <v>24</v>
      </c>
      <c r="B37" s="17">
        <v>2121.825</v>
      </c>
      <c r="C37" s="17">
        <v>2979.689</v>
      </c>
      <c r="D37" s="17">
        <v>2677.25</v>
      </c>
      <c r="E37" s="17">
        <v>3219.458948</v>
      </c>
      <c r="F37" s="17">
        <v>3887.5013160000003</v>
      </c>
      <c r="G37" s="17">
        <v>4269.033039</v>
      </c>
      <c r="H37" s="17">
        <v>4809.350044000001</v>
      </c>
      <c r="I37" s="17">
        <v>4584.213147</v>
      </c>
      <c r="J37" s="17">
        <v>4874.776256</v>
      </c>
      <c r="K37" s="17">
        <v>4496.560636</v>
      </c>
      <c r="L37" s="16">
        <f>((K37/J37)-1)*100</f>
        <v>-7.75862521965972</v>
      </c>
      <c r="M37" s="31"/>
      <c r="N37" s="17"/>
      <c r="O37" s="24"/>
      <c r="P37" s="13"/>
      <c r="Q37" s="6"/>
    </row>
    <row r="38" spans="1:16" ht="9">
      <c r="A38" s="13" t="s">
        <v>23</v>
      </c>
      <c r="B38" s="17">
        <v>809.915</v>
      </c>
      <c r="C38" s="17">
        <v>853.526</v>
      </c>
      <c r="D38" s="17">
        <v>862.109</v>
      </c>
      <c r="E38" s="17">
        <v>953.5311710000001</v>
      </c>
      <c r="F38" s="17">
        <v>1181.9413909999998</v>
      </c>
      <c r="G38" s="17">
        <v>1132.0428909999998</v>
      </c>
      <c r="H38" s="17">
        <v>1316.318791</v>
      </c>
      <c r="I38" s="17">
        <v>1211.646199</v>
      </c>
      <c r="J38" s="17">
        <v>1415.0901230000002</v>
      </c>
      <c r="K38" s="17">
        <v>1757.560638</v>
      </c>
      <c r="L38" s="16">
        <f>((K38/J38)-1)*100</f>
        <v>24.20132184047472</v>
      </c>
      <c r="M38" s="31"/>
      <c r="N38" s="17"/>
      <c r="O38" s="24"/>
      <c r="P38" s="13"/>
    </row>
    <row r="39" spans="1:16" ht="9">
      <c r="A39" s="13" t="s">
        <v>22</v>
      </c>
      <c r="B39" s="17">
        <v>1331.4769999999999</v>
      </c>
      <c r="C39" s="17">
        <v>1881.51</v>
      </c>
      <c r="D39" s="17">
        <v>1630.29</v>
      </c>
      <c r="E39" s="17">
        <v>1980.7340239999999</v>
      </c>
      <c r="F39" s="17">
        <v>2218.096267</v>
      </c>
      <c r="G39" s="17">
        <v>2349.7419480000003</v>
      </c>
      <c r="H39" s="17">
        <v>2712.3303859999996</v>
      </c>
      <c r="I39" s="17">
        <v>2599.942468</v>
      </c>
      <c r="J39" s="17">
        <v>2668.0626709999997</v>
      </c>
      <c r="K39" s="17">
        <v>3264.479495</v>
      </c>
      <c r="L39" s="16">
        <f>((K39/J39)-1)*100</f>
        <v>22.353928582062178</v>
      </c>
      <c r="M39" s="31"/>
      <c r="N39" s="24"/>
      <c r="O39" s="24"/>
      <c r="P39" s="13"/>
    </row>
    <row r="40" spans="1:12" ht="9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ht="9">
      <c r="A41" s="21" t="s">
        <v>36</v>
      </c>
    </row>
    <row r="42" spans="1:8" ht="9">
      <c r="A42" s="21" t="s">
        <v>39</v>
      </c>
      <c r="B42" s="20"/>
      <c r="C42" s="20"/>
      <c r="D42" s="20"/>
      <c r="E42" s="20"/>
      <c r="F42" s="20"/>
      <c r="G42" s="20"/>
      <c r="H42" s="20"/>
    </row>
    <row r="44" ht="9">
      <c r="A44" s="7"/>
    </row>
    <row r="45" spans="1:11" ht="9">
      <c r="A45" s="7"/>
      <c r="E45" s="34"/>
      <c r="F45" s="34"/>
      <c r="G45" s="34"/>
      <c r="H45" s="34"/>
      <c r="I45" s="34"/>
      <c r="J45" s="34"/>
      <c r="K45" s="34"/>
    </row>
    <row r="46" spans="1:11" ht="9">
      <c r="A46" s="21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9">
      <c r="A47" s="21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9">
      <c r="A48" s="21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9">
      <c r="A49" s="21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9">
      <c r="A50" s="21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9">
      <c r="A51" s="21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9">
      <c r="A52" s="21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9">
      <c r="A53" s="21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9">
      <c r="A54" s="21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9">
      <c r="A55" s="21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9">
      <c r="A56" s="21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9">
      <c r="A57" s="21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9">
      <c r="A58" s="21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9">
      <c r="A59" s="21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9">
      <c r="A60" s="21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6" spans="1:12" ht="9">
      <c r="A66" s="21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9">
      <c r="A67" s="21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5:11" ht="9">
      <c r="E68" s="33"/>
      <c r="F68" s="33"/>
      <c r="G68" s="33"/>
      <c r="H68" s="33"/>
      <c r="I68" s="33"/>
      <c r="J68" s="33"/>
      <c r="K68" s="33"/>
    </row>
    <row r="69" spans="5:11" ht="9">
      <c r="E69" s="33"/>
      <c r="F69" s="33"/>
      <c r="G69" s="33"/>
      <c r="H69" s="33"/>
      <c r="I69" s="33"/>
      <c r="J69" s="33"/>
      <c r="K69" s="33"/>
    </row>
    <row r="70" spans="5:11" ht="9">
      <c r="E70" s="33"/>
      <c r="F70" s="33"/>
      <c r="G70" s="33"/>
      <c r="H70" s="33"/>
      <c r="I70" s="33"/>
      <c r="J70" s="33"/>
      <c r="K70" s="33"/>
    </row>
    <row r="71" spans="5:11" ht="9">
      <c r="E71" s="33"/>
      <c r="F71" s="33"/>
      <c r="G71" s="33"/>
      <c r="H71" s="33"/>
      <c r="I71" s="33"/>
      <c r="J71" s="33"/>
      <c r="K71" s="33"/>
    </row>
    <row r="72" spans="5:11" ht="9">
      <c r="E72" s="33"/>
      <c r="F72" s="33"/>
      <c r="G72" s="33"/>
      <c r="H72" s="33"/>
      <c r="I72" s="33"/>
      <c r="J72" s="33"/>
      <c r="K72" s="33"/>
    </row>
    <row r="73" spans="5:11" ht="9">
      <c r="E73" s="33"/>
      <c r="F73" s="33"/>
      <c r="G73" s="33"/>
      <c r="H73" s="33"/>
      <c r="I73" s="33"/>
      <c r="J73" s="33"/>
      <c r="K73" s="33"/>
    </row>
    <row r="74" spans="5:11" ht="9">
      <c r="E74" s="33"/>
      <c r="F74" s="33"/>
      <c r="G74" s="33"/>
      <c r="H74" s="33"/>
      <c r="I74" s="33"/>
      <c r="J74" s="33"/>
      <c r="K74" s="33"/>
    </row>
    <row r="75" spans="5:11" ht="9">
      <c r="E75" s="33"/>
      <c r="F75" s="33"/>
      <c r="G75" s="33"/>
      <c r="H75" s="33"/>
      <c r="I75" s="33"/>
      <c r="J75" s="33"/>
      <c r="K75" s="33"/>
    </row>
    <row r="78" ht="9">
      <c r="A78" s="7"/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  <colBreaks count="1" manualBreakCount="1">
    <brk id="13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S33" sqref="S33"/>
    </sheetView>
  </sheetViews>
  <sheetFormatPr defaultColWidth="9.140625" defaultRowHeight="12.75"/>
  <cols>
    <col min="1" max="1" width="30.00390625" style="27" bestFit="1" customWidth="1"/>
    <col min="2" max="11" width="10.57421875" style="0" bestFit="1" customWidth="1"/>
  </cols>
  <sheetData>
    <row r="1" ht="12.75">
      <c r="A1" s="27" t="s">
        <v>33</v>
      </c>
    </row>
    <row r="3" spans="1:11" ht="12.75">
      <c r="A3" s="27" t="s">
        <v>32</v>
      </c>
      <c r="B3" s="28">
        <v>2002</v>
      </c>
      <c r="C3" s="28">
        <v>2003</v>
      </c>
      <c r="D3" s="28">
        <v>2004</v>
      </c>
      <c r="E3" s="28">
        <v>2005</v>
      </c>
      <c r="F3" s="28">
        <v>2006</v>
      </c>
      <c r="G3" s="28">
        <v>2007</v>
      </c>
      <c r="H3" s="28">
        <v>2008</v>
      </c>
      <c r="I3" s="28">
        <v>2009</v>
      </c>
      <c r="J3" s="28">
        <v>2010</v>
      </c>
      <c r="K3" s="28">
        <v>2011</v>
      </c>
    </row>
    <row r="4" spans="1:11" ht="12.75">
      <c r="A4" s="27" t="s">
        <v>0</v>
      </c>
      <c r="B4" s="29">
        <v>30.315</v>
      </c>
      <c r="C4" s="29">
        <v>39.387</v>
      </c>
      <c r="D4" s="29">
        <v>47.532</v>
      </c>
      <c r="E4" s="29">
        <v>47.510999999999996</v>
      </c>
      <c r="F4" s="29">
        <v>75.881</v>
      </c>
      <c r="G4" s="29">
        <v>47.657</v>
      </c>
      <c r="H4" s="29">
        <v>55.672000000000004</v>
      </c>
      <c r="I4" s="29">
        <v>51.729</v>
      </c>
      <c r="J4" s="29">
        <v>59.706</v>
      </c>
      <c r="K4" s="29">
        <v>169.855</v>
      </c>
    </row>
    <row r="5" spans="1:11" ht="12.75">
      <c r="A5" s="27" t="s">
        <v>4</v>
      </c>
      <c r="B5" s="29">
        <v>1518.275</v>
      </c>
      <c r="C5" s="29">
        <v>1505.225</v>
      </c>
      <c r="D5" s="29">
        <v>1675.492</v>
      </c>
      <c r="E5" s="29">
        <v>1695.557</v>
      </c>
      <c r="F5" s="29">
        <v>1572.5570000000002</v>
      </c>
      <c r="G5" s="29">
        <v>1901.719</v>
      </c>
      <c r="H5" s="29">
        <v>2371.6150000000002</v>
      </c>
      <c r="I5" s="29">
        <v>2210.503</v>
      </c>
      <c r="J5" s="29">
        <v>1822.894</v>
      </c>
      <c r="K5" s="29">
        <v>1938.531</v>
      </c>
    </row>
    <row r="6" spans="1:11" ht="12.75">
      <c r="A6" s="27" t="s">
        <v>31</v>
      </c>
      <c r="B6" s="29">
        <f>SUM(B4:B5)</f>
        <v>1548.5900000000001</v>
      </c>
      <c r="C6" s="29">
        <f aca="true" t="shared" si="0" ref="C6:K6">SUM(C4:C5)</f>
        <v>1544.6119999999999</v>
      </c>
      <c r="D6" s="29">
        <f t="shared" si="0"/>
        <v>1723.024</v>
      </c>
      <c r="E6" s="29">
        <f t="shared" si="0"/>
        <v>1743.068</v>
      </c>
      <c r="F6" s="29">
        <f t="shared" si="0"/>
        <v>1648.4380000000003</v>
      </c>
      <c r="G6" s="29">
        <f t="shared" si="0"/>
        <v>1949.376</v>
      </c>
      <c r="H6" s="29">
        <f t="shared" si="0"/>
        <v>2427.2870000000003</v>
      </c>
      <c r="I6" s="29">
        <f t="shared" si="0"/>
        <v>2262.232</v>
      </c>
      <c r="J6" s="29">
        <f t="shared" si="0"/>
        <v>1882.6</v>
      </c>
      <c r="K6" s="29">
        <f t="shared" si="0"/>
        <v>2108.386</v>
      </c>
    </row>
    <row r="7" spans="2:11" ht="12.75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2.75">
      <c r="A8" s="27" t="s">
        <v>14</v>
      </c>
      <c r="B8" s="29">
        <v>8551.818</v>
      </c>
      <c r="C8" s="29">
        <v>9786.635</v>
      </c>
      <c r="D8" s="29">
        <v>9948.403</v>
      </c>
      <c r="E8" s="29">
        <v>11154.243999999999</v>
      </c>
      <c r="F8" s="29">
        <v>12478.669</v>
      </c>
      <c r="G8" s="29">
        <v>15782.233</v>
      </c>
      <c r="H8" s="29">
        <v>19212.333000000002</v>
      </c>
      <c r="I8" s="29">
        <v>17676.387</v>
      </c>
      <c r="J8" s="29">
        <v>18860.060999999998</v>
      </c>
      <c r="K8" s="29">
        <v>14208.833</v>
      </c>
    </row>
    <row r="9" spans="1:11" ht="12.75">
      <c r="A9" s="27" t="s">
        <v>18</v>
      </c>
      <c r="B9" s="29">
        <v>974.947</v>
      </c>
      <c r="C9" s="29">
        <v>1209.4460000000001</v>
      </c>
      <c r="D9" s="29">
        <v>1178.3100000000002</v>
      </c>
      <c r="E9" s="29">
        <v>995.6669999999999</v>
      </c>
      <c r="F9" s="29">
        <v>1308.2389999999998</v>
      </c>
      <c r="G9" s="29">
        <v>1923.231</v>
      </c>
      <c r="H9" s="29">
        <v>1906</v>
      </c>
      <c r="I9" s="29">
        <v>1901.257</v>
      </c>
      <c r="J9" s="29">
        <v>1746.034</v>
      </c>
      <c r="K9" s="29">
        <v>1405.636</v>
      </c>
    </row>
    <row r="10" spans="1:11" ht="12.75">
      <c r="A10" s="27" t="s">
        <v>21</v>
      </c>
      <c r="B10" s="29">
        <v>1513.2690000000002</v>
      </c>
      <c r="C10" s="29">
        <v>1929.258</v>
      </c>
      <c r="D10" s="29">
        <v>1797.5169999999998</v>
      </c>
      <c r="E10" s="29">
        <v>2146.908</v>
      </c>
      <c r="F10" s="29">
        <v>2328.916</v>
      </c>
      <c r="G10" s="29">
        <v>2902.061</v>
      </c>
      <c r="H10" s="29">
        <v>3587.571</v>
      </c>
      <c r="I10" s="29">
        <v>4263.217</v>
      </c>
      <c r="J10" s="29">
        <v>5714.725</v>
      </c>
      <c r="K10" s="29">
        <v>5169.648999999999</v>
      </c>
    </row>
    <row r="11" spans="1:11" ht="12.75">
      <c r="A11" s="27" t="s">
        <v>30</v>
      </c>
      <c r="B11" s="29">
        <f>SUM(B8:B10)</f>
        <v>11040.034</v>
      </c>
      <c r="C11" s="29">
        <f aca="true" t="shared" si="1" ref="C11:K11">SUM(C8:C10)</f>
        <v>12925.339</v>
      </c>
      <c r="D11" s="29">
        <f t="shared" si="1"/>
        <v>12924.23</v>
      </c>
      <c r="E11" s="29">
        <f t="shared" si="1"/>
        <v>14296.818999999998</v>
      </c>
      <c r="F11" s="29">
        <f t="shared" si="1"/>
        <v>16115.824</v>
      </c>
      <c r="G11" s="29">
        <f t="shared" si="1"/>
        <v>20607.525</v>
      </c>
      <c r="H11" s="29">
        <f t="shared" si="1"/>
        <v>24705.904000000002</v>
      </c>
      <c r="I11" s="29">
        <f t="shared" si="1"/>
        <v>23840.861</v>
      </c>
      <c r="J11" s="29">
        <f t="shared" si="1"/>
        <v>26320.82</v>
      </c>
      <c r="K11" s="29">
        <f t="shared" si="1"/>
        <v>20784.118000000002</v>
      </c>
    </row>
    <row r="20" spans="1:11" ht="12.75">
      <c r="A20" s="27" t="s">
        <v>32</v>
      </c>
      <c r="B20" s="28">
        <v>2002</v>
      </c>
      <c r="C20" s="28">
        <v>2003</v>
      </c>
      <c r="D20" s="28">
        <v>2004</v>
      </c>
      <c r="E20" s="28">
        <v>2005</v>
      </c>
      <c r="F20" s="28">
        <v>2006</v>
      </c>
      <c r="G20" s="28">
        <v>2007</v>
      </c>
      <c r="H20" s="28">
        <v>2008</v>
      </c>
      <c r="I20" s="28">
        <v>2009</v>
      </c>
      <c r="J20" s="28">
        <v>2010</v>
      </c>
      <c r="K20" s="28">
        <v>2011</v>
      </c>
    </row>
    <row r="21" spans="1:11" ht="12.75">
      <c r="A21" s="27" t="s">
        <v>31</v>
      </c>
      <c r="B21" s="29">
        <v>1548.5900000000001</v>
      </c>
      <c r="C21" s="29">
        <v>1544.6119999999999</v>
      </c>
      <c r="D21" s="29">
        <v>1723.024</v>
      </c>
      <c r="E21" s="29">
        <v>1743.068</v>
      </c>
      <c r="F21" s="29">
        <v>1648.4380000000003</v>
      </c>
      <c r="G21" s="29">
        <v>1949.376</v>
      </c>
      <c r="H21" s="29">
        <v>2427.2870000000003</v>
      </c>
      <c r="I21" s="29">
        <v>2262.232</v>
      </c>
      <c r="J21" s="29">
        <v>1882.6</v>
      </c>
      <c r="K21" s="29">
        <v>2108.386</v>
      </c>
    </row>
    <row r="22" spans="1:11" ht="12.75">
      <c r="A22" s="27" t="s">
        <v>30</v>
      </c>
      <c r="B22" s="29">
        <v>11040.034</v>
      </c>
      <c r="C22" s="29">
        <v>12925.339</v>
      </c>
      <c r="D22" s="29">
        <v>12924.23</v>
      </c>
      <c r="E22" s="29">
        <v>14296.818999999998</v>
      </c>
      <c r="F22" s="29">
        <v>16115.824</v>
      </c>
      <c r="G22" s="29">
        <v>20607.525</v>
      </c>
      <c r="H22" s="29">
        <v>24705.904000000002</v>
      </c>
      <c r="I22" s="29">
        <v>23840.861</v>
      </c>
      <c r="J22" s="29">
        <v>26320.82</v>
      </c>
      <c r="K22" s="29">
        <v>20784.118000000002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2014-07-02T17:25:33Z</cp:lastPrinted>
  <dcterms:created xsi:type="dcterms:W3CDTF">1999-01-13T17:46:29Z</dcterms:created>
  <dcterms:modified xsi:type="dcterms:W3CDTF">2019-06-14T14:06:24Z</dcterms:modified>
  <cp:category/>
  <cp:version/>
  <cp:contentType/>
  <cp:contentStatus/>
</cp:coreProperties>
</file>