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740" windowHeight="8520" activeTab="0"/>
  </bookViews>
  <sheets>
    <sheet name="T2.25" sheetId="1" r:id="rId1"/>
  </sheets>
  <definedNames>
    <definedName name="_Fill" hidden="1">'T2.25'!#REF!</definedName>
    <definedName name="_xlnm.Print_Area" localSheetId="0">'T2.25'!$A$1:$K$33</definedName>
  </definedNames>
  <calcPr fullCalcOnLoad="1"/>
</workbook>
</file>

<file path=xl/sharedStrings.xml><?xml version="1.0" encoding="utf-8"?>
<sst xmlns="http://schemas.openxmlformats.org/spreadsheetml/2006/main" count="29" uniqueCount="29">
  <si>
    <t>RPBC (SP)</t>
  </si>
  <si>
    <t xml:space="preserve"> Refinarias                                     (Unidade da Federação)</t>
  </si>
  <si>
    <r>
      <t>Total</t>
    </r>
    <r>
      <rPr>
        <b/>
        <vertAlign val="superscript"/>
        <sz val="7"/>
        <rFont val="Helvetica Neue"/>
        <family val="0"/>
      </rPr>
      <t>1</t>
    </r>
  </si>
  <si>
    <t>Lubnor (CE)</t>
  </si>
  <si>
    <t xml:space="preserve">Manguinhos (RJ) </t>
  </si>
  <si>
    <t>Reduc (RJ)</t>
  </si>
  <si>
    <t xml:space="preserve">Refap (RS) </t>
  </si>
  <si>
    <t>Regap (MG)</t>
  </si>
  <si>
    <t xml:space="preserve">Reman (AM) </t>
  </si>
  <si>
    <t>Repar (PR)</t>
  </si>
  <si>
    <t>Replan (SP)</t>
  </si>
  <si>
    <t xml:space="preserve">Revap (SP) </t>
  </si>
  <si>
    <t>Univen (SP)</t>
  </si>
  <si>
    <t xml:space="preserve">Riograndense (RS) </t>
  </si>
  <si>
    <t>Dax Oil (BA)</t>
  </si>
  <si>
    <t>Recap (SP)</t>
  </si>
  <si>
    <t>RPCC (RN)</t>
  </si>
  <si>
    <t>Capacidade de refino (barril/dia)</t>
  </si>
  <si>
    <r>
      <t>Rnest (PE)</t>
    </r>
    <r>
      <rPr>
        <vertAlign val="superscript"/>
        <sz val="7"/>
        <rFont val="Helvetica Neue"/>
        <family val="0"/>
      </rPr>
      <t>2</t>
    </r>
  </si>
  <si>
    <t>Rlam (BA)</t>
  </si>
  <si>
    <r>
      <t>Fasf (BA)</t>
    </r>
    <r>
      <rPr>
        <vertAlign val="superscript"/>
        <sz val="7"/>
        <rFont val="Helvetica Neue"/>
        <family val="0"/>
      </rPr>
      <t>3</t>
    </r>
  </si>
  <si>
    <t>Fonte: ANP/SPC, conforme as Resoluções ANP n° 16/2010 e 17/2010.</t>
  </si>
  <si>
    <r>
      <t>1</t>
    </r>
    <r>
      <rPr>
        <sz val="7"/>
        <rFont val="Helvetica Neue"/>
        <family val="2"/>
      </rPr>
      <t xml:space="preserve">Capacidade nominal em barris/dia.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Autorizada a processar 100 mil barris/dia, conforme exigência da Renovação da Licença de Operação, emitida pela Agência Estadual de Meio </t>
    </r>
  </si>
  <si>
    <r>
      <t>Total</t>
    </r>
    <r>
      <rPr>
        <b/>
        <vertAlign val="superscript"/>
        <sz val="7"/>
        <rFont val="Helvetica Neue"/>
        <family val="2"/>
      </rPr>
      <t>5</t>
    </r>
    <r>
      <rPr>
        <b/>
        <sz val="7"/>
        <rFont val="Helvetica Neue"/>
        <family val="2"/>
      </rPr>
      <t xml:space="preserve">  (barril/dia-calendário)</t>
    </r>
  </si>
  <si>
    <r>
      <t>Fator de Utilização</t>
    </r>
    <r>
      <rPr>
        <b/>
        <vertAlign val="superscript"/>
        <sz val="7"/>
        <rFont val="Helvetica Neue"/>
        <family val="2"/>
      </rPr>
      <t>6</t>
    </r>
    <r>
      <rPr>
        <b/>
        <sz val="7"/>
        <rFont val="Helvetica Neue"/>
        <family val="2"/>
      </rPr>
      <t xml:space="preserve"> (%)</t>
    </r>
  </si>
  <si>
    <r>
      <t>Six (PR)</t>
    </r>
    <r>
      <rPr>
        <vertAlign val="superscript"/>
        <sz val="7"/>
        <rFont val="Helvetica Neue"/>
        <family val="0"/>
      </rPr>
      <t>4</t>
    </r>
  </si>
  <si>
    <r>
      <rPr>
        <sz val="7"/>
        <rFont val="Helvetica Neue"/>
        <family val="2"/>
      </rPr>
      <t xml:space="preserve">calendário-dia, considerando-se o fator médio de 95%.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2"/>
      </rPr>
      <t xml:space="preserve">Fator de utilização das refinarias, considerando o petróleo processado no ano. </t>
    </r>
  </si>
  <si>
    <t>Tabela 2.25 – Evolução da capacidade de refino, segundo refinarias – 2009-2018</t>
  </si>
  <si>
    <r>
      <t xml:space="preserve">Ambiente de Pernambuco.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2"/>
      </rPr>
      <t xml:space="preserve">Fabrica de asfalto da Refinaria Landulpho Alves (Rlam).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A capacidade de processamento é de 7.800 t/dia de xisto bruto.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2"/>
      </rPr>
      <t xml:space="preserve">Capacidade de refino </t>
    </r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</si>
</sst>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#,##0.000"/>
    <numFmt numFmtId="194" formatCode="0.00000"/>
    <numFmt numFmtId="195" formatCode="0.0000"/>
    <numFmt numFmtId="196" formatCode="0.0"/>
    <numFmt numFmtId="197" formatCode="0.0%"/>
    <numFmt numFmtId="198" formatCode="_(* #,##0.000_);_(* \(#,##0.000\);_(* &quot;-&quot;??_);_(@_)"/>
    <numFmt numFmtId="199" formatCode="_(* #,##0.0000_);_(* \(#,##0.0000\);_(* &quot;-&quot;??_);_(@_)"/>
    <numFmt numFmtId="200" formatCode="0.000000"/>
    <numFmt numFmtId="201" formatCode="0.0000000"/>
    <numFmt numFmtId="202" formatCode="#,##0.0"/>
    <numFmt numFmtId="203" formatCode="_-* #,##0.0_-;\-* #,##0.0_-;_-* &quot;-&quot;?_-;_-@_-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49" fontId="7" fillId="33" borderId="0" xfId="51" applyNumberFormat="1" applyFont="1" applyFill="1" applyBorder="1" applyAlignment="1">
      <alignment horizontal="left" wrapText="1"/>
    </xf>
    <xf numFmtId="3" fontId="7" fillId="33" borderId="0" xfId="51" applyNumberFormat="1" applyFont="1" applyFill="1" applyBorder="1" applyAlignment="1">
      <alignment wrapText="1"/>
    </xf>
    <xf numFmtId="191" fontId="6" fillId="33" borderId="0" xfId="49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left" wrapText="1"/>
    </xf>
    <xf numFmtId="191" fontId="6" fillId="33" borderId="0" xfId="51" applyNumberFormat="1" applyFont="1" applyFill="1" applyBorder="1" applyAlignment="1">
      <alignment wrapText="1"/>
    </xf>
    <xf numFmtId="191" fontId="6" fillId="33" borderId="0" xfId="0" applyNumberFormat="1" applyFont="1" applyFill="1" applyBorder="1" applyAlignment="1">
      <alignment/>
    </xf>
    <xf numFmtId="49" fontId="6" fillId="33" borderId="0" xfId="51" applyNumberFormat="1" applyFont="1" applyFill="1" applyBorder="1" applyAlignment="1">
      <alignment horizontal="left" wrapText="1"/>
    </xf>
    <xf numFmtId="191" fontId="7" fillId="33" borderId="0" xfId="51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left"/>
    </xf>
    <xf numFmtId="190" fontId="7" fillId="0" borderId="0" xfId="51" applyNumberFormat="1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192" fontId="6" fillId="33" borderId="0" xfId="0" applyNumberFormat="1" applyFont="1" applyFill="1" applyBorder="1" applyAlignment="1">
      <alignment/>
    </xf>
    <xf numFmtId="198" fontId="6" fillId="33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190" fontId="6" fillId="35" borderId="0" xfId="51" applyNumberFormat="1" applyFont="1" applyFill="1" applyBorder="1" applyAlignment="1">
      <alignment/>
    </xf>
    <xf numFmtId="191" fontId="6" fillId="35" borderId="0" xfId="51" applyNumberFormat="1" applyFont="1" applyFill="1" applyBorder="1" applyAlignment="1">
      <alignment/>
    </xf>
    <xf numFmtId="202" fontId="6" fillId="33" borderId="0" xfId="0" applyNumberFormat="1" applyFont="1" applyFill="1" applyBorder="1" applyAlignment="1">
      <alignment/>
    </xf>
    <xf numFmtId="197" fontId="6" fillId="33" borderId="0" xfId="49" applyNumberFormat="1" applyFont="1" applyFill="1" applyBorder="1" applyAlignment="1">
      <alignment/>
    </xf>
    <xf numFmtId="191" fontId="6" fillId="35" borderId="0" xfId="0" applyNumberFormat="1" applyFont="1" applyFill="1" applyBorder="1" applyAlignment="1">
      <alignment/>
    </xf>
    <xf numFmtId="191" fontId="6" fillId="0" borderId="0" xfId="51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left"/>
    </xf>
    <xf numFmtId="0" fontId="45" fillId="35" borderId="0" xfId="0" applyFont="1" applyFill="1" applyBorder="1" applyAlignment="1">
      <alignment horizontal="left"/>
    </xf>
    <xf numFmtId="190" fontId="45" fillId="35" borderId="0" xfId="51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191" fontId="6" fillId="35" borderId="0" xfId="0" applyNumberFormat="1" applyFont="1" applyFill="1" applyBorder="1" applyAlignment="1">
      <alignment/>
    </xf>
    <xf numFmtId="191" fontId="45" fillId="33" borderId="0" xfId="51" applyNumberFormat="1" applyFont="1" applyFill="1" applyBorder="1" applyAlignment="1">
      <alignment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1"/>
  <sheetViews>
    <sheetView showGridLines="0" tabSelected="1" zoomScalePageLayoutView="0" workbookViewId="0" topLeftCell="A1">
      <selection activeCell="A2" sqref="A2"/>
    </sheetView>
  </sheetViews>
  <sheetFormatPr defaultColWidth="5.77734375" defaultRowHeight="15"/>
  <cols>
    <col min="1" max="1" width="18.77734375" style="4" customWidth="1"/>
    <col min="2" max="11" width="6.77734375" style="1" customWidth="1"/>
    <col min="12" max="12" width="6.3359375" style="1" bestFit="1" customWidth="1"/>
    <col min="13" max="16384" width="5.77734375" style="1" customWidth="1"/>
  </cols>
  <sheetData>
    <row r="1" spans="1:8" ht="12" customHeight="1">
      <c r="A1" s="35" t="s">
        <v>27</v>
      </c>
      <c r="B1" s="35"/>
      <c r="C1" s="35"/>
      <c r="D1" s="35"/>
      <c r="E1" s="35"/>
      <c r="F1" s="35"/>
      <c r="G1" s="35"/>
      <c r="H1" s="35"/>
    </row>
    <row r="2" ht="9">
      <c r="A2" s="2"/>
    </row>
    <row r="3" spans="1:13" ht="11.25" customHeight="1">
      <c r="A3" s="33" t="s">
        <v>1</v>
      </c>
      <c r="B3" s="36" t="s">
        <v>17</v>
      </c>
      <c r="C3" s="36"/>
      <c r="D3" s="36"/>
      <c r="E3" s="36"/>
      <c r="F3" s="36"/>
      <c r="G3" s="36"/>
      <c r="H3" s="36"/>
      <c r="I3" s="36"/>
      <c r="J3" s="36"/>
      <c r="K3" s="36"/>
      <c r="M3" s="18"/>
    </row>
    <row r="4" spans="1:11" ht="10.5" customHeight="1">
      <c r="A4" s="34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  <c r="K4" s="3">
        <v>2018</v>
      </c>
    </row>
    <row r="6" spans="1:12" ht="9" customHeight="1">
      <c r="A6" s="5" t="s">
        <v>2</v>
      </c>
      <c r="B6" s="6">
        <f aca="true" t="shared" si="0" ref="B6:I6">SUM(B8:B25)</f>
        <v>2096574.9544299997</v>
      </c>
      <c r="C6" s="6">
        <f t="shared" si="0"/>
        <v>2096574.9544299997</v>
      </c>
      <c r="D6" s="6">
        <f t="shared" si="0"/>
        <v>2115790.67978</v>
      </c>
      <c r="E6" s="6">
        <f t="shared" si="0"/>
        <v>2105726.983904966</v>
      </c>
      <c r="F6" s="6">
        <f t="shared" si="0"/>
        <v>2203219.0400829213</v>
      </c>
      <c r="G6" s="6">
        <f t="shared" si="0"/>
        <v>2352193.189571024</v>
      </c>
      <c r="H6" s="6">
        <f t="shared" si="0"/>
        <v>2397479.281766833</v>
      </c>
      <c r="I6" s="6">
        <f t="shared" si="0"/>
        <v>2405341.5663967086</v>
      </c>
      <c r="J6" s="6">
        <f>SUM(J8:J25)</f>
        <v>2405341.5663967086</v>
      </c>
      <c r="K6" s="6">
        <f>SUM(K8:K25)</f>
        <v>2405341.5663967086</v>
      </c>
      <c r="L6" s="23"/>
    </row>
    <row r="7" spans="1:12" ht="9">
      <c r="A7" s="5"/>
      <c r="L7" s="23"/>
    </row>
    <row r="8" spans="1:14" ht="11.25" customHeight="1">
      <c r="A8" s="8" t="s">
        <v>13</v>
      </c>
      <c r="B8" s="9">
        <v>16982.487</v>
      </c>
      <c r="C8" s="9">
        <v>16982.487</v>
      </c>
      <c r="D8" s="9">
        <v>17013.93605</v>
      </c>
      <c r="E8" s="9">
        <v>17013.93605</v>
      </c>
      <c r="F8" s="9">
        <v>17013.936354363905</v>
      </c>
      <c r="G8" s="9">
        <v>17013.936354363905</v>
      </c>
      <c r="H8" s="9">
        <v>17013.936354363905</v>
      </c>
      <c r="I8" s="9">
        <v>17013.936354363905</v>
      </c>
      <c r="J8" s="9">
        <v>17013.936354363905</v>
      </c>
      <c r="K8" s="9">
        <v>17013.936354363905</v>
      </c>
      <c r="L8" s="23"/>
      <c r="M8" s="10"/>
      <c r="N8" s="24"/>
    </row>
    <row r="9" spans="1:13" ht="11.25" customHeight="1">
      <c r="A9" s="11" t="s">
        <v>3</v>
      </c>
      <c r="B9" s="7">
        <v>8176.753000000001</v>
      </c>
      <c r="C9" s="7">
        <v>8176.753000000001</v>
      </c>
      <c r="D9" s="7">
        <v>8176.753000000001</v>
      </c>
      <c r="E9" s="7">
        <v>8176.753000000001</v>
      </c>
      <c r="F9" s="7">
        <v>8176.752830193999</v>
      </c>
      <c r="G9" s="7">
        <v>8176.752830193999</v>
      </c>
      <c r="H9" s="7">
        <v>9434.715</v>
      </c>
      <c r="I9" s="7">
        <v>10378.17</v>
      </c>
      <c r="J9" s="7">
        <v>10378.17</v>
      </c>
      <c r="K9" s="7">
        <v>10378.17</v>
      </c>
      <c r="L9" s="23"/>
      <c r="M9" s="17"/>
    </row>
    <row r="10" spans="1:13" ht="11.25" customHeight="1">
      <c r="A10" s="8" t="s">
        <v>4</v>
      </c>
      <c r="B10" s="9">
        <v>14000</v>
      </c>
      <c r="C10" s="9">
        <v>14000</v>
      </c>
      <c r="D10" s="9">
        <v>14000</v>
      </c>
      <c r="E10" s="9">
        <v>14000</v>
      </c>
      <c r="F10" s="9">
        <v>14000</v>
      </c>
      <c r="G10" s="9">
        <v>14000</v>
      </c>
      <c r="H10" s="9">
        <v>14000</v>
      </c>
      <c r="I10" s="9">
        <v>14000</v>
      </c>
      <c r="J10" s="9">
        <v>14000</v>
      </c>
      <c r="K10" s="9">
        <v>14000</v>
      </c>
      <c r="L10" s="23"/>
      <c r="M10" s="7"/>
    </row>
    <row r="11" spans="1:13" ht="11.25" customHeight="1">
      <c r="A11" s="11" t="s">
        <v>15</v>
      </c>
      <c r="B11" s="9">
        <v>53463.385</v>
      </c>
      <c r="C11" s="9">
        <v>53463.385</v>
      </c>
      <c r="D11" s="9">
        <v>53463.385</v>
      </c>
      <c r="E11" s="9">
        <v>53463.385</v>
      </c>
      <c r="F11" s="9">
        <v>53463.38527434264</v>
      </c>
      <c r="G11" s="9">
        <v>53463.385</v>
      </c>
      <c r="H11" s="9">
        <v>62898.1</v>
      </c>
      <c r="I11" s="9">
        <v>62898.1</v>
      </c>
      <c r="J11" s="9">
        <v>62898.1</v>
      </c>
      <c r="K11" s="9">
        <v>62898.1</v>
      </c>
      <c r="L11" s="23"/>
      <c r="M11" s="9"/>
    </row>
    <row r="12" spans="1:13" ht="11.25" customHeight="1">
      <c r="A12" s="11" t="s">
        <v>5</v>
      </c>
      <c r="B12" s="9">
        <v>242157.685</v>
      </c>
      <c r="C12" s="9">
        <v>242157.685</v>
      </c>
      <c r="D12" s="9">
        <v>242157.685</v>
      </c>
      <c r="E12" s="9">
        <v>242157.68512496594</v>
      </c>
      <c r="F12" s="9">
        <v>242157.685</v>
      </c>
      <c r="G12" s="9">
        <v>242157.685</v>
      </c>
      <c r="H12" s="9">
        <v>251592.4</v>
      </c>
      <c r="I12" s="9">
        <v>251592.4</v>
      </c>
      <c r="J12" s="9">
        <v>251592.4</v>
      </c>
      <c r="K12" s="9">
        <v>251592.4</v>
      </c>
      <c r="L12" s="23"/>
      <c r="M12" s="9"/>
    </row>
    <row r="13" spans="1:13" ht="11.25" customHeight="1">
      <c r="A13" s="11" t="s">
        <v>6</v>
      </c>
      <c r="B13" s="9">
        <v>188694.3</v>
      </c>
      <c r="C13" s="9">
        <v>188694.3</v>
      </c>
      <c r="D13" s="9">
        <v>201273.92</v>
      </c>
      <c r="E13" s="9">
        <v>201273.92</v>
      </c>
      <c r="F13" s="9">
        <v>201273.91997399792</v>
      </c>
      <c r="G13" s="9">
        <v>201273.91997399792</v>
      </c>
      <c r="H13" s="9">
        <v>220143.35</v>
      </c>
      <c r="I13" s="9">
        <v>220143.35</v>
      </c>
      <c r="J13" s="9">
        <v>220143.35</v>
      </c>
      <c r="K13" s="9">
        <v>220143.35</v>
      </c>
      <c r="L13" s="23"/>
      <c r="M13" s="9"/>
    </row>
    <row r="14" spans="1:13" ht="11.25" customHeight="1">
      <c r="A14" s="11" t="s">
        <v>7</v>
      </c>
      <c r="B14" s="7">
        <v>150955.44</v>
      </c>
      <c r="C14" s="7">
        <v>150955.44</v>
      </c>
      <c r="D14" s="7">
        <v>150955.44</v>
      </c>
      <c r="E14" s="7">
        <v>150955.44</v>
      </c>
      <c r="F14" s="7">
        <v>150955.44048049746</v>
      </c>
      <c r="G14" s="7">
        <v>166050.984</v>
      </c>
      <c r="H14" s="7">
        <v>166050.984</v>
      </c>
      <c r="I14" s="7">
        <v>166050.984</v>
      </c>
      <c r="J14" s="7">
        <v>166050.984</v>
      </c>
      <c r="K14" s="7">
        <v>166050.984</v>
      </c>
      <c r="L14" s="23"/>
      <c r="M14" s="7"/>
    </row>
    <row r="15" spans="1:13" ht="11.25" customHeight="1">
      <c r="A15" s="11" t="s">
        <v>8</v>
      </c>
      <c r="B15" s="26">
        <v>45915.613</v>
      </c>
      <c r="C15" s="26">
        <v>45915.613</v>
      </c>
      <c r="D15" s="26">
        <v>45915.613</v>
      </c>
      <c r="E15" s="26">
        <v>45915.613</v>
      </c>
      <c r="F15" s="26">
        <v>45915.613</v>
      </c>
      <c r="G15" s="26">
        <v>45915.613</v>
      </c>
      <c r="H15" s="26">
        <v>45915.613</v>
      </c>
      <c r="I15" s="26">
        <v>45915.613</v>
      </c>
      <c r="J15" s="26">
        <v>45915.613</v>
      </c>
      <c r="K15" s="26">
        <v>45915.613</v>
      </c>
      <c r="L15" s="23"/>
      <c r="M15" s="9"/>
    </row>
    <row r="16" spans="1:13" ht="11.25" customHeight="1">
      <c r="A16" s="11" t="s">
        <v>9</v>
      </c>
      <c r="B16" s="9">
        <v>220143.35</v>
      </c>
      <c r="C16" s="9">
        <v>220143.35</v>
      </c>
      <c r="D16" s="9">
        <v>220143.35</v>
      </c>
      <c r="E16" s="9">
        <v>207563.73</v>
      </c>
      <c r="F16" s="9">
        <v>207563.73053568424</v>
      </c>
      <c r="G16" s="9">
        <v>207563.73</v>
      </c>
      <c r="H16" s="9">
        <v>213853</v>
      </c>
      <c r="I16" s="9">
        <v>213853</v>
      </c>
      <c r="J16" s="9">
        <v>213853</v>
      </c>
      <c r="K16" s="9">
        <v>213853</v>
      </c>
      <c r="L16" s="23"/>
      <c r="M16" s="9"/>
    </row>
    <row r="17" spans="1:13" ht="11.25" customHeight="1">
      <c r="A17" s="11" t="s">
        <v>10</v>
      </c>
      <c r="B17" s="9">
        <v>415127.46</v>
      </c>
      <c r="C17" s="9">
        <v>415127.46</v>
      </c>
      <c r="D17" s="9">
        <v>415127.46</v>
      </c>
      <c r="E17" s="9">
        <v>415127.46</v>
      </c>
      <c r="F17" s="9">
        <v>415127.4590713724</v>
      </c>
      <c r="G17" s="9">
        <v>433996.89</v>
      </c>
      <c r="H17" s="9">
        <v>433996.89</v>
      </c>
      <c r="I17" s="9">
        <v>433997</v>
      </c>
      <c r="J17" s="9">
        <v>433997</v>
      </c>
      <c r="K17" s="9">
        <v>433997</v>
      </c>
      <c r="L17" s="23"/>
      <c r="M17" s="9"/>
    </row>
    <row r="18" spans="1:13" ht="11.25" customHeight="1">
      <c r="A18" s="11" t="s">
        <v>11</v>
      </c>
      <c r="B18" s="9">
        <v>251592.4</v>
      </c>
      <c r="C18" s="9">
        <v>251592.4</v>
      </c>
      <c r="D18" s="9">
        <v>251592.4</v>
      </c>
      <c r="E18" s="9">
        <v>251592.4</v>
      </c>
      <c r="F18" s="9">
        <v>251592.4004674964</v>
      </c>
      <c r="G18" s="9">
        <v>251592.4004674964</v>
      </c>
      <c r="H18" s="9">
        <v>251592.4004674964</v>
      </c>
      <c r="I18" s="9">
        <v>251592.4004674964</v>
      </c>
      <c r="J18" s="9">
        <v>251592.4004674964</v>
      </c>
      <c r="K18" s="9">
        <v>251592.4004674964</v>
      </c>
      <c r="L18" s="23"/>
      <c r="M18" s="9"/>
    </row>
    <row r="19" spans="1:13" ht="11.25" customHeight="1">
      <c r="A19" s="11" t="s">
        <v>19</v>
      </c>
      <c r="B19" s="9">
        <v>279896.545</v>
      </c>
      <c r="C19" s="9">
        <v>279896.545</v>
      </c>
      <c r="D19" s="9">
        <v>279896.545</v>
      </c>
      <c r="E19" s="9">
        <v>279896.545</v>
      </c>
      <c r="F19" s="9">
        <v>377388.5997012466</v>
      </c>
      <c r="G19" s="9">
        <v>377388.5997012466</v>
      </c>
      <c r="H19" s="9">
        <v>377388.5997012466</v>
      </c>
      <c r="I19" s="9">
        <v>377388.5997012466</v>
      </c>
      <c r="J19" s="9">
        <v>377388.5997012466</v>
      </c>
      <c r="K19" s="9">
        <v>377388.5997012466</v>
      </c>
      <c r="L19" s="23"/>
      <c r="M19" s="9"/>
    </row>
    <row r="20" spans="1:13" ht="11.25" customHeight="1">
      <c r="A20" s="11" t="s">
        <v>0</v>
      </c>
      <c r="B20" s="9">
        <v>169824.87</v>
      </c>
      <c r="C20" s="9">
        <v>169824.87</v>
      </c>
      <c r="D20" s="9">
        <v>169824.87</v>
      </c>
      <c r="E20" s="9">
        <v>169824.87</v>
      </c>
      <c r="F20" s="9">
        <v>169824.87016556037</v>
      </c>
      <c r="G20" s="9">
        <v>169824.87016556037</v>
      </c>
      <c r="H20" s="9">
        <v>169824.87016556037</v>
      </c>
      <c r="I20" s="9">
        <v>169824.87016556037</v>
      </c>
      <c r="J20" s="9">
        <v>169824.87016556037</v>
      </c>
      <c r="K20" s="9">
        <v>169824.87016556037</v>
      </c>
      <c r="L20" s="23"/>
      <c r="M20" s="9"/>
    </row>
    <row r="21" spans="1:13" ht="11.25" customHeight="1">
      <c r="A21" s="11" t="s">
        <v>16</v>
      </c>
      <c r="B21" s="9">
        <v>27222.29768</v>
      </c>
      <c r="C21" s="9">
        <v>27222.29768</v>
      </c>
      <c r="D21" s="9">
        <v>35222.936</v>
      </c>
      <c r="E21" s="9">
        <v>37738.86</v>
      </c>
      <c r="F21" s="9">
        <v>37738.86037012387</v>
      </c>
      <c r="G21" s="9">
        <v>37738.86037012387</v>
      </c>
      <c r="H21" s="9">
        <v>37738.86037012387</v>
      </c>
      <c r="I21" s="9">
        <v>44657.58</v>
      </c>
      <c r="J21" s="9">
        <v>44657.58</v>
      </c>
      <c r="K21" s="9">
        <v>44657.58</v>
      </c>
      <c r="L21" s="23"/>
      <c r="M21" s="9"/>
    </row>
    <row r="22" spans="1:13" ht="11.25" customHeight="1">
      <c r="A22" s="11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115009.17585</v>
      </c>
      <c r="H22" s="9">
        <v>115009.17585</v>
      </c>
      <c r="I22" s="9">
        <v>115009.17585</v>
      </c>
      <c r="J22" s="9">
        <v>115009.17585</v>
      </c>
      <c r="K22" s="9">
        <v>115009.17585</v>
      </c>
      <c r="L22" s="23"/>
      <c r="M22" s="9"/>
    </row>
    <row r="23" spans="1:13" ht="11.25" customHeight="1">
      <c r="A23" s="11" t="s">
        <v>20</v>
      </c>
      <c r="B23" s="9">
        <v>3773.88</v>
      </c>
      <c r="C23" s="9">
        <v>3773.88</v>
      </c>
      <c r="D23" s="9">
        <v>3773.88</v>
      </c>
      <c r="E23" s="9">
        <v>3773.88</v>
      </c>
      <c r="F23" s="9">
        <v>3773.88</v>
      </c>
      <c r="G23" s="9">
        <v>3773.88</v>
      </c>
      <c r="H23" s="9">
        <v>3773.88</v>
      </c>
      <c r="I23" s="9">
        <v>3773.88</v>
      </c>
      <c r="J23" s="9">
        <v>3773.88</v>
      </c>
      <c r="K23" s="9">
        <v>3773.88</v>
      </c>
      <c r="L23" s="23"/>
      <c r="M23" s="9"/>
    </row>
    <row r="24" spans="1:12" ht="11.25" customHeight="1">
      <c r="A24" s="11" t="s">
        <v>12</v>
      </c>
      <c r="B24" s="9">
        <v>6918.791</v>
      </c>
      <c r="C24" s="9">
        <v>6918.791</v>
      </c>
      <c r="D24" s="9">
        <v>5158</v>
      </c>
      <c r="E24" s="9">
        <v>5158</v>
      </c>
      <c r="F24" s="9">
        <v>5158</v>
      </c>
      <c r="G24" s="9">
        <v>5158</v>
      </c>
      <c r="H24" s="9">
        <v>5158</v>
      </c>
      <c r="I24" s="9">
        <v>5158</v>
      </c>
      <c r="J24" s="9">
        <v>5158</v>
      </c>
      <c r="K24" s="9">
        <v>5158</v>
      </c>
      <c r="L24" s="23"/>
    </row>
    <row r="25" spans="1:12" ht="11.25" customHeight="1">
      <c r="A25" s="11" t="s">
        <v>14</v>
      </c>
      <c r="B25" s="9">
        <v>1729.69775</v>
      </c>
      <c r="C25" s="9">
        <v>1729.69775</v>
      </c>
      <c r="D25" s="9">
        <v>2094.50673</v>
      </c>
      <c r="E25" s="9">
        <v>2094.50673</v>
      </c>
      <c r="F25" s="9">
        <v>2094.5068580416623</v>
      </c>
      <c r="G25" s="9">
        <v>2094.5068580416623</v>
      </c>
      <c r="H25" s="9">
        <v>2094.5068580416623</v>
      </c>
      <c r="I25" s="9">
        <v>2094.5068580416623</v>
      </c>
      <c r="J25" s="9">
        <v>2094.5068580416623</v>
      </c>
      <c r="K25" s="9">
        <v>2094.5068580416623</v>
      </c>
      <c r="L25" s="23"/>
    </row>
    <row r="26" spans="1:12" ht="11.25" customHeight="1">
      <c r="A26" s="11" t="s">
        <v>25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3"/>
    </row>
    <row r="27" spans="1:12" ht="9">
      <c r="A27" s="11"/>
      <c r="L27" s="23"/>
    </row>
    <row r="28" spans="1:12" ht="9.75" customHeight="1">
      <c r="A28" s="5" t="s">
        <v>23</v>
      </c>
      <c r="B28" s="12">
        <f aca="true" t="shared" si="1" ref="B28:G28">B6*0.95</f>
        <v>1991746.2067084997</v>
      </c>
      <c r="C28" s="12">
        <f t="shared" si="1"/>
        <v>1991746.2067084997</v>
      </c>
      <c r="D28" s="12">
        <f t="shared" si="1"/>
        <v>2010001.1457909998</v>
      </c>
      <c r="E28" s="12">
        <f t="shared" si="1"/>
        <v>2000440.6347097177</v>
      </c>
      <c r="F28" s="12">
        <f t="shared" si="1"/>
        <v>2093058.0880787752</v>
      </c>
      <c r="G28" s="12">
        <f t="shared" si="1"/>
        <v>2234583.5300924727</v>
      </c>
      <c r="H28" s="12">
        <f>H6*0.95</f>
        <v>2277605.317678491</v>
      </c>
      <c r="I28" s="12">
        <f>I6*0.95</f>
        <v>2285074.488076873</v>
      </c>
      <c r="J28" s="12">
        <f>J6*0.95</f>
        <v>2285074.488076873</v>
      </c>
      <c r="K28" s="12">
        <f>K6*0.95</f>
        <v>2285074.488076873</v>
      </c>
      <c r="L28" s="23"/>
    </row>
    <row r="29" spans="1:12" ht="9.75" customHeight="1">
      <c r="A29" s="5" t="s">
        <v>24</v>
      </c>
      <c r="B29" s="14">
        <v>90.89423333290961</v>
      </c>
      <c r="C29" s="14">
        <v>91.03835876175204</v>
      </c>
      <c r="D29" s="14">
        <v>92.76107826441184</v>
      </c>
      <c r="E29" s="14">
        <v>96.3145047071165</v>
      </c>
      <c r="F29" s="14">
        <v>98.19788583486127</v>
      </c>
      <c r="G29" s="14">
        <v>94.28547854285911</v>
      </c>
      <c r="H29" s="14">
        <v>87.10893716369368</v>
      </c>
      <c r="I29" s="14">
        <v>80.11951784645377</v>
      </c>
      <c r="J29" s="14">
        <v>76.19618892111826</v>
      </c>
      <c r="K29" s="14">
        <v>75.82853619590041</v>
      </c>
      <c r="L29" s="23"/>
    </row>
    <row r="30" spans="1:11" ht="9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7" ht="10.5" customHeight="1">
      <c r="A31" s="27" t="s">
        <v>21</v>
      </c>
      <c r="B31" s="15"/>
      <c r="C31" s="15"/>
      <c r="D31" s="15"/>
      <c r="E31" s="15"/>
      <c r="F31" s="15"/>
      <c r="G31" s="15"/>
    </row>
    <row r="32" spans="1:10" ht="10.5" customHeight="1">
      <c r="A32" s="16" t="s">
        <v>22</v>
      </c>
      <c r="B32" s="15"/>
      <c r="C32" s="15"/>
      <c r="D32" s="15"/>
      <c r="E32" s="15"/>
      <c r="F32" s="15"/>
      <c r="G32" s="15"/>
      <c r="J32" s="10"/>
    </row>
    <row r="33" spans="1:12" ht="10.5" customHeight="1">
      <c r="A33" s="20" t="s">
        <v>28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9">
      <c r="A34" s="20" t="s">
        <v>26</v>
      </c>
      <c r="B34" s="25"/>
      <c r="C34" s="25"/>
      <c r="D34" s="25"/>
      <c r="E34" s="25"/>
      <c r="F34" s="25"/>
      <c r="G34" s="25"/>
      <c r="H34" s="25"/>
      <c r="I34" s="25"/>
      <c r="J34" s="25"/>
      <c r="K34" s="19"/>
      <c r="L34" s="19"/>
    </row>
    <row r="35" spans="1:12" ht="9">
      <c r="A35" s="28"/>
      <c r="B35" s="32">
        <f>B28</f>
        <v>1991746.2067084997</v>
      </c>
      <c r="C35" s="32">
        <f aca="true" t="shared" si="2" ref="C35:K35">C28</f>
        <v>1991746.2067084997</v>
      </c>
      <c r="D35" s="32">
        <f t="shared" si="2"/>
        <v>2010001.1457909998</v>
      </c>
      <c r="E35" s="32">
        <f t="shared" si="2"/>
        <v>2000440.6347097177</v>
      </c>
      <c r="F35" s="32">
        <f t="shared" si="2"/>
        <v>2093058.0880787752</v>
      </c>
      <c r="G35" s="32">
        <f t="shared" si="2"/>
        <v>2234583.5300924727</v>
      </c>
      <c r="H35" s="32">
        <f t="shared" si="2"/>
        <v>2277605.317678491</v>
      </c>
      <c r="I35" s="32">
        <f t="shared" si="2"/>
        <v>2285074.488076873</v>
      </c>
      <c r="J35" s="32">
        <f t="shared" si="2"/>
        <v>2285074.488076873</v>
      </c>
      <c r="K35" s="32">
        <f t="shared" si="2"/>
        <v>2285074.488076873</v>
      </c>
      <c r="L35" s="19"/>
    </row>
    <row r="36" spans="1:12" ht="9">
      <c r="A36" s="28"/>
      <c r="B36" s="32">
        <v>1810382.444525</v>
      </c>
      <c r="C36" s="32">
        <v>1813253.0572868714</v>
      </c>
      <c r="D36" s="32">
        <v>1864498.735962764</v>
      </c>
      <c r="E36" s="32">
        <v>1926714.4892805621</v>
      </c>
      <c r="F36" s="32">
        <v>2055338.7917889256</v>
      </c>
      <c r="G36" s="32">
        <v>2106887.774787602</v>
      </c>
      <c r="H36" s="32">
        <v>1983997.7850135027</v>
      </c>
      <c r="I36" s="32">
        <v>1830790.6622795125</v>
      </c>
      <c r="J36" s="32">
        <v>1741139.6739233304</v>
      </c>
      <c r="K36" s="32">
        <v>1732738.5352946578</v>
      </c>
      <c r="L36" s="19"/>
    </row>
    <row r="37" spans="1:12" ht="9">
      <c r="A37" s="28"/>
      <c r="B37" s="32">
        <f>(B36/B35)*100</f>
        <v>90.89423333290961</v>
      </c>
      <c r="C37" s="32">
        <f aca="true" t="shared" si="3" ref="C37:K37">(C36/C35)*100</f>
        <v>91.03835876175204</v>
      </c>
      <c r="D37" s="32">
        <f t="shared" si="3"/>
        <v>92.76107826441184</v>
      </c>
      <c r="E37" s="32">
        <f t="shared" si="3"/>
        <v>96.3145047071165</v>
      </c>
      <c r="F37" s="32">
        <f t="shared" si="3"/>
        <v>98.19788583486127</v>
      </c>
      <c r="G37" s="32">
        <f t="shared" si="3"/>
        <v>94.28547854285911</v>
      </c>
      <c r="H37" s="32">
        <f t="shared" si="3"/>
        <v>87.10893716369368</v>
      </c>
      <c r="I37" s="32">
        <f t="shared" si="3"/>
        <v>80.11951784645377</v>
      </c>
      <c r="J37" s="32">
        <f t="shared" si="3"/>
        <v>76.19618892111826</v>
      </c>
      <c r="K37" s="32">
        <f t="shared" si="3"/>
        <v>75.82853619590041</v>
      </c>
      <c r="L37" s="19"/>
    </row>
    <row r="38" spans="1:12" ht="9">
      <c r="A38" s="30"/>
      <c r="B38" s="31"/>
      <c r="C38" s="31"/>
      <c r="D38" s="31"/>
      <c r="E38" s="31"/>
      <c r="F38" s="31"/>
      <c r="G38" s="19"/>
      <c r="H38" s="22"/>
      <c r="I38" s="22"/>
      <c r="J38" s="22"/>
      <c r="K38" s="19"/>
      <c r="L38" s="19"/>
    </row>
    <row r="39" spans="1:12" ht="9">
      <c r="A39" s="30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19"/>
    </row>
    <row r="40" spans="1:12" ht="9">
      <c r="A40" s="1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19"/>
    </row>
    <row r="41" spans="1:22" ht="9">
      <c r="A41" s="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1"/>
    </row>
    <row r="42" spans="1:21" ht="9">
      <c r="A42" s="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9">
      <c r="A43" s="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9">
      <c r="A44" s="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9">
      <c r="A45" s="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9">
      <c r="A46" s="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9">
      <c r="A47" s="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2:21" ht="9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2:21" ht="9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9">
      <c r="A50" s="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9">
      <c r="A51" s="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9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9">
      <c r="A53" s="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9">
      <c r="A54" s="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9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9">
      <c r="A56" s="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9">
      <c r="A57" s="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" ht="9">
      <c r="A58" s="1"/>
      <c r="B58" s="21"/>
    </row>
    <row r="59" spans="1:2" ht="9">
      <c r="A59" s="1"/>
      <c r="B59" s="21"/>
    </row>
    <row r="60" spans="1:2" ht="9">
      <c r="A60" s="1"/>
      <c r="B60" s="21"/>
    </row>
    <row r="61" spans="1:2" ht="9">
      <c r="A61" s="1"/>
      <c r="B61" s="21"/>
    </row>
  </sheetData>
  <sheetProtection/>
  <mergeCells count="3">
    <mergeCell ref="A3:A4"/>
    <mergeCell ref="A1:H1"/>
    <mergeCell ref="B3:K3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2019-03-14T19:59:54Z</cp:lastPrinted>
  <dcterms:created xsi:type="dcterms:W3CDTF">1998-02-13T16:27:53Z</dcterms:created>
  <dcterms:modified xsi:type="dcterms:W3CDTF">2019-04-17T20:50:28Z</dcterms:modified>
  <cp:category/>
  <cp:version/>
  <cp:contentType/>
  <cp:contentStatus/>
</cp:coreProperties>
</file>