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30" windowWidth="13170" windowHeight="11925" tabRatio="620" activeTab="0"/>
  </bookViews>
  <sheets>
    <sheet name="T2.13" sheetId="1" r:id="rId1"/>
    <sheet name="Gráfico 23" sheetId="2" state="hidden" r:id="rId2"/>
  </sheets>
  <definedNames>
    <definedName name="_Fill" hidden="1">'T2.13'!$C$3:$C$3</definedName>
    <definedName name="_xlnm.Print_Area" localSheetId="0">'T2.13'!$A$1:$M$41</definedName>
    <definedName name="wrn.AE201." hidden="1">{#N/A,#N/A,FALSE,"Prod Nac GN";#N/A,#N/A,FALSE,"Prod Nac GN";#N/A,#N/A,FALSE,"Base Dados mil m3";#N/A,#N/A,FALSE,"Prod Ter Est 3D";#N/A,#N/A,FALSE,"Prod Ter 3D";#N/A,#N/A,FALSE,"Prod Mar 3D"}</definedName>
  </definedNames>
  <calcPr fullCalcOnLoad="1"/>
</workbook>
</file>

<file path=xl/sharedStrings.xml><?xml version="1.0" encoding="utf-8"?>
<sst xmlns="http://schemas.openxmlformats.org/spreadsheetml/2006/main" count="50" uniqueCount="29">
  <si>
    <t xml:space="preserve"> </t>
  </si>
  <si>
    <t>Terra</t>
  </si>
  <si>
    <t>Mar</t>
  </si>
  <si>
    <t>1990 - 1999</t>
  </si>
  <si>
    <t xml:space="preserve">EVOLUÇÃO DA PRODUÇÃO </t>
  </si>
  <si>
    <t>NACIONAL DE GÁS NATURAL</t>
  </si>
  <si>
    <r>
      <t>Fonte</t>
    </r>
    <r>
      <rPr>
        <b/>
        <sz val="9"/>
        <rFont val="Arial"/>
        <family val="2"/>
      </rPr>
      <t>: Quadro 36.</t>
    </r>
  </si>
  <si>
    <t>GRÁFICO 23</t>
  </si>
  <si>
    <t>Unidades da Federação</t>
  </si>
  <si>
    <t>Subtotal</t>
  </si>
  <si>
    <t>Amazonas</t>
  </si>
  <si>
    <t>Ceará</t>
  </si>
  <si>
    <t>Rio Grande do Norte</t>
  </si>
  <si>
    <t>Alagoas</t>
  </si>
  <si>
    <t>Sergipe</t>
  </si>
  <si>
    <t>Bahia</t>
  </si>
  <si>
    <t>Espírito Santo</t>
  </si>
  <si>
    <t>Rio de Janeiro</t>
  </si>
  <si>
    <t>São Paulo</t>
  </si>
  <si>
    <t>Localização</t>
  </si>
  <si>
    <r>
      <t>Produção de gás natural (milhões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</si>
  <si>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Nota: O valor total da produção inclui os volumes de reinjeção, queimas, perdas e consumo próprio.</t>
  </si>
  <si>
    <t xml:space="preserve">Fonte: ANP/SDP, conforme o Decreto n° 2.705/1998. </t>
  </si>
  <si>
    <t>Brasil</t>
  </si>
  <si>
    <t>Maranhão</t>
  </si>
  <si>
    <t>Pré-sal</t>
  </si>
  <si>
    <t>Pós-sal</t>
  </si>
  <si>
    <t>18/17
%</t>
  </si>
  <si>
    <t>Tabela 2.13 – Produção de gás natural, por localização (terra e mar, pré-sal e pós-sal), segundo Unidades da Federação – 2009-2018</t>
  </si>
</sst>
</file>

<file path=xl/styles.xml><?xml version="1.0" encoding="utf-8"?>
<styleSheet xmlns="http://schemas.openxmlformats.org/spreadsheetml/2006/main">
  <numFmts count="4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E+00"/>
    <numFmt numFmtId="191" formatCode="General_)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#,##0.0"/>
    <numFmt numFmtId="197" formatCode="#,##0.0_);\(#,##0.0\)"/>
    <numFmt numFmtId="198" formatCode="0.0%"/>
    <numFmt numFmtId="199" formatCode="_(* #,##0.0_);_(* \(#,##0.0\);_(* &quot;-&quot;?_);_(@_)"/>
    <numFmt numFmtId="200" formatCode="_(* #,##0.00000_);_(* \(#,##0.00000\);_(* &quot;-&quot;??_);_(@_)"/>
    <numFmt numFmtId="201" formatCode="0.0"/>
    <numFmt numFmtId="202" formatCode="0.0000"/>
    <numFmt numFmtId="203" formatCode="_-* #,##0.0_-;\-* #,##0.0_-;_-* &quot;-&quot;?_-;_-@_-"/>
  </numFmts>
  <fonts count="55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10"/>
      <name val="Helvetica Neue"/>
      <family val="0"/>
    </font>
    <font>
      <b/>
      <u val="single"/>
      <sz val="7"/>
      <color indexed="10"/>
      <name val="Helvetica Neue"/>
      <family val="0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1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5"/>
      <color indexed="8"/>
      <name val="Arial"/>
      <family val="2"/>
    </font>
    <font>
      <sz val="11"/>
      <name val="Calibri"/>
      <family val="2"/>
    </font>
    <font>
      <b/>
      <vertAlign val="superscript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47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/>
    </xf>
    <xf numFmtId="193" fontId="10" fillId="33" borderId="0" xfId="51" applyNumberFormat="1" applyFont="1" applyFill="1" applyBorder="1" applyAlignment="1">
      <alignment vertical="center"/>
    </xf>
    <xf numFmtId="37" fontId="10" fillId="33" borderId="0" xfId="0" applyNumberFormat="1" applyFont="1" applyFill="1" applyBorder="1" applyAlignment="1" applyProtection="1">
      <alignment vertical="center"/>
      <protection/>
    </xf>
    <xf numFmtId="37" fontId="10" fillId="33" borderId="0" xfId="0" applyNumberFormat="1" applyFont="1" applyFill="1" applyBorder="1" applyAlignment="1">
      <alignment vertical="center"/>
    </xf>
    <xf numFmtId="1" fontId="10" fillId="33" borderId="0" xfId="0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 wrapText="1"/>
    </xf>
    <xf numFmtId="190" fontId="10" fillId="33" borderId="0" xfId="0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37" fontId="10" fillId="33" borderId="0" xfId="0" applyNumberFormat="1" applyFont="1" applyFill="1" applyBorder="1" applyAlignment="1" applyProtection="1">
      <alignment vertical="center"/>
      <protection/>
    </xf>
    <xf numFmtId="37" fontId="10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171" fontId="13" fillId="33" borderId="0" xfId="5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left" vertical="center"/>
    </xf>
    <xf numFmtId="37" fontId="13" fillId="33" borderId="0" xfId="0" applyNumberFormat="1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192" fontId="11" fillId="33" borderId="0" xfId="51" applyNumberFormat="1" applyFont="1" applyFill="1" applyBorder="1" applyAlignment="1" applyProtection="1">
      <alignment horizontal="right" vertical="center" wrapText="1"/>
      <protection/>
    </xf>
    <xf numFmtId="192" fontId="13" fillId="33" borderId="0" xfId="51" applyNumberFormat="1" applyFont="1" applyFill="1" applyBorder="1" applyAlignment="1" applyProtection="1">
      <alignment horizontal="right" vertical="center" wrapText="1"/>
      <protection/>
    </xf>
    <xf numFmtId="192" fontId="11" fillId="33" borderId="0" xfId="51" applyNumberFormat="1" applyFont="1" applyFill="1" applyBorder="1" applyAlignment="1">
      <alignment horizontal="right" vertical="center" wrapText="1"/>
    </xf>
    <xf numFmtId="192" fontId="10" fillId="33" borderId="0" xfId="51" applyNumberFormat="1" applyFont="1" applyFill="1" applyBorder="1" applyAlignment="1">
      <alignment horizontal="right" vertical="center" wrapText="1"/>
    </xf>
    <xf numFmtId="192" fontId="10" fillId="33" borderId="0" xfId="51" applyNumberFormat="1" applyFont="1" applyFill="1" applyBorder="1" applyAlignment="1">
      <alignment horizontal="right" vertical="center"/>
    </xf>
    <xf numFmtId="201" fontId="10" fillId="33" borderId="0" xfId="0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 horizontal="center" vertical="center" wrapText="1"/>
    </xf>
    <xf numFmtId="4" fontId="11" fillId="33" borderId="0" xfId="51" applyNumberFormat="1" applyFont="1" applyFill="1" applyBorder="1" applyAlignment="1" applyProtection="1">
      <alignment horizontal="right" vertical="center" wrapText="1"/>
      <protection/>
    </xf>
    <xf numFmtId="4" fontId="10" fillId="33" borderId="0" xfId="51" applyNumberFormat="1" applyFont="1" applyFill="1" applyBorder="1" applyAlignment="1" applyProtection="1">
      <alignment horizontal="right" vertical="center" wrapText="1"/>
      <protection/>
    </xf>
    <xf numFmtId="0" fontId="10" fillId="33" borderId="11" xfId="0" applyFont="1" applyFill="1" applyBorder="1" applyAlignment="1">
      <alignment horizontal="left" vertical="center"/>
    </xf>
    <xf numFmtId="37" fontId="10" fillId="33" borderId="11" xfId="0" applyNumberFormat="1" applyFont="1" applyFill="1" applyBorder="1" applyAlignment="1" applyProtection="1">
      <alignment vertical="center"/>
      <protection/>
    </xf>
    <xf numFmtId="37" fontId="10" fillId="33" borderId="11" xfId="0" applyNumberFormat="1" applyFont="1" applyFill="1" applyBorder="1" applyAlignment="1" applyProtection="1">
      <alignment vertical="center"/>
      <protection/>
    </xf>
    <xf numFmtId="194" fontId="10" fillId="33" borderId="11" xfId="0" applyNumberFormat="1" applyFont="1" applyFill="1" applyBorder="1" applyAlignment="1" applyProtection="1">
      <alignment vertical="center"/>
      <protection/>
    </xf>
    <xf numFmtId="194" fontId="10" fillId="33" borderId="11" xfId="0" applyNumberFormat="1" applyFont="1" applyFill="1" applyBorder="1" applyAlignment="1" applyProtection="1">
      <alignment vertical="center"/>
      <protection/>
    </xf>
    <xf numFmtId="198" fontId="10" fillId="33" borderId="0" xfId="49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4" fontId="11" fillId="0" borderId="0" xfId="51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>
      <alignment vertical="center"/>
    </xf>
    <xf numFmtId="192" fontId="11" fillId="0" borderId="0" xfId="51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192" fontId="10" fillId="33" borderId="0" xfId="0" applyNumberFormat="1" applyFont="1" applyFill="1" applyBorder="1" applyAlignment="1">
      <alignment vertical="center"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193" fontId="11" fillId="33" borderId="0" xfId="51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335"/>
          <c:w val="0.84425"/>
          <c:h val="0.852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'T2.13'!#REF!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'T2.13'!$C$3:$G$3</c:f>
              <c:strCache>
                <c:ptCount val="5"/>
                <c:pt idx="0">
                  <c:v>Produção de gás natural (milhões m3)</c:v>
                </c:pt>
              </c:strCache>
            </c:strRef>
          </c:cat>
          <c:val>
            <c:numRef>
              <c:f>'T2.13'!#REF!</c:f>
              <c:numCache>
                <c:ptCount val="10"/>
                <c:pt idx="0">
                  <c:v>2279592</c:v>
                </c:pt>
                <c:pt idx="1">
                  <c:v>2480114</c:v>
                </c:pt>
                <c:pt idx="2">
                  <c:v>2751976</c:v>
                </c:pt>
                <c:pt idx="3">
                  <c:v>2881218</c:v>
                </c:pt>
                <c:pt idx="4">
                  <c:v>2858184</c:v>
                </c:pt>
                <c:pt idx="5">
                  <c:v>2946811</c:v>
                </c:pt>
                <c:pt idx="6">
                  <c:v>3335334</c:v>
                </c:pt>
                <c:pt idx="7">
                  <c:v>3570884</c:v>
                </c:pt>
                <c:pt idx="8">
                  <c:v>3795414</c:v>
                </c:pt>
                <c:pt idx="9">
                  <c:v>3939704.1353000007</c:v>
                </c:pt>
              </c:numCache>
            </c:numRef>
          </c:val>
        </c:ser>
        <c:ser>
          <c:idx val="1"/>
          <c:order val="1"/>
          <c:tx>
            <c:strRef>
              <c:f>'T2.13'!#REF!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'T2.13'!#REF!</c:f>
              <c:numCache>
                <c:ptCount val="10"/>
                <c:pt idx="0">
                  <c:v>4011107</c:v>
                </c:pt>
                <c:pt idx="1">
                  <c:v>4129003</c:v>
                </c:pt>
                <c:pt idx="2">
                  <c:v>4255024</c:v>
                </c:pt>
                <c:pt idx="3">
                  <c:v>4516878</c:v>
                </c:pt>
                <c:pt idx="4">
                  <c:v>4898194</c:v>
                </c:pt>
                <c:pt idx="5">
                  <c:v>5144190</c:v>
                </c:pt>
                <c:pt idx="6">
                  <c:v>5878449</c:v>
                </c:pt>
                <c:pt idx="7">
                  <c:v>6294109</c:v>
                </c:pt>
                <c:pt idx="8">
                  <c:v>7037386</c:v>
                </c:pt>
                <c:pt idx="9">
                  <c:v>7958312.8972</c:v>
                </c:pt>
              </c:numCache>
            </c:numRef>
          </c:val>
        </c:ser>
        <c:overlap val="100"/>
        <c:axId val="25924721"/>
        <c:axId val="31995898"/>
      </c:barChart>
      <c:catAx>
        <c:axId val="25924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995898"/>
        <c:crosses val="autoZero"/>
        <c:auto val="1"/>
        <c:lblOffset val="100"/>
        <c:tickLblSkip val="2"/>
        <c:noMultiLvlLbl val="0"/>
      </c:catAx>
      <c:valAx>
        <c:axId val="31995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9247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4"/>
          <c:y val="0.29425"/>
          <c:w val="0.0765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3425"/>
          <c:w val="0.84025"/>
          <c:h val="0.84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'T2.13'!#REF!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'T2.13'!$C$3:$G$3</c:f>
              <c:strCache>
                <c:ptCount val="5"/>
                <c:pt idx="0">
                  <c:v>Produção de gás natural (milhões m3)</c:v>
                </c:pt>
              </c:strCache>
            </c:strRef>
          </c:cat>
          <c:val>
            <c:numRef>
              <c:f>'T2.13'!#REF!</c:f>
              <c:numCache>
                <c:ptCount val="10"/>
                <c:pt idx="0">
                  <c:v>2279592</c:v>
                </c:pt>
                <c:pt idx="1">
                  <c:v>2480114</c:v>
                </c:pt>
                <c:pt idx="2">
                  <c:v>2751976</c:v>
                </c:pt>
                <c:pt idx="3">
                  <c:v>2881218</c:v>
                </c:pt>
                <c:pt idx="4">
                  <c:v>2858184</c:v>
                </c:pt>
                <c:pt idx="5">
                  <c:v>2946811</c:v>
                </c:pt>
                <c:pt idx="6">
                  <c:v>3335334</c:v>
                </c:pt>
                <c:pt idx="7">
                  <c:v>3570884</c:v>
                </c:pt>
                <c:pt idx="8">
                  <c:v>3795414</c:v>
                </c:pt>
                <c:pt idx="9">
                  <c:v>3939704.1353000007</c:v>
                </c:pt>
              </c:numCache>
            </c:numRef>
          </c:val>
        </c:ser>
        <c:ser>
          <c:idx val="1"/>
          <c:order val="1"/>
          <c:tx>
            <c:strRef>
              <c:f>'T2.13'!#REF!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'T2.13'!#REF!</c:f>
              <c:numCache>
                <c:ptCount val="10"/>
                <c:pt idx="0">
                  <c:v>4011107</c:v>
                </c:pt>
                <c:pt idx="1">
                  <c:v>4129003</c:v>
                </c:pt>
                <c:pt idx="2">
                  <c:v>4255024</c:v>
                </c:pt>
                <c:pt idx="3">
                  <c:v>4516878</c:v>
                </c:pt>
                <c:pt idx="4">
                  <c:v>4898194</c:v>
                </c:pt>
                <c:pt idx="5">
                  <c:v>5144190</c:v>
                </c:pt>
                <c:pt idx="6">
                  <c:v>5878449</c:v>
                </c:pt>
                <c:pt idx="7">
                  <c:v>6294109</c:v>
                </c:pt>
                <c:pt idx="8">
                  <c:v>7037386</c:v>
                </c:pt>
                <c:pt idx="9">
                  <c:v>7958312.8972</c:v>
                </c:pt>
              </c:numCache>
            </c:numRef>
          </c:val>
        </c:ser>
        <c:overlap val="100"/>
        <c:axId val="19527627"/>
        <c:axId val="41530916"/>
      </c:barChart>
      <c:catAx>
        <c:axId val="19527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530916"/>
        <c:crosses val="autoZero"/>
        <c:auto val="1"/>
        <c:lblOffset val="100"/>
        <c:tickLblSkip val="2"/>
        <c:noMultiLvlLbl val="0"/>
      </c:catAx>
      <c:valAx>
        <c:axId val="41530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5276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5"/>
          <c:y val="0.2935"/>
          <c:w val="0.0785"/>
          <c:h val="0.1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0</xdr:rowOff>
    </xdr:from>
    <xdr:to>
      <xdr:col>8</xdr:col>
      <xdr:colOff>752475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171450" y="2219325"/>
        <a:ext cx="60579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243</xdr:col>
      <xdr:colOff>0</xdr:colOff>
      <xdr:row>12</xdr:row>
      <xdr:rowOff>0</xdr:rowOff>
    </xdr:from>
    <xdr:to>
      <xdr:col>250</xdr:col>
      <xdr:colOff>695325</xdr:colOff>
      <xdr:row>27</xdr:row>
      <xdr:rowOff>19050</xdr:rowOff>
    </xdr:to>
    <xdr:graphicFrame>
      <xdr:nvGraphicFramePr>
        <xdr:cNvPr id="2" name="Chart 2"/>
        <xdr:cNvGraphicFramePr/>
      </xdr:nvGraphicFramePr>
      <xdr:xfrm>
        <a:off x="184546875" y="2667000"/>
        <a:ext cx="60293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94"/>
  <sheetViews>
    <sheetView showGridLines="0" tabSelected="1" zoomScalePageLayoutView="0" workbookViewId="0" topLeftCell="A1">
      <selection activeCell="A2" sqref="A2"/>
    </sheetView>
  </sheetViews>
  <sheetFormatPr defaultColWidth="9.10546875" defaultRowHeight="15"/>
  <cols>
    <col min="1" max="1" width="10.5546875" style="4" customWidth="1"/>
    <col min="2" max="2" width="7.77734375" style="4" bestFit="1" customWidth="1"/>
    <col min="3" max="7" width="6.3359375" style="3" customWidth="1"/>
    <col min="8" max="12" width="6.3359375" style="14" customWidth="1"/>
    <col min="13" max="13" width="5.77734375" style="3" customWidth="1"/>
    <col min="14" max="14" width="2.6640625" style="3" customWidth="1"/>
    <col min="15" max="18" width="9.5546875" style="3" bestFit="1" customWidth="1"/>
    <col min="19" max="16384" width="9.10546875" style="3" customWidth="1"/>
  </cols>
  <sheetData>
    <row r="1" spans="1:13" ht="12.75" customHeight="1">
      <c r="A1" s="17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9">
      <c r="B2" s="3"/>
    </row>
    <row r="3" spans="1:13" ht="10.5" customHeight="1">
      <c r="A3" s="47" t="s">
        <v>8</v>
      </c>
      <c r="B3" s="48" t="s">
        <v>19</v>
      </c>
      <c r="C3" s="50" t="s">
        <v>20</v>
      </c>
      <c r="D3" s="51"/>
      <c r="E3" s="51"/>
      <c r="F3" s="51"/>
      <c r="G3" s="51"/>
      <c r="H3" s="51"/>
      <c r="I3" s="51"/>
      <c r="J3" s="51"/>
      <c r="K3" s="51"/>
      <c r="L3" s="52"/>
      <c r="M3" s="45" t="s">
        <v>27</v>
      </c>
    </row>
    <row r="4" spans="1:13" ht="9.75" customHeight="1">
      <c r="A4" s="47"/>
      <c r="B4" s="49"/>
      <c r="C4" s="5">
        <v>2009</v>
      </c>
      <c r="D4" s="5">
        <v>2010</v>
      </c>
      <c r="E4" s="5">
        <v>2011</v>
      </c>
      <c r="F4" s="5">
        <v>2012</v>
      </c>
      <c r="G4" s="5">
        <v>2013</v>
      </c>
      <c r="H4" s="5">
        <v>2014</v>
      </c>
      <c r="I4" s="5">
        <v>2015</v>
      </c>
      <c r="J4" s="5">
        <v>2016</v>
      </c>
      <c r="K4" s="5">
        <v>2017</v>
      </c>
      <c r="L4" s="5">
        <v>2018</v>
      </c>
      <c r="M4" s="46"/>
    </row>
    <row r="5" spans="1:13" ht="9">
      <c r="A5" s="29"/>
      <c r="B5" s="6"/>
      <c r="C5" s="18"/>
      <c r="D5" s="18"/>
      <c r="E5" s="18"/>
      <c r="F5" s="18"/>
      <c r="G5" s="18"/>
      <c r="H5" s="18"/>
      <c r="I5" s="18"/>
      <c r="J5" s="18"/>
      <c r="K5" s="18"/>
      <c r="L5" s="18"/>
      <c r="M5" s="6"/>
    </row>
    <row r="6" spans="1:14" ht="12.75" customHeight="1">
      <c r="A6" s="53" t="s">
        <v>23</v>
      </c>
      <c r="B6" s="53"/>
      <c r="C6" s="23">
        <f aca="true" t="shared" si="0" ref="C6:H6">C8+C9</f>
        <v>21141.51962897683</v>
      </c>
      <c r="D6" s="23">
        <f t="shared" si="0"/>
        <v>22938.446470499992</v>
      </c>
      <c r="E6" s="23">
        <f t="shared" si="0"/>
        <v>24073.6849948</v>
      </c>
      <c r="F6" s="23">
        <f t="shared" si="0"/>
        <v>25832.244517</v>
      </c>
      <c r="G6" s="23">
        <f t="shared" si="0"/>
        <v>28174.214</v>
      </c>
      <c r="H6" s="23">
        <f t="shared" si="0"/>
        <v>31894.8764172</v>
      </c>
      <c r="I6" s="23">
        <f>I8+I9</f>
        <v>35126.44699430001</v>
      </c>
      <c r="J6" s="23">
        <f>J8+J9</f>
        <v>37890.45028479999</v>
      </c>
      <c r="K6" s="23">
        <f>K8+K9</f>
        <v>40117.38249350001</v>
      </c>
      <c r="L6" s="23">
        <f>L8+L9</f>
        <v>40857.20722099</v>
      </c>
      <c r="M6" s="30">
        <f>((L6/K6)-1)*100</f>
        <v>1.8441500454568827</v>
      </c>
      <c r="N6" s="28"/>
    </row>
    <row r="7" spans="1:13" ht="9" customHeight="1">
      <c r="A7" s="7"/>
      <c r="B7" s="7"/>
      <c r="C7" s="24"/>
      <c r="D7" s="24"/>
      <c r="E7" s="24"/>
      <c r="F7" s="24"/>
      <c r="G7" s="24"/>
      <c r="H7" s="24"/>
      <c r="I7" s="24"/>
      <c r="J7" s="24"/>
      <c r="K7" s="24"/>
      <c r="L7" s="24"/>
      <c r="M7" s="30"/>
    </row>
    <row r="8" spans="1:13" ht="12.75" customHeight="1">
      <c r="A8" s="7" t="s">
        <v>9</v>
      </c>
      <c r="B8" s="7" t="s">
        <v>1</v>
      </c>
      <c r="C8" s="23">
        <f aca="true" t="shared" si="1" ref="C8:J8">C14+C16+C18+C21+C24+C27+C30+C33</f>
        <v>6045.209036616828</v>
      </c>
      <c r="D8" s="23">
        <f t="shared" si="1"/>
        <v>6024.018149099997</v>
      </c>
      <c r="E8" s="23">
        <f t="shared" si="1"/>
        <v>6147.711281499998</v>
      </c>
      <c r="F8" s="23">
        <f t="shared" si="1"/>
        <v>6122.937002</v>
      </c>
      <c r="G8" s="23">
        <f t="shared" si="1"/>
        <v>7512.014</v>
      </c>
      <c r="H8" s="23">
        <f t="shared" si="1"/>
        <v>8507.529</v>
      </c>
      <c r="I8" s="23">
        <f t="shared" si="1"/>
        <v>8388.870783200002</v>
      </c>
      <c r="J8" s="23">
        <f t="shared" si="1"/>
        <v>8700.205038799999</v>
      </c>
      <c r="K8" s="23">
        <f>K14+K16+K18+K21+K24+K27+K30+K33</f>
        <v>7848.233910999998</v>
      </c>
      <c r="L8" s="23">
        <f>L14+L16+L18+L21+L24+L27+L30+L33</f>
        <v>8013.28164952</v>
      </c>
      <c r="M8" s="30">
        <f>((L8/K8)-1)*100</f>
        <v>2.1029920921275425</v>
      </c>
    </row>
    <row r="9" spans="2:18" ht="12.75" customHeight="1">
      <c r="B9" s="7" t="s">
        <v>2</v>
      </c>
      <c r="C9" s="25">
        <f>C19+C22+C25+C28+C31+C34+C36+C38</f>
        <v>15096.310592360001</v>
      </c>
      <c r="D9" s="25">
        <f aca="true" t="shared" si="2" ref="D9:K9">D19+D22+D25+D28+D31+D34+D36+D38</f>
        <v>16914.428321399995</v>
      </c>
      <c r="E9" s="25">
        <f t="shared" si="2"/>
        <v>17925.9737133</v>
      </c>
      <c r="F9" s="25">
        <f t="shared" si="2"/>
        <v>19709.307515</v>
      </c>
      <c r="G9" s="25">
        <f t="shared" si="2"/>
        <v>20662.2</v>
      </c>
      <c r="H9" s="25">
        <f t="shared" si="2"/>
        <v>23387.3474172</v>
      </c>
      <c r="I9" s="25">
        <f t="shared" si="2"/>
        <v>26737.576211100004</v>
      </c>
      <c r="J9" s="25">
        <f t="shared" si="2"/>
        <v>29190.24524599999</v>
      </c>
      <c r="K9" s="25">
        <f t="shared" si="2"/>
        <v>32269.148582500013</v>
      </c>
      <c r="L9" s="25">
        <f>L19+L22+L25+L28+L31+L34+L36+L38</f>
        <v>32843.92557147</v>
      </c>
      <c r="M9" s="30">
        <f>((L9/K9)-1)*100</f>
        <v>1.7811966358532771</v>
      </c>
      <c r="N9" s="8"/>
      <c r="O9" s="8"/>
      <c r="P9" s="8"/>
      <c r="Q9" s="8"/>
      <c r="R9" s="8"/>
    </row>
    <row r="10" spans="2:18" ht="12.75" customHeight="1">
      <c r="B10" s="7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30"/>
      <c r="N10" s="8"/>
      <c r="O10" s="8"/>
      <c r="P10" s="8"/>
      <c r="Q10" s="8"/>
      <c r="R10" s="8"/>
    </row>
    <row r="11" spans="1:15" s="41" customFormat="1" ht="12.75" customHeight="1">
      <c r="A11" s="43" t="s">
        <v>9</v>
      </c>
      <c r="B11" s="39" t="s">
        <v>25</v>
      </c>
      <c r="C11" s="42">
        <v>266.70458749999995</v>
      </c>
      <c r="D11" s="42">
        <v>648.5238399</v>
      </c>
      <c r="E11" s="42">
        <v>1387.6618656</v>
      </c>
      <c r="F11" s="42">
        <v>2078.0012473</v>
      </c>
      <c r="G11" s="42">
        <v>3710.0922780000005</v>
      </c>
      <c r="H11" s="42">
        <v>6250.6663659999995</v>
      </c>
      <c r="I11" s="42">
        <v>10614.3134981</v>
      </c>
      <c r="J11" s="42">
        <v>14458.950429000002</v>
      </c>
      <c r="K11" s="42">
        <v>18172.814237810002</v>
      </c>
      <c r="L11" s="42">
        <v>21015.60784231</v>
      </c>
      <c r="M11" s="40">
        <f>((L11/K11)-1)*100</f>
        <v>15.64311155828213</v>
      </c>
      <c r="O11" s="27"/>
    </row>
    <row r="12" spans="1:13" s="41" customFormat="1" ht="12.75" customHeight="1">
      <c r="A12" s="38"/>
      <c r="B12" s="39" t="s">
        <v>26</v>
      </c>
      <c r="C12" s="42">
        <f aca="true" t="shared" si="3" ref="C12:H12">C6-C11</f>
        <v>20874.815041476828</v>
      </c>
      <c r="D12" s="42">
        <f t="shared" si="3"/>
        <v>22289.92263059999</v>
      </c>
      <c r="E12" s="42">
        <f t="shared" si="3"/>
        <v>22686.023129200003</v>
      </c>
      <c r="F12" s="42">
        <f t="shared" si="3"/>
        <v>23754.2432697</v>
      </c>
      <c r="G12" s="42">
        <f t="shared" si="3"/>
        <v>24464.121722</v>
      </c>
      <c r="H12" s="42">
        <f t="shared" si="3"/>
        <v>25644.210051200003</v>
      </c>
      <c r="I12" s="42">
        <v>24512.0810441999</v>
      </c>
      <c r="J12" s="42">
        <v>23431.500191699914</v>
      </c>
      <c r="K12" s="42">
        <v>21944.568239879998</v>
      </c>
      <c r="L12" s="42">
        <v>19841.59937868</v>
      </c>
      <c r="M12" s="40">
        <f>((L12/K12)-1)*100</f>
        <v>-9.58309517969126</v>
      </c>
    </row>
    <row r="13" spans="3:18" ht="9" customHeight="1"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31"/>
      <c r="N13" s="8"/>
      <c r="O13" s="8"/>
      <c r="P13" s="8"/>
      <c r="Q13" s="8"/>
      <c r="R13" s="8"/>
    </row>
    <row r="14" spans="1:18" ht="12.75" customHeight="1">
      <c r="A14" s="4" t="s">
        <v>10</v>
      </c>
      <c r="B14" s="4" t="s">
        <v>1</v>
      </c>
      <c r="C14" s="27">
        <v>3780.2378986</v>
      </c>
      <c r="D14" s="27">
        <v>3857.899682799999</v>
      </c>
      <c r="E14" s="27">
        <v>4161.164667599999</v>
      </c>
      <c r="F14" s="27">
        <v>4188.28</v>
      </c>
      <c r="G14" s="27">
        <v>4150.306</v>
      </c>
      <c r="H14" s="27">
        <v>4703.832</v>
      </c>
      <c r="I14" s="27">
        <v>5060.170806100002</v>
      </c>
      <c r="J14" s="27">
        <v>5106.161863599999</v>
      </c>
      <c r="K14" s="27">
        <v>4756.447365499999</v>
      </c>
      <c r="L14" s="27">
        <v>5215.97178334</v>
      </c>
      <c r="M14" s="31">
        <f>((L14/K14)-1)*100</f>
        <v>9.661084892331084</v>
      </c>
      <c r="N14" s="8"/>
      <c r="O14" s="8"/>
      <c r="P14" s="8"/>
      <c r="Q14" s="8"/>
      <c r="R14" s="8"/>
    </row>
    <row r="15" spans="3:18" ht="9" customHeight="1"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31"/>
      <c r="N15" s="8"/>
      <c r="O15" s="8"/>
      <c r="P15" s="8"/>
      <c r="Q15" s="8"/>
      <c r="R15" s="8"/>
    </row>
    <row r="16" spans="1:18" ht="12.75" customHeight="1">
      <c r="A16" s="4" t="s">
        <v>24</v>
      </c>
      <c r="B16" s="4" t="s">
        <v>1</v>
      </c>
      <c r="C16" s="27">
        <v>0</v>
      </c>
      <c r="D16" s="27">
        <v>0</v>
      </c>
      <c r="E16" s="27">
        <v>0</v>
      </c>
      <c r="F16" s="27">
        <v>0.381082</v>
      </c>
      <c r="G16" s="27">
        <v>1419.659</v>
      </c>
      <c r="H16" s="27">
        <v>1968.438</v>
      </c>
      <c r="I16" s="27">
        <v>1565.3261323999998</v>
      </c>
      <c r="J16" s="27">
        <v>1926.2901422999996</v>
      </c>
      <c r="K16" s="27">
        <v>1617.2420912</v>
      </c>
      <c r="L16" s="27">
        <v>1410.9144686</v>
      </c>
      <c r="M16" s="31">
        <f>((L16/K16)-1)*100</f>
        <v>-12.757992370017046</v>
      </c>
      <c r="N16" s="8"/>
      <c r="O16" s="8"/>
      <c r="P16" s="8"/>
      <c r="Q16" s="8"/>
      <c r="R16" s="8"/>
    </row>
    <row r="17" spans="3:18" ht="9" customHeight="1"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31"/>
      <c r="N17" s="8"/>
      <c r="O17" s="8"/>
      <c r="P17" s="8"/>
      <c r="Q17" s="8"/>
      <c r="R17" s="8"/>
    </row>
    <row r="18" spans="1:13" ht="12.75" customHeight="1">
      <c r="A18" s="4" t="s">
        <v>11</v>
      </c>
      <c r="B18" s="4" t="s">
        <v>1</v>
      </c>
      <c r="C18" s="27">
        <v>0.61275696</v>
      </c>
      <c r="D18" s="27">
        <v>0.5332255000000002</v>
      </c>
      <c r="E18" s="27">
        <v>0.45209839999999996</v>
      </c>
      <c r="F18" s="27">
        <v>0.365989</v>
      </c>
      <c r="G18" s="27">
        <v>0.331</v>
      </c>
      <c r="H18" s="27">
        <v>0.356</v>
      </c>
      <c r="I18" s="27">
        <v>0.4244182000000001</v>
      </c>
      <c r="J18" s="27">
        <v>0.45018740000000007</v>
      </c>
      <c r="K18" s="27">
        <v>0.35963540000000016</v>
      </c>
      <c r="L18" s="27">
        <v>0.30505939</v>
      </c>
      <c r="M18" s="31">
        <f aca="true" t="shared" si="4" ref="M18:M38">((L18/K18)-1)*100</f>
        <v>-15.175372057367031</v>
      </c>
    </row>
    <row r="19" spans="2:13" ht="12.75" customHeight="1">
      <c r="B19" s="4" t="s">
        <v>2</v>
      </c>
      <c r="C19" s="27">
        <v>55.5058</v>
      </c>
      <c r="D19" s="27">
        <v>42.11353949999999</v>
      </c>
      <c r="E19" s="27">
        <v>30.7098776</v>
      </c>
      <c r="F19" s="27">
        <v>27.185748</v>
      </c>
      <c r="G19" s="27">
        <v>33.138</v>
      </c>
      <c r="H19" s="27">
        <v>32.396</v>
      </c>
      <c r="I19" s="27">
        <v>27.07285149999999</v>
      </c>
      <c r="J19" s="27">
        <v>36.93408320000001</v>
      </c>
      <c r="K19" s="27">
        <v>30.0869324</v>
      </c>
      <c r="L19" s="27">
        <v>35.42096935</v>
      </c>
      <c r="M19" s="31">
        <f t="shared" si="4"/>
        <v>17.728749741199934</v>
      </c>
    </row>
    <row r="20" spans="3:13" ht="9" customHeight="1"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31"/>
    </row>
    <row r="21" spans="1:18" ht="12.75" customHeight="1">
      <c r="A21" s="4" t="s">
        <v>12</v>
      </c>
      <c r="B21" s="4" t="s">
        <v>1</v>
      </c>
      <c r="C21" s="27">
        <v>272.988992958</v>
      </c>
      <c r="D21" s="27">
        <v>269.4610477999999</v>
      </c>
      <c r="E21" s="27">
        <v>272.11671800000033</v>
      </c>
      <c r="F21" s="27">
        <v>258.143908</v>
      </c>
      <c r="G21" s="27">
        <v>277.5</v>
      </c>
      <c r="H21" s="27">
        <v>269.286</v>
      </c>
      <c r="I21" s="27">
        <v>238.37586459999991</v>
      </c>
      <c r="J21" s="27">
        <v>235.0091078000001</v>
      </c>
      <c r="K21" s="27">
        <v>217.98655419999994</v>
      </c>
      <c r="L21" s="27">
        <v>206.72796343</v>
      </c>
      <c r="M21" s="31">
        <f t="shared" si="4"/>
        <v>-5.164809733939069</v>
      </c>
      <c r="N21" s="8"/>
      <c r="O21" s="8"/>
      <c r="P21" s="8"/>
      <c r="Q21" s="8"/>
      <c r="R21" s="8"/>
    </row>
    <row r="22" spans="2:18" ht="12.75" customHeight="1">
      <c r="B22" s="4" t="s">
        <v>2</v>
      </c>
      <c r="C22" s="27">
        <v>488.14678355</v>
      </c>
      <c r="D22" s="27">
        <v>419.4012928</v>
      </c>
      <c r="E22" s="27">
        <v>362.39177859999995</v>
      </c>
      <c r="F22" s="27">
        <v>305.065607</v>
      </c>
      <c r="G22" s="27">
        <v>268.374</v>
      </c>
      <c r="H22" s="27">
        <v>220.614</v>
      </c>
      <c r="I22" s="27">
        <v>188.344375</v>
      </c>
      <c r="J22" s="27">
        <v>153.8174944</v>
      </c>
      <c r="K22" s="27">
        <v>181.43144299999994</v>
      </c>
      <c r="L22" s="27">
        <v>144.6551512</v>
      </c>
      <c r="M22" s="31">
        <f t="shared" si="4"/>
        <v>-20.270076229289515</v>
      </c>
      <c r="N22" s="8"/>
      <c r="O22" s="8"/>
      <c r="P22" s="8"/>
      <c r="Q22" s="8"/>
      <c r="R22" s="8"/>
    </row>
    <row r="23" spans="3:18" ht="9" customHeight="1"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31"/>
      <c r="N23" s="8"/>
      <c r="O23" s="8"/>
      <c r="P23" s="8"/>
      <c r="Q23" s="8"/>
      <c r="R23" s="8"/>
    </row>
    <row r="24" spans="1:13" ht="12.75" customHeight="1">
      <c r="A24" s="4" t="s">
        <v>13</v>
      </c>
      <c r="B24" s="4" t="s">
        <v>1</v>
      </c>
      <c r="C24" s="27">
        <v>618.037022430009</v>
      </c>
      <c r="D24" s="27">
        <v>564.4575523999998</v>
      </c>
      <c r="E24" s="27">
        <v>462.71025880000013</v>
      </c>
      <c r="F24" s="27">
        <v>508.492479</v>
      </c>
      <c r="G24" s="27">
        <v>499.495</v>
      </c>
      <c r="H24" s="27">
        <v>460.225</v>
      </c>
      <c r="I24" s="27">
        <v>358.36824639999986</v>
      </c>
      <c r="J24" s="27">
        <v>355.8097079</v>
      </c>
      <c r="K24" s="27">
        <v>334.58941039999996</v>
      </c>
      <c r="L24" s="27">
        <v>346.00922962</v>
      </c>
      <c r="M24" s="31">
        <f t="shared" si="4"/>
        <v>3.4130844745946076</v>
      </c>
    </row>
    <row r="25" spans="2:13" ht="12.75" customHeight="1">
      <c r="B25" s="4" t="s">
        <v>2</v>
      </c>
      <c r="C25" s="27">
        <v>124.387</v>
      </c>
      <c r="D25" s="27">
        <v>108.16133860000001</v>
      </c>
      <c r="E25" s="27">
        <v>100.4489253</v>
      </c>
      <c r="F25" s="27">
        <v>53.170052</v>
      </c>
      <c r="G25" s="27">
        <v>86.835</v>
      </c>
      <c r="H25" s="27">
        <v>75.086</v>
      </c>
      <c r="I25" s="27">
        <v>69.01277149999999</v>
      </c>
      <c r="J25" s="27">
        <v>62.47146710000001</v>
      </c>
      <c r="K25" s="27">
        <v>57.104805999999996</v>
      </c>
      <c r="L25" s="27">
        <v>61.47531602</v>
      </c>
      <c r="M25" s="31">
        <f t="shared" si="4"/>
        <v>7.65348895502771</v>
      </c>
    </row>
    <row r="26" spans="3:13" ht="9" customHeight="1"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31"/>
    </row>
    <row r="27" spans="1:13" ht="12.75" customHeight="1">
      <c r="A27" s="4" t="s">
        <v>14</v>
      </c>
      <c r="B27" s="4" t="s">
        <v>1</v>
      </c>
      <c r="C27" s="27">
        <v>92.53970875</v>
      </c>
      <c r="D27" s="27">
        <v>94.65927009999999</v>
      </c>
      <c r="E27" s="27">
        <v>101.94708649999997</v>
      </c>
      <c r="F27" s="27">
        <v>102.815749</v>
      </c>
      <c r="G27" s="27">
        <v>92.992</v>
      </c>
      <c r="H27" s="27">
        <v>97.402</v>
      </c>
      <c r="I27" s="27">
        <v>83.21216009999999</v>
      </c>
      <c r="J27" s="27">
        <v>65.33683149999999</v>
      </c>
      <c r="K27" s="27">
        <v>50.0137291</v>
      </c>
      <c r="L27" s="27">
        <v>37.4468376</v>
      </c>
      <c r="M27" s="31">
        <f t="shared" si="4"/>
        <v>-25.12688361004458</v>
      </c>
    </row>
    <row r="28" spans="2:13" ht="12.75" customHeight="1">
      <c r="B28" s="4" t="s">
        <v>2</v>
      </c>
      <c r="C28" s="27">
        <v>863.609625</v>
      </c>
      <c r="D28" s="27">
        <v>1007.0813885000001</v>
      </c>
      <c r="E28" s="27">
        <v>999.2412002</v>
      </c>
      <c r="F28" s="27">
        <v>927.033117</v>
      </c>
      <c r="G28" s="27">
        <v>963.711</v>
      </c>
      <c r="H28" s="27">
        <v>960.59</v>
      </c>
      <c r="I28" s="27">
        <v>780.5979288000002</v>
      </c>
      <c r="J28" s="27">
        <v>883.8814034999999</v>
      </c>
      <c r="K28" s="27">
        <v>761.7714685</v>
      </c>
      <c r="L28" s="27">
        <v>753.88349549</v>
      </c>
      <c r="M28" s="31">
        <f t="shared" si="4"/>
        <v>-1.0354776118790765</v>
      </c>
    </row>
    <row r="29" spans="3:13" ht="9" customHeight="1"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31"/>
    </row>
    <row r="30" spans="1:13" ht="12.75" customHeight="1">
      <c r="A30" s="4" t="s">
        <v>15</v>
      </c>
      <c r="B30" s="4" t="s">
        <v>1</v>
      </c>
      <c r="C30" s="27">
        <v>1172.28775715882</v>
      </c>
      <c r="D30" s="27">
        <v>1138.3298963999978</v>
      </c>
      <c r="E30" s="27">
        <v>1057.4721004999992</v>
      </c>
      <c r="F30" s="27">
        <v>970.830795</v>
      </c>
      <c r="G30" s="27">
        <v>989.884</v>
      </c>
      <c r="H30" s="27">
        <v>934.051</v>
      </c>
      <c r="I30" s="27">
        <v>997.2039301000002</v>
      </c>
      <c r="J30" s="27">
        <v>931.1684540999997</v>
      </c>
      <c r="K30" s="27">
        <v>808.7253734999997</v>
      </c>
      <c r="L30" s="27">
        <v>764.77751361</v>
      </c>
      <c r="M30" s="31">
        <f t="shared" si="4"/>
        <v>-5.434213062934113</v>
      </c>
    </row>
    <row r="31" spans="2:13" ht="12.75" customHeight="1">
      <c r="B31" s="4" t="s">
        <v>2</v>
      </c>
      <c r="C31" s="27">
        <v>1881.13717964</v>
      </c>
      <c r="D31" s="27">
        <v>2261.0618099999997</v>
      </c>
      <c r="E31" s="27">
        <v>1500.2499882999998</v>
      </c>
      <c r="F31" s="27">
        <v>2245.923947</v>
      </c>
      <c r="G31" s="27">
        <v>2183.048</v>
      </c>
      <c r="H31" s="27">
        <v>2162.6244172</v>
      </c>
      <c r="I31" s="27">
        <v>2043.5636081</v>
      </c>
      <c r="J31" s="27">
        <v>1793.0688303999998</v>
      </c>
      <c r="K31" s="27">
        <v>1778.633558</v>
      </c>
      <c r="L31" s="27">
        <v>1788.15184151</v>
      </c>
      <c r="M31" s="31">
        <f t="shared" si="4"/>
        <v>0.5351458408725307</v>
      </c>
    </row>
    <row r="32" spans="3:13" ht="9" customHeight="1"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31"/>
    </row>
    <row r="33" spans="1:13" ht="12.75" customHeight="1">
      <c r="A33" s="4" t="s">
        <v>16</v>
      </c>
      <c r="B33" s="4" t="s">
        <v>1</v>
      </c>
      <c r="C33" s="27">
        <v>108.50489976</v>
      </c>
      <c r="D33" s="27">
        <v>98.6774741000001</v>
      </c>
      <c r="E33" s="27">
        <v>91.84835169999992</v>
      </c>
      <c r="F33" s="27">
        <v>93.627</v>
      </c>
      <c r="G33" s="27">
        <v>81.847</v>
      </c>
      <c r="H33" s="27">
        <v>73.939</v>
      </c>
      <c r="I33" s="27">
        <v>85.78922530000004</v>
      </c>
      <c r="J33" s="27">
        <v>79.97874420000002</v>
      </c>
      <c r="K33" s="27">
        <v>62.869751699999966</v>
      </c>
      <c r="L33" s="27">
        <v>31.12879393</v>
      </c>
      <c r="M33" s="31">
        <f t="shared" si="4"/>
        <v>-50.48685084913416</v>
      </c>
    </row>
    <row r="34" spans="2:13" ht="12.75" customHeight="1">
      <c r="B34" s="4" t="s">
        <v>2</v>
      </c>
      <c r="C34" s="27">
        <v>967.90767941</v>
      </c>
      <c r="D34" s="27">
        <v>2602.3586634</v>
      </c>
      <c r="E34" s="27">
        <v>4240.257161700001</v>
      </c>
      <c r="F34" s="27">
        <v>3814.337186</v>
      </c>
      <c r="G34" s="27">
        <v>4333.497</v>
      </c>
      <c r="H34" s="27">
        <v>4675.602</v>
      </c>
      <c r="I34" s="27">
        <v>4028.5729191999994</v>
      </c>
      <c r="J34" s="27">
        <v>3814.742964399999</v>
      </c>
      <c r="K34" s="27">
        <v>3958.7217448999995</v>
      </c>
      <c r="L34" s="27">
        <v>3431.75288139</v>
      </c>
      <c r="M34" s="31">
        <f t="shared" si="4"/>
        <v>-13.311591404192303</v>
      </c>
    </row>
    <row r="35" spans="3:13" ht="9" customHeight="1"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31"/>
    </row>
    <row r="36" spans="1:13" ht="12.75" customHeight="1">
      <c r="A36" s="4" t="s">
        <v>17</v>
      </c>
      <c r="B36" s="4" t="s">
        <v>2</v>
      </c>
      <c r="C36" s="27">
        <v>10497.22353576</v>
      </c>
      <c r="D36" s="27">
        <v>10132.235762199998</v>
      </c>
      <c r="E36" s="27">
        <v>9386.858417600002</v>
      </c>
      <c r="F36" s="27">
        <v>10344.442237</v>
      </c>
      <c r="G36" s="27">
        <v>10005.786</v>
      </c>
      <c r="H36" s="27">
        <v>11097.353</v>
      </c>
      <c r="I36" s="27">
        <v>14061.973448100003</v>
      </c>
      <c r="J36" s="27">
        <v>16613.080786599992</v>
      </c>
      <c r="K36" s="27">
        <v>18615.136981000014</v>
      </c>
      <c r="L36" s="27">
        <v>20197.57784571</v>
      </c>
      <c r="M36" s="31">
        <f t="shared" si="4"/>
        <v>8.50082847268403</v>
      </c>
    </row>
    <row r="37" spans="3:13" ht="9" customHeight="1"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31"/>
    </row>
    <row r="38" spans="1:13" ht="12.75" customHeight="1">
      <c r="A38" s="4" t="s">
        <v>18</v>
      </c>
      <c r="B38" s="4" t="s">
        <v>2</v>
      </c>
      <c r="C38" s="27">
        <v>218.392989</v>
      </c>
      <c r="D38" s="27">
        <v>342.0145264</v>
      </c>
      <c r="E38" s="27">
        <v>1305.8163640000002</v>
      </c>
      <c r="F38" s="27">
        <v>1992.149621</v>
      </c>
      <c r="G38" s="27">
        <v>2787.811</v>
      </c>
      <c r="H38" s="27">
        <v>4163.082</v>
      </c>
      <c r="I38" s="27">
        <v>5538.438308900001</v>
      </c>
      <c r="J38" s="27">
        <v>5832.248216399999</v>
      </c>
      <c r="K38" s="27">
        <v>6886.261648699999</v>
      </c>
      <c r="L38" s="27">
        <v>6431.0080708</v>
      </c>
      <c r="M38" s="31">
        <f t="shared" si="4"/>
        <v>-6.611040955522551</v>
      </c>
    </row>
    <row r="39" spans="1:13" ht="9" customHeight="1">
      <c r="A39" s="32"/>
      <c r="B39" s="32"/>
      <c r="C39" s="33"/>
      <c r="D39" s="33"/>
      <c r="E39" s="33"/>
      <c r="F39" s="33"/>
      <c r="G39" s="33"/>
      <c r="H39" s="34"/>
      <c r="I39" s="34"/>
      <c r="J39" s="35"/>
      <c r="K39" s="35"/>
      <c r="L39" s="35"/>
      <c r="M39" s="36"/>
    </row>
    <row r="40" spans="1:13" ht="10.5" customHeight="1">
      <c r="A40" s="22" t="s">
        <v>22</v>
      </c>
      <c r="B40" s="19"/>
      <c r="C40" s="20"/>
      <c r="D40" s="20"/>
      <c r="E40" s="20"/>
      <c r="F40" s="9"/>
      <c r="G40" s="9"/>
      <c r="H40" s="15"/>
      <c r="I40" s="15"/>
      <c r="J40" s="15"/>
      <c r="K40" s="15"/>
      <c r="L40" s="15"/>
      <c r="M40" s="9"/>
    </row>
    <row r="41" spans="1:13" ht="10.5" customHeight="1">
      <c r="A41" s="22" t="s">
        <v>21</v>
      </c>
      <c r="B41" s="21"/>
      <c r="C41" s="20"/>
      <c r="D41" s="20"/>
      <c r="E41" s="20"/>
      <c r="F41" s="9"/>
      <c r="G41" s="9"/>
      <c r="H41" s="15"/>
      <c r="I41" s="15"/>
      <c r="J41" s="15"/>
      <c r="K41" s="15"/>
      <c r="L41" s="37"/>
      <c r="M41" s="9"/>
    </row>
    <row r="42" spans="3:12" ht="9">
      <c r="C42" s="9"/>
      <c r="D42" s="9"/>
      <c r="E42" s="9"/>
      <c r="F42" s="9"/>
      <c r="G42" s="9"/>
      <c r="L42" s="44"/>
    </row>
    <row r="44" spans="3:12" ht="9">
      <c r="C44" s="10"/>
      <c r="D44" s="10"/>
      <c r="E44" s="10"/>
      <c r="F44" s="10"/>
      <c r="G44" s="10"/>
      <c r="H44" s="16"/>
      <c r="I44" s="16"/>
      <c r="J44" s="16"/>
      <c r="K44" s="16"/>
      <c r="L44" s="16"/>
    </row>
    <row r="45" spans="3:13" ht="9">
      <c r="C45" s="10"/>
      <c r="D45" s="10"/>
      <c r="E45" s="10"/>
      <c r="F45" s="10"/>
      <c r="G45" s="10"/>
      <c r="H45" s="16"/>
      <c r="I45" s="16"/>
      <c r="J45" s="16"/>
      <c r="K45" s="16"/>
      <c r="L45" s="16"/>
      <c r="M45" s="10"/>
    </row>
    <row r="46" spans="3:12" ht="9">
      <c r="C46" s="10"/>
      <c r="D46" s="10"/>
      <c r="E46" s="10"/>
      <c r="F46" s="10"/>
      <c r="G46" s="10"/>
      <c r="H46" s="16"/>
      <c r="I46" s="16"/>
      <c r="J46" s="16"/>
      <c r="K46" s="16"/>
      <c r="L46" s="16"/>
    </row>
    <row r="47" spans="3:12" ht="9">
      <c r="C47" s="10"/>
      <c r="D47" s="10"/>
      <c r="E47" s="10"/>
      <c r="F47" s="10"/>
      <c r="G47" s="10"/>
      <c r="H47" s="16"/>
      <c r="I47" s="16"/>
      <c r="J47" s="16"/>
      <c r="K47" s="16"/>
      <c r="L47" s="16"/>
    </row>
    <row r="48" spans="3:12" ht="9">
      <c r="C48" s="10"/>
      <c r="D48" s="10"/>
      <c r="E48" s="10"/>
      <c r="F48" s="10"/>
      <c r="G48" s="10"/>
      <c r="H48" s="16"/>
      <c r="I48" s="16"/>
      <c r="J48" s="16"/>
      <c r="K48" s="16"/>
      <c r="L48" s="16"/>
    </row>
    <row r="49" spans="3:12" ht="9">
      <c r="C49" s="10"/>
      <c r="D49" s="10"/>
      <c r="E49" s="10"/>
      <c r="F49" s="10"/>
      <c r="G49" s="10"/>
      <c r="H49" s="16"/>
      <c r="I49" s="16"/>
      <c r="J49" s="16"/>
      <c r="K49" s="16"/>
      <c r="L49" s="16"/>
    </row>
    <row r="50" spans="3:12" ht="9">
      <c r="C50" s="10"/>
      <c r="D50" s="10"/>
      <c r="E50" s="10"/>
      <c r="F50" s="10"/>
      <c r="G50" s="10"/>
      <c r="H50" s="16"/>
      <c r="I50" s="16"/>
      <c r="J50" s="16"/>
      <c r="K50" s="16"/>
      <c r="L50" s="16"/>
    </row>
    <row r="52" ht="9">
      <c r="A52" s="4" t="s">
        <v>0</v>
      </c>
    </row>
    <row r="62" spans="4:6" ht="9">
      <c r="D62" s="11"/>
      <c r="E62" s="11"/>
      <c r="F62" s="11"/>
    </row>
    <row r="63" spans="4:6" ht="9">
      <c r="D63" s="11"/>
      <c r="E63" s="11"/>
      <c r="F63" s="11"/>
    </row>
    <row r="64" spans="3:6" ht="9">
      <c r="C64" s="11"/>
      <c r="D64" s="11"/>
      <c r="E64" s="11"/>
      <c r="F64" s="11"/>
    </row>
    <row r="65" spans="3:6" ht="9">
      <c r="C65" s="11"/>
      <c r="D65" s="11"/>
      <c r="E65" s="11"/>
      <c r="F65" s="11"/>
    </row>
    <row r="66" spans="3:6" ht="9">
      <c r="C66" s="11"/>
      <c r="D66" s="11"/>
      <c r="E66" s="11"/>
      <c r="F66" s="11"/>
    </row>
    <row r="67" spans="3:6" ht="9">
      <c r="C67" s="11"/>
      <c r="D67" s="11"/>
      <c r="E67" s="11"/>
      <c r="F67" s="11"/>
    </row>
    <row r="68" spans="3:6" ht="9">
      <c r="C68" s="11"/>
      <c r="D68" s="11"/>
      <c r="E68" s="11"/>
      <c r="F68" s="11"/>
    </row>
    <row r="69" spans="3:6" ht="9">
      <c r="C69" s="11"/>
      <c r="D69" s="11"/>
      <c r="E69" s="11"/>
      <c r="F69" s="11"/>
    </row>
    <row r="70" spans="3:6" ht="9">
      <c r="C70" s="11"/>
      <c r="D70" s="11"/>
      <c r="E70" s="11"/>
      <c r="F70" s="11"/>
    </row>
    <row r="71" spans="3:6" ht="9">
      <c r="C71" s="11"/>
      <c r="D71" s="11"/>
      <c r="E71" s="11"/>
      <c r="F71" s="11"/>
    </row>
    <row r="73" spans="2:6" ht="9">
      <c r="B73" s="12"/>
      <c r="D73" s="11"/>
      <c r="E73" s="11"/>
      <c r="F73" s="11"/>
    </row>
    <row r="74" ht="9">
      <c r="A74" s="12"/>
    </row>
    <row r="80" ht="9">
      <c r="C80" s="11"/>
    </row>
    <row r="82" ht="9">
      <c r="C82" s="11"/>
    </row>
    <row r="83" ht="9">
      <c r="C83" s="11"/>
    </row>
    <row r="84" ht="9">
      <c r="C84" s="11"/>
    </row>
    <row r="85" ht="9">
      <c r="C85" s="11"/>
    </row>
    <row r="86" ht="9">
      <c r="C86" s="11"/>
    </row>
    <row r="87" ht="9">
      <c r="C87" s="13"/>
    </row>
    <row r="88" ht="9">
      <c r="C88" s="11"/>
    </row>
    <row r="89" ht="9">
      <c r="C89" s="11"/>
    </row>
    <row r="90" ht="9">
      <c r="C90" s="11"/>
    </row>
    <row r="91" ht="9">
      <c r="C91" s="11"/>
    </row>
    <row r="93" ht="9">
      <c r="B93" s="12"/>
    </row>
    <row r="94" ht="9">
      <c r="A94" s="12"/>
    </row>
  </sheetData>
  <sheetProtection/>
  <mergeCells count="5">
    <mergeCell ref="M3:M4"/>
    <mergeCell ref="A3:A4"/>
    <mergeCell ref="B3:B4"/>
    <mergeCell ref="C3:L3"/>
    <mergeCell ref="A6:B6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Q28"/>
  <sheetViews>
    <sheetView zoomScale="75" zoomScaleNormal="75" zoomScalePageLayoutView="0" workbookViewId="0" topLeftCell="A5">
      <selection activeCell="B4" sqref="B4:I26"/>
    </sheetView>
  </sheetViews>
  <sheetFormatPr defaultColWidth="8.88671875" defaultRowHeight="15"/>
  <cols>
    <col min="1" max="1" width="1.66796875" style="0" customWidth="1"/>
  </cols>
  <sheetData>
    <row r="4" spans="2:9" ht="18.75">
      <c r="B4" s="55" t="s">
        <v>7</v>
      </c>
      <c r="C4" s="55"/>
      <c r="D4" s="55"/>
      <c r="E4" s="55"/>
      <c r="F4" s="55"/>
      <c r="G4" s="55"/>
      <c r="H4" s="55"/>
      <c r="I4" s="55"/>
    </row>
    <row r="6" spans="2:10" ht="20.25">
      <c r="B6" s="54" t="s">
        <v>4</v>
      </c>
      <c r="C6" s="54"/>
      <c r="D6" s="54"/>
      <c r="E6" s="54"/>
      <c r="F6" s="54"/>
      <c r="G6" s="54"/>
      <c r="H6" s="54"/>
      <c r="I6" s="54"/>
      <c r="J6" s="1"/>
    </row>
    <row r="7" spans="2:10" ht="20.25">
      <c r="B7" s="54" t="s">
        <v>5</v>
      </c>
      <c r="C7" s="54"/>
      <c r="D7" s="54"/>
      <c r="E7" s="54"/>
      <c r="F7" s="54"/>
      <c r="G7" s="54"/>
      <c r="H7" s="54"/>
      <c r="I7" s="54"/>
      <c r="J7" s="1"/>
    </row>
    <row r="8" spans="244:251" ht="20.25">
      <c r="IJ8" s="54" t="s">
        <v>4</v>
      </c>
      <c r="IK8" s="54"/>
      <c r="IL8" s="54"/>
      <c r="IM8" s="54"/>
      <c r="IN8" s="54"/>
      <c r="IO8" s="54"/>
      <c r="IP8" s="54"/>
      <c r="IQ8" s="54"/>
    </row>
    <row r="9" spans="2:251" ht="20.25">
      <c r="B9" s="54" t="s">
        <v>3</v>
      </c>
      <c r="C9" s="54"/>
      <c r="D9" s="54"/>
      <c r="E9" s="54"/>
      <c r="F9" s="54"/>
      <c r="G9" s="54"/>
      <c r="H9" s="54"/>
      <c r="I9" s="54"/>
      <c r="J9" s="1"/>
      <c r="IJ9" s="54" t="s">
        <v>5</v>
      </c>
      <c r="IK9" s="54"/>
      <c r="IL9" s="54"/>
      <c r="IM9" s="54"/>
      <c r="IN9" s="54"/>
      <c r="IO9" s="54"/>
      <c r="IP9" s="54"/>
      <c r="IQ9" s="54"/>
    </row>
    <row r="11" spans="244:251" ht="20.25">
      <c r="IJ11" s="54" t="s">
        <v>3</v>
      </c>
      <c r="IK11" s="54"/>
      <c r="IL11" s="54"/>
      <c r="IM11" s="54"/>
      <c r="IN11" s="54"/>
      <c r="IO11" s="54"/>
      <c r="IP11" s="54"/>
      <c r="IQ11" s="54"/>
    </row>
    <row r="26" ht="15">
      <c r="B26" s="2" t="s">
        <v>6</v>
      </c>
    </row>
    <row r="28" ht="15">
      <c r="IJ28" s="2" t="s">
        <v>6</v>
      </c>
    </row>
  </sheetData>
  <sheetProtection/>
  <mergeCells count="7">
    <mergeCell ref="IJ8:IQ8"/>
    <mergeCell ref="IJ9:IQ9"/>
    <mergeCell ref="IJ11:IQ11"/>
    <mergeCell ref="B4:I4"/>
    <mergeCell ref="B6:I6"/>
    <mergeCell ref="B7:I7"/>
    <mergeCell ref="B9:I9"/>
  </mergeCells>
  <printOptions/>
  <pageMargins left="1.2" right="0.787401575" top="1.79" bottom="0.984251969" header="0.492125985" footer="0.492125985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2008-06-30T13:54:42Z</cp:lastPrinted>
  <dcterms:created xsi:type="dcterms:W3CDTF">1998-02-13T16:43:15Z</dcterms:created>
  <dcterms:modified xsi:type="dcterms:W3CDTF">2019-06-14T16:33:31Z</dcterms:modified>
  <cp:category/>
  <cp:version/>
  <cp:contentType/>
  <cp:contentStatus/>
</cp:coreProperties>
</file>