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70" yWindow="2175" windowWidth="13650" windowHeight="9510" tabRatio="726" activeTab="0"/>
  </bookViews>
  <sheets>
    <sheet name="T4.1" sheetId="1" r:id="rId1"/>
  </sheets>
  <definedNames>
    <definedName name="_xlnm.Print_Area" localSheetId="0">'T4.1'!$A$1:$L$42</definedName>
  </definedNames>
  <calcPr fullCalcOnLoad="1"/>
</workbook>
</file>

<file path=xl/sharedStrings.xml><?xml version="1.0" encoding="utf-8"?>
<sst xmlns="http://schemas.openxmlformats.org/spreadsheetml/2006/main" count="36" uniqueCount="36">
  <si>
    <t>Amazonas</t>
  </si>
  <si>
    <t xml:space="preserve">Pará </t>
  </si>
  <si>
    <t xml:space="preserve">Tocantins </t>
  </si>
  <si>
    <t>Maranhão</t>
  </si>
  <si>
    <t xml:space="preserve">Piauí </t>
  </si>
  <si>
    <t>Ceará</t>
  </si>
  <si>
    <t>Rio Grande do Norte</t>
  </si>
  <si>
    <t xml:space="preserve">Paraíba </t>
  </si>
  <si>
    <t xml:space="preserve">Pernambuco </t>
  </si>
  <si>
    <t>Alagoas</t>
  </si>
  <si>
    <t xml:space="preserve">Sergipe </t>
  </si>
  <si>
    <t>Bahia</t>
  </si>
  <si>
    <t xml:space="preserve">Minas Gerais </t>
  </si>
  <si>
    <t xml:space="preserve">Rio de Janeiro  </t>
  </si>
  <si>
    <t xml:space="preserve">São Paulo </t>
  </si>
  <si>
    <t xml:space="preserve">Paraná  </t>
  </si>
  <si>
    <t xml:space="preserve">Rio Grande do Sul </t>
  </si>
  <si>
    <t xml:space="preserve">Mato Grosso do Sul </t>
  </si>
  <si>
    <t xml:space="preserve">Mato Grosso  </t>
  </si>
  <si>
    <t xml:space="preserve">Goiás </t>
  </si>
  <si>
    <t xml:space="preserve">Espírito Santo </t>
  </si>
  <si>
    <t>Rondônia</t>
  </si>
  <si>
    <t>Brazil</t>
  </si>
  <si>
    <t>North</t>
  </si>
  <si>
    <t>Northeast</t>
  </si>
  <si>
    <t>Southeast</t>
  </si>
  <si>
    <t>South</t>
  </si>
  <si>
    <t>Central-West</t>
  </si>
  <si>
    <t>Acre</t>
  </si>
  <si>
    <t>Brazilian Region</t>
  </si>
  <si>
    <t>and State</t>
  </si>
  <si>
    <t>Production of anhydrous and hydrated ethanol (10³ m³)</t>
  </si>
  <si>
    <t>Note: Only states with anhydrous and/or hydrated ethanol production within the past ten years were listed.</t>
  </si>
  <si>
    <t>Source: MAPA/Sapcana to 2011. Since 2012, data as per Ordinance ANP No. 17/2004.</t>
  </si>
  <si>
    <t>Table 2.1 – Production of anhydrous and hydrated ethanol, by Brazilian Region and State – 2008-2017</t>
  </si>
  <si>
    <t>17/16
%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</si>
</sst>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#,##0.000"/>
    <numFmt numFmtId="198" formatCode="#,##0.0000"/>
    <numFmt numFmtId="199" formatCode="#,##0.00000"/>
    <numFmt numFmtId="200" formatCode="#,##0.000000"/>
    <numFmt numFmtId="201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2" fontId="4" fillId="33" borderId="0" xfId="0" applyNumberFormat="1" applyFont="1" applyFill="1" applyBorder="1" applyAlignment="1">
      <alignment horizontal="left" vertical="center"/>
    </xf>
    <xf numFmtId="2" fontId="4" fillId="33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left" vertical="center"/>
    </xf>
    <xf numFmtId="1" fontId="5" fillId="34" borderId="1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horizontal="right" vertical="center" wrapText="1"/>
    </xf>
    <xf numFmtId="4" fontId="5" fillId="33" borderId="0" xfId="51" applyNumberFormat="1" applyFont="1" applyFill="1" applyBorder="1" applyAlignment="1" applyProtection="1">
      <alignment horizontal="right" vertical="center" wrapText="1"/>
      <protection/>
    </xf>
    <xf numFmtId="2" fontId="6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left" vertical="center"/>
    </xf>
    <xf numFmtId="4" fontId="5" fillId="33" borderId="0" xfId="0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horizontal="right" vertical="center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171" fontId="6" fillId="33" borderId="0" xfId="51" applyFont="1" applyFill="1" applyBorder="1" applyAlignment="1">
      <alignment horizontal="right" vertical="center"/>
    </xf>
    <xf numFmtId="2" fontId="6" fillId="33" borderId="11" xfId="0" applyNumberFormat="1" applyFont="1" applyFill="1" applyBorder="1" applyAlignment="1">
      <alignment horizontal="left" vertical="center"/>
    </xf>
    <xf numFmtId="2" fontId="6" fillId="33" borderId="11" xfId="0" applyNumberFormat="1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left" vertical="center"/>
    </xf>
    <xf numFmtId="200" fontId="5" fillId="33" borderId="0" xfId="0" applyNumberFormat="1" applyFont="1" applyFill="1" applyBorder="1" applyAlignment="1">
      <alignment horizontal="right" vertical="center"/>
    </xf>
    <xf numFmtId="201" fontId="6" fillId="33" borderId="0" xfId="0" applyNumberFormat="1" applyFont="1" applyFill="1" applyBorder="1" applyAlignment="1">
      <alignment vertical="center"/>
    </xf>
    <xf numFmtId="201" fontId="5" fillId="33" borderId="0" xfId="0" applyNumberFormat="1" applyFont="1" applyFill="1" applyBorder="1" applyAlignment="1">
      <alignment horizontal="center" vertical="center"/>
    </xf>
    <xf numFmtId="10" fontId="6" fillId="33" borderId="0" xfId="0" applyNumberFormat="1" applyFont="1" applyFill="1" applyBorder="1" applyAlignment="1">
      <alignment horizontal="center" vertical="center"/>
    </xf>
    <xf numFmtId="4" fontId="5" fillId="33" borderId="0" xfId="51" applyNumberFormat="1" applyFont="1" applyFill="1" applyBorder="1" applyAlignment="1" applyProtection="1">
      <alignment horizontal="right" vertical="center" wrapText="1"/>
      <protection/>
    </xf>
    <xf numFmtId="171" fontId="6" fillId="33" borderId="0" xfId="51" applyFont="1" applyFill="1" applyBorder="1" applyAlignment="1">
      <alignment horizontal="center" vertical="center"/>
    </xf>
    <xf numFmtId="171" fontId="6" fillId="33" borderId="0" xfId="51" applyFont="1" applyFill="1" applyBorder="1" applyAlignment="1">
      <alignment horizontal="right" vertical="center"/>
    </xf>
    <xf numFmtId="186" fontId="6" fillId="33" borderId="0" xfId="51" applyNumberFormat="1" applyFont="1" applyFill="1" applyBorder="1" applyAlignment="1">
      <alignment horizontal="right" vertical="center"/>
    </xf>
    <xf numFmtId="2" fontId="5" fillId="35" borderId="12" xfId="0" applyNumberFormat="1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187" fontId="6" fillId="33" borderId="0" xfId="51" applyNumberFormat="1" applyFont="1" applyFill="1" applyBorder="1" applyAlignment="1">
      <alignment horizontal="left" vertical="center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1">
      <selection activeCell="A2" sqref="A2"/>
    </sheetView>
  </sheetViews>
  <sheetFormatPr defaultColWidth="7.7109375" defaultRowHeight="12.75"/>
  <cols>
    <col min="1" max="1" width="16.28125" style="13" customWidth="1"/>
    <col min="2" max="7" width="8.140625" style="4" bestFit="1" customWidth="1"/>
    <col min="8" max="8" width="9.00390625" style="4" bestFit="1" customWidth="1"/>
    <col min="9" max="11" width="9.00390625" style="4" customWidth="1"/>
    <col min="12" max="12" width="6.7109375" style="4" customWidth="1"/>
    <col min="13" max="13" width="6.00390625" style="4" bestFit="1" customWidth="1"/>
    <col min="14" max="14" width="10.00390625" style="4" bestFit="1" customWidth="1"/>
    <col min="15" max="16384" width="7.7109375" style="4" customWidth="1"/>
  </cols>
  <sheetData>
    <row r="1" spans="1:13" s="2" customFormat="1" ht="12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</row>
    <row r="2" s="2" customFormat="1" ht="9" customHeight="1">
      <c r="A2" s="3"/>
    </row>
    <row r="3" spans="1:12" ht="15" customHeight="1">
      <c r="A3" s="30" t="s">
        <v>29</v>
      </c>
      <c r="B3" s="36" t="s">
        <v>31</v>
      </c>
      <c r="C3" s="37"/>
      <c r="D3" s="37"/>
      <c r="E3" s="37"/>
      <c r="F3" s="37"/>
      <c r="G3" s="37"/>
      <c r="H3" s="37"/>
      <c r="I3" s="37"/>
      <c r="J3" s="37"/>
      <c r="K3" s="38"/>
      <c r="L3" s="33" t="s">
        <v>35</v>
      </c>
    </row>
    <row r="4" spans="1:17" s="6" customFormat="1" ht="12.75" customHeight="1">
      <c r="A4" s="31" t="s">
        <v>30</v>
      </c>
      <c r="B4" s="8">
        <v>2008</v>
      </c>
      <c r="C4" s="8">
        <v>2009</v>
      </c>
      <c r="D4" s="8">
        <v>2010</v>
      </c>
      <c r="E4" s="8">
        <v>2011</v>
      </c>
      <c r="F4" s="8">
        <v>2012</v>
      </c>
      <c r="G4" s="8">
        <v>2013</v>
      </c>
      <c r="H4" s="8">
        <v>2014</v>
      </c>
      <c r="I4" s="8">
        <v>2015</v>
      </c>
      <c r="J4" s="8">
        <v>2016</v>
      </c>
      <c r="K4" s="8">
        <v>2017</v>
      </c>
      <c r="L4" s="34"/>
      <c r="M4" s="5"/>
      <c r="N4" s="5"/>
      <c r="P4" s="7"/>
      <c r="Q4" s="5"/>
    </row>
    <row r="5" spans="1:17" ht="9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5"/>
      <c r="N5" s="5"/>
      <c r="P5" s="7"/>
      <c r="Q5" s="5"/>
    </row>
    <row r="6" spans="1:17" ht="9">
      <c r="A6" s="7" t="s">
        <v>22</v>
      </c>
      <c r="B6" s="10">
        <f aca="true" t="shared" si="0" ref="B6:I6">B8+B15+B26+B32+B36</f>
        <v>27133.191000000003</v>
      </c>
      <c r="C6" s="10">
        <f t="shared" si="0"/>
        <v>26103.093</v>
      </c>
      <c r="D6" s="10">
        <f t="shared" si="0"/>
        <v>28203.42</v>
      </c>
      <c r="E6" s="10">
        <f t="shared" si="0"/>
        <v>22892.504</v>
      </c>
      <c r="F6" s="10">
        <f t="shared" si="0"/>
        <v>23790.998224</v>
      </c>
      <c r="G6" s="10">
        <f t="shared" si="0"/>
        <v>27537.12416</v>
      </c>
      <c r="H6" s="10">
        <f t="shared" si="0"/>
        <v>28160.295378999996</v>
      </c>
      <c r="I6" s="10">
        <f t="shared" si="0"/>
        <v>29923.667188</v>
      </c>
      <c r="J6" s="10">
        <f>J8+J15+J26+J32+J36</f>
        <v>28692.674162</v>
      </c>
      <c r="K6" s="10">
        <f>K8+K15+K26+K32+K36</f>
        <v>28611.035425</v>
      </c>
      <c r="L6" s="11">
        <f>((K6/J6)-1)*100</f>
        <v>-0.2845281570447722</v>
      </c>
      <c r="M6" s="25"/>
      <c r="N6" s="27"/>
      <c r="P6" s="13"/>
      <c r="Q6" s="12"/>
    </row>
    <row r="7" spans="1:17" ht="9">
      <c r="A7" s="7"/>
      <c r="B7" s="22"/>
      <c r="C7" s="22"/>
      <c r="D7" s="22"/>
      <c r="E7" s="22"/>
      <c r="F7" s="22"/>
      <c r="G7" s="22"/>
      <c r="H7" s="22"/>
      <c r="I7" s="22"/>
      <c r="J7" s="22"/>
      <c r="K7" s="22"/>
      <c r="L7" s="10"/>
      <c r="M7" s="12"/>
      <c r="N7" s="27"/>
      <c r="P7" s="13"/>
      <c r="Q7" s="12"/>
    </row>
    <row r="8" spans="1:17" ht="9">
      <c r="A8" s="7" t="s">
        <v>23</v>
      </c>
      <c r="B8" s="10">
        <f aca="true" t="shared" si="1" ref="B8:I8">SUM(B9:B13)</f>
        <v>55.672000000000004</v>
      </c>
      <c r="C8" s="10">
        <f t="shared" si="1"/>
        <v>51.729</v>
      </c>
      <c r="D8" s="10">
        <f t="shared" si="1"/>
        <v>59.706</v>
      </c>
      <c r="E8" s="10">
        <f t="shared" si="1"/>
        <v>169.855</v>
      </c>
      <c r="F8" s="10">
        <f t="shared" si="1"/>
        <v>212.848023</v>
      </c>
      <c r="G8" s="10">
        <f t="shared" si="1"/>
        <v>238.74332099999998</v>
      </c>
      <c r="H8" s="10">
        <f t="shared" si="1"/>
        <v>238.55305099999998</v>
      </c>
      <c r="I8" s="10">
        <f t="shared" si="1"/>
        <v>254.033998</v>
      </c>
      <c r="J8" s="10">
        <f>SUM(J9:J13)</f>
        <v>213.351481</v>
      </c>
      <c r="K8" s="10">
        <f>SUM(K9:K13)</f>
        <v>237.63697100000002</v>
      </c>
      <c r="L8" s="11">
        <f aca="true" t="shared" si="2" ref="L8:L13">((K8/J8)-1)*100</f>
        <v>11.382855130028368</v>
      </c>
      <c r="M8" s="6"/>
      <c r="P8" s="13"/>
      <c r="Q8" s="6"/>
    </row>
    <row r="9" spans="1:17" ht="9">
      <c r="A9" s="21" t="s">
        <v>21</v>
      </c>
      <c r="B9" s="29">
        <v>0</v>
      </c>
      <c r="C9" s="28">
        <v>8.55</v>
      </c>
      <c r="D9" s="28">
        <v>10.763</v>
      </c>
      <c r="E9" s="28">
        <v>12.416</v>
      </c>
      <c r="F9" s="28">
        <v>8.653452999999999</v>
      </c>
      <c r="G9" s="28">
        <v>7.460332999999999</v>
      </c>
      <c r="H9" s="28">
        <v>12.769985000000002</v>
      </c>
      <c r="I9" s="28">
        <v>12.988814999999999</v>
      </c>
      <c r="J9" s="28">
        <v>9.058017</v>
      </c>
      <c r="K9" s="28">
        <v>4.901497</v>
      </c>
      <c r="L9" s="16">
        <f t="shared" si="2"/>
        <v>-45.88774783708178</v>
      </c>
      <c r="M9" s="6"/>
      <c r="P9" s="13"/>
      <c r="Q9" s="6"/>
    </row>
    <row r="10" spans="1:17" ht="9">
      <c r="A10" s="21" t="s">
        <v>28</v>
      </c>
      <c r="B10" s="32">
        <v>0</v>
      </c>
      <c r="C10" s="32">
        <v>0</v>
      </c>
      <c r="D10" s="28">
        <v>1.489</v>
      </c>
      <c r="E10" s="28">
        <v>2.681</v>
      </c>
      <c r="F10" s="28">
        <v>4.101399000000001</v>
      </c>
      <c r="G10" s="28">
        <v>5.008348</v>
      </c>
      <c r="H10" s="28">
        <v>0</v>
      </c>
      <c r="I10" s="28">
        <v>4.508889</v>
      </c>
      <c r="J10" s="28">
        <v>3.673879</v>
      </c>
      <c r="K10" s="28">
        <v>0</v>
      </c>
      <c r="L10" s="16">
        <f t="shared" si="2"/>
        <v>-100</v>
      </c>
      <c r="M10" s="6"/>
      <c r="P10" s="13"/>
      <c r="Q10" s="6"/>
    </row>
    <row r="11" spans="1:17" ht="9">
      <c r="A11" s="13" t="s">
        <v>0</v>
      </c>
      <c r="B11" s="15">
        <v>7.963</v>
      </c>
      <c r="C11" s="17">
        <v>4.739</v>
      </c>
      <c r="D11" s="17">
        <v>7.14</v>
      </c>
      <c r="E11" s="17">
        <v>6.432</v>
      </c>
      <c r="F11" s="17">
        <v>4.046</v>
      </c>
      <c r="G11" s="17">
        <v>4.874878</v>
      </c>
      <c r="H11" s="17">
        <v>2.918</v>
      </c>
      <c r="I11" s="17">
        <v>5.804</v>
      </c>
      <c r="J11" s="17">
        <v>5.496585</v>
      </c>
      <c r="K11" s="17">
        <v>4.845000000000001</v>
      </c>
      <c r="L11" s="16">
        <f t="shared" si="2"/>
        <v>-11.85436048018904</v>
      </c>
      <c r="M11" s="6"/>
      <c r="P11" s="13"/>
      <c r="Q11" s="6"/>
    </row>
    <row r="12" spans="1:17" ht="9">
      <c r="A12" s="13" t="s">
        <v>1</v>
      </c>
      <c r="B12" s="15">
        <v>44.908</v>
      </c>
      <c r="C12" s="17">
        <v>36.024</v>
      </c>
      <c r="D12" s="17">
        <v>23.809</v>
      </c>
      <c r="E12" s="17">
        <v>39.138</v>
      </c>
      <c r="F12" s="17">
        <v>34.362152</v>
      </c>
      <c r="G12" s="17">
        <v>37.061974</v>
      </c>
      <c r="H12" s="17">
        <v>42.14528299999999</v>
      </c>
      <c r="I12" s="17">
        <v>40.926316</v>
      </c>
      <c r="J12" s="17">
        <v>33.15</v>
      </c>
      <c r="K12" s="17">
        <v>51.619027</v>
      </c>
      <c r="L12" s="16">
        <f t="shared" si="2"/>
        <v>55.71350527903471</v>
      </c>
      <c r="M12" s="6"/>
      <c r="P12" s="13"/>
      <c r="Q12" s="6"/>
    </row>
    <row r="13" spans="1:17" ht="9">
      <c r="A13" s="13" t="s">
        <v>2</v>
      </c>
      <c r="B13" s="17">
        <v>2.801</v>
      </c>
      <c r="C13" s="17">
        <v>2.416</v>
      </c>
      <c r="D13" s="17">
        <v>16.505</v>
      </c>
      <c r="E13" s="17">
        <v>109.18799999999999</v>
      </c>
      <c r="F13" s="17">
        <v>161.685019</v>
      </c>
      <c r="G13" s="17">
        <v>184.337788</v>
      </c>
      <c r="H13" s="17">
        <v>180.719783</v>
      </c>
      <c r="I13" s="17">
        <v>189.80597799999998</v>
      </c>
      <c r="J13" s="17">
        <v>161.973</v>
      </c>
      <c r="K13" s="17">
        <v>176.27144700000002</v>
      </c>
      <c r="L13" s="16">
        <f t="shared" si="2"/>
        <v>8.82767313070698</v>
      </c>
      <c r="M13" s="5"/>
      <c r="N13" s="5"/>
      <c r="P13" s="7"/>
      <c r="Q13" s="5"/>
    </row>
    <row r="14" spans="1:17" ht="9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0"/>
      <c r="M14" s="9"/>
      <c r="N14" s="3"/>
      <c r="P14" s="7"/>
      <c r="Q14" s="9"/>
    </row>
    <row r="15" spans="1:17" ht="9">
      <c r="A15" s="7" t="s">
        <v>24</v>
      </c>
      <c r="B15" s="10">
        <f aca="true" t="shared" si="3" ref="B15:J15">SUM(B16:B24)</f>
        <v>2371.6150000000002</v>
      </c>
      <c r="C15" s="10">
        <f t="shared" si="3"/>
        <v>2210.503</v>
      </c>
      <c r="D15" s="10">
        <f t="shared" si="3"/>
        <v>1822.894</v>
      </c>
      <c r="E15" s="10">
        <f t="shared" si="3"/>
        <v>1938.531</v>
      </c>
      <c r="F15" s="10">
        <f t="shared" si="3"/>
        <v>1741.164606</v>
      </c>
      <c r="G15" s="10">
        <f t="shared" si="3"/>
        <v>1542.2816390000003</v>
      </c>
      <c r="H15" s="10">
        <f t="shared" si="3"/>
        <v>1864.4557509999997</v>
      </c>
      <c r="I15" s="10">
        <f t="shared" si="3"/>
        <v>2188.616951</v>
      </c>
      <c r="J15" s="10">
        <f t="shared" si="3"/>
        <v>1519.0694799999999</v>
      </c>
      <c r="K15" s="10">
        <f>SUM(K16:K24)</f>
        <v>1417.28633</v>
      </c>
      <c r="L15" s="11">
        <f>((K15/J15)-1)*100</f>
        <v>-6.700361724073344</v>
      </c>
      <c r="M15" s="6"/>
      <c r="P15" s="13"/>
      <c r="Q15" s="6"/>
    </row>
    <row r="16" spans="1:17" ht="9">
      <c r="A16" s="13" t="s">
        <v>3</v>
      </c>
      <c r="B16" s="15">
        <v>181.559</v>
      </c>
      <c r="C16" s="17">
        <v>168.49699999999999</v>
      </c>
      <c r="D16" s="17">
        <v>180.621</v>
      </c>
      <c r="E16" s="17">
        <v>178.371</v>
      </c>
      <c r="F16" s="17">
        <v>160.372717</v>
      </c>
      <c r="G16" s="17">
        <v>167.89879</v>
      </c>
      <c r="H16" s="17">
        <v>179.15070999999998</v>
      </c>
      <c r="I16" s="17">
        <v>186.980954</v>
      </c>
      <c r="J16" s="17">
        <v>127.997346</v>
      </c>
      <c r="K16" s="17">
        <v>162.556946</v>
      </c>
      <c r="L16" s="16">
        <f aca="true" t="shared" si="4" ref="L16:L39">((K16/J16)-1)*100</f>
        <v>27.000247333253323</v>
      </c>
      <c r="M16" s="6"/>
      <c r="P16" s="13"/>
      <c r="Q16" s="6"/>
    </row>
    <row r="17" spans="1:17" ht="9">
      <c r="A17" s="13" t="s">
        <v>4</v>
      </c>
      <c r="B17" s="15">
        <v>44.553</v>
      </c>
      <c r="C17" s="17">
        <v>40.953</v>
      </c>
      <c r="D17" s="17">
        <v>35.497</v>
      </c>
      <c r="E17" s="17">
        <v>36.635</v>
      </c>
      <c r="F17" s="17">
        <v>6.608463</v>
      </c>
      <c r="G17" s="17">
        <v>31.937491</v>
      </c>
      <c r="H17" s="17">
        <v>32.506926</v>
      </c>
      <c r="I17" s="17">
        <v>32.679517</v>
      </c>
      <c r="J17" s="17">
        <v>21.604999999999997</v>
      </c>
      <c r="K17" s="17">
        <v>20.404588</v>
      </c>
      <c r="L17" s="16">
        <f t="shared" si="4"/>
        <v>-5.556176810923386</v>
      </c>
      <c r="M17" s="6"/>
      <c r="P17" s="13"/>
      <c r="Q17" s="6"/>
    </row>
    <row r="18" spans="1:17" ht="9">
      <c r="A18" s="13" t="s">
        <v>5</v>
      </c>
      <c r="B18" s="15">
        <v>7.518</v>
      </c>
      <c r="C18" s="17">
        <v>10.758</v>
      </c>
      <c r="D18" s="17">
        <v>4.042</v>
      </c>
      <c r="E18" s="17">
        <v>8.784</v>
      </c>
      <c r="F18" s="17">
        <v>3.977569</v>
      </c>
      <c r="G18" s="17">
        <v>9.000694</v>
      </c>
      <c r="H18" s="17">
        <v>9.131623</v>
      </c>
      <c r="I18" s="17">
        <v>14.599848999999999</v>
      </c>
      <c r="J18" s="17">
        <v>5.242</v>
      </c>
      <c r="K18" s="17">
        <v>0</v>
      </c>
      <c r="L18" s="16">
        <f t="shared" si="4"/>
        <v>-100</v>
      </c>
      <c r="M18" s="6"/>
      <c r="P18" s="13"/>
      <c r="Q18" s="6"/>
    </row>
    <row r="19" spans="1:17" ht="9">
      <c r="A19" s="13" t="s">
        <v>6</v>
      </c>
      <c r="B19" s="15">
        <v>87.402</v>
      </c>
      <c r="C19" s="17">
        <v>117.29599999999999</v>
      </c>
      <c r="D19" s="17">
        <v>102.027</v>
      </c>
      <c r="E19" s="17">
        <v>95.917</v>
      </c>
      <c r="F19" s="17">
        <v>90.34944</v>
      </c>
      <c r="G19" s="17">
        <v>55.558268</v>
      </c>
      <c r="H19" s="17">
        <v>73.236396</v>
      </c>
      <c r="I19" s="17">
        <v>98.26014299999999</v>
      </c>
      <c r="J19" s="17">
        <v>75.154413</v>
      </c>
      <c r="K19" s="17">
        <v>66.349253</v>
      </c>
      <c r="L19" s="16">
        <f t="shared" si="4"/>
        <v>-11.716091774943404</v>
      </c>
      <c r="M19" s="6"/>
      <c r="P19" s="13"/>
      <c r="Q19" s="6"/>
    </row>
    <row r="20" spans="1:17" ht="9">
      <c r="A20" s="13" t="s">
        <v>7</v>
      </c>
      <c r="B20" s="15">
        <v>401.48</v>
      </c>
      <c r="C20" s="17">
        <v>395.301</v>
      </c>
      <c r="D20" s="17">
        <v>318.079</v>
      </c>
      <c r="E20" s="17">
        <v>327.95500000000004</v>
      </c>
      <c r="F20" s="17">
        <v>294.45696200000003</v>
      </c>
      <c r="G20" s="17">
        <v>287.002903</v>
      </c>
      <c r="H20" s="17">
        <v>375.70194499999997</v>
      </c>
      <c r="I20" s="17">
        <v>447.057098</v>
      </c>
      <c r="J20" s="17">
        <v>360.233529</v>
      </c>
      <c r="K20" s="17">
        <v>329.634914</v>
      </c>
      <c r="L20" s="16">
        <f t="shared" si="4"/>
        <v>-8.494105222504144</v>
      </c>
      <c r="M20" s="6"/>
      <c r="P20" s="13"/>
      <c r="Q20" s="6"/>
    </row>
    <row r="21" spans="1:17" ht="9">
      <c r="A21" s="13" t="s">
        <v>8</v>
      </c>
      <c r="B21" s="15">
        <v>558.917</v>
      </c>
      <c r="C21" s="17">
        <v>469.03000000000003</v>
      </c>
      <c r="D21" s="17">
        <v>396.013</v>
      </c>
      <c r="E21" s="17">
        <v>366.881</v>
      </c>
      <c r="F21" s="17">
        <v>333.40777099999997</v>
      </c>
      <c r="G21" s="17">
        <v>258.55748600000004</v>
      </c>
      <c r="H21" s="17">
        <v>357.651665</v>
      </c>
      <c r="I21" s="17">
        <v>462.32904699999995</v>
      </c>
      <c r="J21" s="17">
        <v>361.285174</v>
      </c>
      <c r="K21" s="17">
        <v>281.554371</v>
      </c>
      <c r="L21" s="16">
        <f t="shared" si="4"/>
        <v>-22.068661749180997</v>
      </c>
      <c r="M21" s="6"/>
      <c r="P21" s="13"/>
      <c r="Q21" s="6"/>
    </row>
    <row r="22" spans="1:17" ht="9">
      <c r="A22" s="13" t="s">
        <v>9</v>
      </c>
      <c r="B22" s="15">
        <v>892.64</v>
      </c>
      <c r="C22" s="17">
        <v>790.9870000000001</v>
      </c>
      <c r="D22" s="17">
        <v>575.534</v>
      </c>
      <c r="E22" s="17">
        <v>721.6949999999999</v>
      </c>
      <c r="F22" s="17">
        <v>579.664696</v>
      </c>
      <c r="G22" s="17">
        <v>457.73355900000007</v>
      </c>
      <c r="H22" s="17">
        <v>485.24547399999994</v>
      </c>
      <c r="I22" s="17">
        <v>554.55769</v>
      </c>
      <c r="J22" s="17">
        <v>365.449987</v>
      </c>
      <c r="K22" s="17">
        <v>312.277752</v>
      </c>
      <c r="L22" s="16">
        <f t="shared" si="4"/>
        <v>-14.549798027493155</v>
      </c>
      <c r="M22" s="6"/>
      <c r="P22" s="13"/>
      <c r="Q22" s="6"/>
    </row>
    <row r="23" spans="1:17" ht="9">
      <c r="A23" s="13" t="s">
        <v>10</v>
      </c>
      <c r="B23" s="15">
        <v>57.563</v>
      </c>
      <c r="C23" s="17">
        <v>101.11800000000001</v>
      </c>
      <c r="D23" s="17">
        <v>80.907</v>
      </c>
      <c r="E23" s="17">
        <v>97.894</v>
      </c>
      <c r="F23" s="17">
        <v>124.840807</v>
      </c>
      <c r="G23" s="17">
        <v>99.132981</v>
      </c>
      <c r="H23" s="17">
        <v>111.53703399999999</v>
      </c>
      <c r="I23" s="17">
        <v>169.887677</v>
      </c>
      <c r="J23" s="17">
        <v>76.032031</v>
      </c>
      <c r="K23" s="17">
        <v>63.73613999999999</v>
      </c>
      <c r="L23" s="16">
        <f t="shared" si="4"/>
        <v>-16.171988092755285</v>
      </c>
      <c r="M23" s="6"/>
      <c r="N23" s="12"/>
      <c r="P23" s="13"/>
      <c r="Q23" s="6"/>
    </row>
    <row r="24" spans="1:17" ht="9">
      <c r="A24" s="13" t="s">
        <v>11</v>
      </c>
      <c r="B24" s="15">
        <v>139.983</v>
      </c>
      <c r="C24" s="17">
        <v>116.563</v>
      </c>
      <c r="D24" s="17">
        <v>130.174</v>
      </c>
      <c r="E24" s="17">
        <v>104.399</v>
      </c>
      <c r="F24" s="17">
        <v>147.486181</v>
      </c>
      <c r="G24" s="17">
        <v>175.45946700000002</v>
      </c>
      <c r="H24" s="17">
        <v>240.29397799999998</v>
      </c>
      <c r="I24" s="17">
        <v>222.26497600000005</v>
      </c>
      <c r="J24" s="17">
        <v>126.07</v>
      </c>
      <c r="K24" s="17">
        <v>180.77236600000003</v>
      </c>
      <c r="L24" s="16">
        <f t="shared" si="4"/>
        <v>43.390470373602</v>
      </c>
      <c r="M24" s="6"/>
      <c r="P24" s="13"/>
      <c r="Q24" s="6"/>
    </row>
    <row r="25" spans="1:17" ht="9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6"/>
      <c r="M25" s="9"/>
      <c r="N25" s="3"/>
      <c r="P25" s="7"/>
      <c r="Q25" s="9"/>
    </row>
    <row r="26" spans="1:17" ht="9">
      <c r="A26" s="7" t="s">
        <v>25</v>
      </c>
      <c r="B26" s="10">
        <f aca="true" t="shared" si="5" ref="B26:J26">SUM(B27:B30)</f>
        <v>19212.333000000002</v>
      </c>
      <c r="C26" s="10">
        <f t="shared" si="5"/>
        <v>17676.387</v>
      </c>
      <c r="D26" s="10">
        <f t="shared" si="5"/>
        <v>18860.060999999998</v>
      </c>
      <c r="E26" s="10">
        <f t="shared" si="5"/>
        <v>14208.833</v>
      </c>
      <c r="F26" s="10">
        <f t="shared" si="5"/>
        <v>14377.548546</v>
      </c>
      <c r="G26" s="10">
        <f t="shared" si="5"/>
        <v>16997.610759000003</v>
      </c>
      <c r="H26" s="10">
        <f t="shared" si="5"/>
        <v>16722.609206999998</v>
      </c>
      <c r="I26" s="10">
        <f t="shared" si="5"/>
        <v>17176.607891</v>
      </c>
      <c r="J26" s="10">
        <f t="shared" si="5"/>
        <v>17104.977362</v>
      </c>
      <c r="K26" s="10">
        <f>SUM(K27:K30)</f>
        <v>16689.255237999998</v>
      </c>
      <c r="L26" s="26">
        <f t="shared" si="4"/>
        <v>-2.4304161017106196</v>
      </c>
      <c r="M26" s="23"/>
      <c r="P26" s="13"/>
      <c r="Q26" s="6"/>
    </row>
    <row r="27" spans="1:17" ht="9">
      <c r="A27" s="13" t="s">
        <v>12</v>
      </c>
      <c r="B27" s="15">
        <v>2200.918</v>
      </c>
      <c r="C27" s="17">
        <v>2284.2259999999997</v>
      </c>
      <c r="D27" s="17">
        <v>2680.513</v>
      </c>
      <c r="E27" s="17">
        <v>2105.6499999999996</v>
      </c>
      <c r="F27" s="17">
        <v>2102.990385</v>
      </c>
      <c r="G27" s="17">
        <v>2809.093664</v>
      </c>
      <c r="H27" s="17">
        <v>2676.281452</v>
      </c>
      <c r="I27" s="17">
        <v>3202.9160519999996</v>
      </c>
      <c r="J27" s="17">
        <v>2699.42767</v>
      </c>
      <c r="K27" s="17">
        <v>2705.404056</v>
      </c>
      <c r="L27" s="16">
        <f t="shared" si="4"/>
        <v>0.22139455953638087</v>
      </c>
      <c r="M27" s="9"/>
      <c r="N27" s="3"/>
      <c r="P27" s="7"/>
      <c r="Q27" s="9"/>
    </row>
    <row r="28" spans="1:17" ht="9">
      <c r="A28" s="13" t="s">
        <v>20</v>
      </c>
      <c r="B28" s="15">
        <v>250.316</v>
      </c>
      <c r="C28" s="17">
        <v>238.348</v>
      </c>
      <c r="D28" s="17">
        <v>208.616</v>
      </c>
      <c r="E28" s="17">
        <v>196.996</v>
      </c>
      <c r="F28" s="17">
        <v>186.40156100000002</v>
      </c>
      <c r="G28" s="17">
        <v>180.71683499999997</v>
      </c>
      <c r="H28" s="17">
        <v>162.345026</v>
      </c>
      <c r="I28" s="17">
        <v>178.73417600000005</v>
      </c>
      <c r="J28" s="17">
        <v>75.30799999999999</v>
      </c>
      <c r="K28" s="17">
        <v>90.64543699999999</v>
      </c>
      <c r="L28" s="16">
        <f t="shared" si="4"/>
        <v>20.366278483029674</v>
      </c>
      <c r="M28" s="6"/>
      <c r="P28" s="13"/>
      <c r="Q28" s="6"/>
    </row>
    <row r="29" spans="1:17" ht="9">
      <c r="A29" s="13" t="s">
        <v>13</v>
      </c>
      <c r="B29" s="15">
        <v>125.984</v>
      </c>
      <c r="C29" s="17">
        <v>112.818</v>
      </c>
      <c r="D29" s="17">
        <v>69.872</v>
      </c>
      <c r="E29" s="17">
        <v>81.257</v>
      </c>
      <c r="F29" s="17">
        <v>68.38123500000002</v>
      </c>
      <c r="G29" s="17">
        <v>86.09875500000001</v>
      </c>
      <c r="H29" s="17">
        <v>88.48513999999999</v>
      </c>
      <c r="I29" s="17">
        <v>53.795036999999994</v>
      </c>
      <c r="J29" s="17">
        <v>95.318</v>
      </c>
      <c r="K29" s="17">
        <v>53.891687</v>
      </c>
      <c r="L29" s="16">
        <f t="shared" si="4"/>
        <v>-43.46116473278919</v>
      </c>
      <c r="M29" s="23"/>
      <c r="P29" s="13"/>
      <c r="Q29" s="6"/>
    </row>
    <row r="30" spans="1:17" ht="9">
      <c r="A30" s="13" t="s">
        <v>14</v>
      </c>
      <c r="B30" s="15">
        <v>16635.115</v>
      </c>
      <c r="C30" s="17">
        <v>15040.994999999999</v>
      </c>
      <c r="D30" s="17">
        <v>15901.06</v>
      </c>
      <c r="E30" s="17">
        <v>11824.93</v>
      </c>
      <c r="F30" s="17">
        <v>12019.775365</v>
      </c>
      <c r="G30" s="17">
        <v>13921.701505</v>
      </c>
      <c r="H30" s="17">
        <v>13795.497588999999</v>
      </c>
      <c r="I30" s="17">
        <v>13741.162626000001</v>
      </c>
      <c r="J30" s="17">
        <v>14234.923692</v>
      </c>
      <c r="K30" s="17">
        <v>13839.314058</v>
      </c>
      <c r="L30" s="16">
        <f t="shared" si="4"/>
        <v>-2.7791482593077177</v>
      </c>
      <c r="M30" s="24"/>
      <c r="N30" s="5"/>
      <c r="P30" s="7"/>
      <c r="Q30" s="5"/>
    </row>
    <row r="31" spans="2:17" ht="9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9"/>
      <c r="N31" s="3"/>
      <c r="P31" s="7"/>
      <c r="Q31" s="9"/>
    </row>
    <row r="32" spans="1:17" ht="9">
      <c r="A32" s="7" t="s">
        <v>26</v>
      </c>
      <c r="B32" s="10">
        <f aca="true" t="shared" si="6" ref="B32:J32">SUM(B33:B34)</f>
        <v>1906</v>
      </c>
      <c r="C32" s="10">
        <f t="shared" si="6"/>
        <v>1901.257</v>
      </c>
      <c r="D32" s="10">
        <f t="shared" si="6"/>
        <v>1746.034</v>
      </c>
      <c r="E32" s="10">
        <f t="shared" si="6"/>
        <v>1405.636</v>
      </c>
      <c r="F32" s="10">
        <f t="shared" si="6"/>
        <v>1305.712906</v>
      </c>
      <c r="G32" s="10">
        <f t="shared" si="6"/>
        <v>1470.949467</v>
      </c>
      <c r="H32" s="10">
        <f t="shared" si="6"/>
        <v>1583.859492</v>
      </c>
      <c r="I32" s="10">
        <f t="shared" si="6"/>
        <v>1466.409127</v>
      </c>
      <c r="J32" s="10">
        <f t="shared" si="6"/>
        <v>1476.6048469999998</v>
      </c>
      <c r="K32" s="10">
        <f>SUM(K33:K34)</f>
        <v>1294.0031960000001</v>
      </c>
      <c r="L32" s="26">
        <f t="shared" si="4"/>
        <v>-12.366318001121911</v>
      </c>
      <c r="M32" s="6"/>
      <c r="P32" s="13"/>
      <c r="Q32" s="6"/>
    </row>
    <row r="33" spans="1:17" ht="9">
      <c r="A33" s="13" t="s">
        <v>15</v>
      </c>
      <c r="B33" s="15">
        <v>1899.682</v>
      </c>
      <c r="C33" s="17">
        <v>1898.797</v>
      </c>
      <c r="D33" s="17">
        <v>1740.229</v>
      </c>
      <c r="E33" s="17">
        <v>1399.061</v>
      </c>
      <c r="F33" s="17">
        <v>1304.047392</v>
      </c>
      <c r="G33" s="17">
        <v>1466.439621</v>
      </c>
      <c r="H33" s="17">
        <v>1579.462039</v>
      </c>
      <c r="I33" s="17">
        <v>1462.622439</v>
      </c>
      <c r="J33" s="17">
        <v>1473.6908469999998</v>
      </c>
      <c r="K33" s="17">
        <v>1291.509364</v>
      </c>
      <c r="L33" s="16">
        <f t="shared" si="4"/>
        <v>-12.362259246630158</v>
      </c>
      <c r="M33" s="6"/>
      <c r="P33" s="13"/>
      <c r="Q33" s="6"/>
    </row>
    <row r="34" spans="1:17" ht="9">
      <c r="A34" s="13" t="s">
        <v>16</v>
      </c>
      <c r="B34" s="15">
        <v>6.318</v>
      </c>
      <c r="C34" s="17">
        <v>2.46</v>
      </c>
      <c r="D34" s="17">
        <v>5.805</v>
      </c>
      <c r="E34" s="17">
        <v>6.575</v>
      </c>
      <c r="F34" s="17">
        <v>1.665514</v>
      </c>
      <c r="G34" s="17">
        <v>4.509846</v>
      </c>
      <c r="H34" s="17">
        <v>4.3974530000000005</v>
      </c>
      <c r="I34" s="17">
        <v>3.7866880000000003</v>
      </c>
      <c r="J34" s="17">
        <v>2.914</v>
      </c>
      <c r="K34" s="17">
        <v>2.493832</v>
      </c>
      <c r="L34" s="16">
        <f t="shared" si="4"/>
        <v>-14.418943033630761</v>
      </c>
      <c r="M34" s="5"/>
      <c r="N34" s="5"/>
      <c r="P34" s="7"/>
      <c r="Q34" s="5"/>
    </row>
    <row r="35" spans="2:17" ht="9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9"/>
      <c r="N35" s="3"/>
      <c r="P35" s="7"/>
      <c r="Q35" s="9"/>
    </row>
    <row r="36" spans="1:17" ht="9">
      <c r="A36" s="7" t="s">
        <v>27</v>
      </c>
      <c r="B36" s="10">
        <f aca="true" t="shared" si="7" ref="B36:J36">SUM(B37:B39)</f>
        <v>3587.571</v>
      </c>
      <c r="C36" s="10">
        <f t="shared" si="7"/>
        <v>4263.217</v>
      </c>
      <c r="D36" s="10">
        <f t="shared" si="7"/>
        <v>5714.725</v>
      </c>
      <c r="E36" s="10">
        <f t="shared" si="7"/>
        <v>5169.648999999999</v>
      </c>
      <c r="F36" s="10">
        <f t="shared" si="7"/>
        <v>6153.7241429999995</v>
      </c>
      <c r="G36" s="10">
        <f t="shared" si="7"/>
        <v>7287.538974</v>
      </c>
      <c r="H36" s="10">
        <f t="shared" si="7"/>
        <v>7750.817878</v>
      </c>
      <c r="I36" s="10">
        <f t="shared" si="7"/>
        <v>8837.999221</v>
      </c>
      <c r="J36" s="10">
        <f t="shared" si="7"/>
        <v>8378.670992</v>
      </c>
      <c r="K36" s="10">
        <f>SUM(K37:K39)</f>
        <v>8972.85369</v>
      </c>
      <c r="L36" s="26">
        <f t="shared" si="4"/>
        <v>7.0916103349484505</v>
      </c>
      <c r="M36" s="6"/>
      <c r="P36" s="13"/>
      <c r="Q36" s="6"/>
    </row>
    <row r="37" spans="1:17" ht="9">
      <c r="A37" s="13" t="s">
        <v>17</v>
      </c>
      <c r="B37" s="15">
        <v>945.271</v>
      </c>
      <c r="C37" s="17">
        <v>1331.4769999999999</v>
      </c>
      <c r="D37" s="17">
        <v>1881.51</v>
      </c>
      <c r="E37" s="17">
        <v>1630.29</v>
      </c>
      <c r="F37" s="17">
        <v>1980.7340239999999</v>
      </c>
      <c r="G37" s="17">
        <v>2218.096267</v>
      </c>
      <c r="H37" s="17">
        <v>2349.7419480000003</v>
      </c>
      <c r="I37" s="17">
        <v>2712.3303859999996</v>
      </c>
      <c r="J37" s="17">
        <v>2599.942473</v>
      </c>
      <c r="K37" s="17">
        <v>2668.0626709999997</v>
      </c>
      <c r="L37" s="16">
        <f t="shared" si="4"/>
        <v>2.620065586351128</v>
      </c>
      <c r="M37" s="6"/>
      <c r="P37" s="13"/>
      <c r="Q37" s="6"/>
    </row>
    <row r="38" spans="1:12" ht="9">
      <c r="A38" s="13" t="s">
        <v>18</v>
      </c>
      <c r="B38" s="15">
        <v>898.524</v>
      </c>
      <c r="C38" s="17">
        <v>809.915</v>
      </c>
      <c r="D38" s="17">
        <v>853.526</v>
      </c>
      <c r="E38" s="17">
        <v>862.109</v>
      </c>
      <c r="F38" s="17">
        <v>953.5311710000001</v>
      </c>
      <c r="G38" s="17">
        <v>1181.9413909999998</v>
      </c>
      <c r="H38" s="17">
        <v>1132.0428909999998</v>
      </c>
      <c r="I38" s="17">
        <v>1316.318791</v>
      </c>
      <c r="J38" s="17">
        <v>1211.646409</v>
      </c>
      <c r="K38" s="17">
        <v>1415.09</v>
      </c>
      <c r="L38" s="16">
        <f t="shared" si="4"/>
        <v>16.790673375403852</v>
      </c>
    </row>
    <row r="39" spans="1:12" ht="9">
      <c r="A39" s="13" t="s">
        <v>19</v>
      </c>
      <c r="B39" s="15">
        <v>1743.776</v>
      </c>
      <c r="C39" s="17">
        <v>2121.825</v>
      </c>
      <c r="D39" s="17">
        <v>2979.689</v>
      </c>
      <c r="E39" s="17">
        <v>2677.25</v>
      </c>
      <c r="F39" s="17">
        <v>3219.458948</v>
      </c>
      <c r="G39" s="17">
        <v>3887.5013160000003</v>
      </c>
      <c r="H39" s="17">
        <v>4269.033039</v>
      </c>
      <c r="I39" s="17">
        <v>4809.350044000001</v>
      </c>
      <c r="J39" s="17">
        <v>4567.082109999999</v>
      </c>
      <c r="K39" s="17">
        <v>4889.701019</v>
      </c>
      <c r="L39" s="16">
        <f t="shared" si="4"/>
        <v>7.064005008659691</v>
      </c>
    </row>
    <row r="40" spans="1:12" ht="9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7" ht="9">
      <c r="A41" s="21" t="s">
        <v>33</v>
      </c>
      <c r="B41" s="20"/>
      <c r="C41" s="20"/>
      <c r="D41" s="20"/>
      <c r="E41" s="20"/>
      <c r="F41" s="20"/>
      <c r="G41" s="20"/>
    </row>
    <row r="42" spans="1:7" ht="9">
      <c r="A42" s="21" t="s">
        <v>32</v>
      </c>
      <c r="B42" s="20"/>
      <c r="C42" s="20"/>
      <c r="D42" s="20"/>
      <c r="E42" s="20"/>
      <c r="F42" s="20"/>
      <c r="G42" s="20"/>
    </row>
    <row r="43" ht="9">
      <c r="A43" s="4"/>
    </row>
    <row r="44" ht="9">
      <c r="A44" s="7"/>
    </row>
    <row r="45" ht="9">
      <c r="A45" s="7"/>
    </row>
    <row r="46" ht="9">
      <c r="A46" s="7"/>
    </row>
    <row r="47" ht="9">
      <c r="A47" s="7"/>
    </row>
    <row r="48" ht="9">
      <c r="A48" s="7"/>
    </row>
    <row r="49" ht="9">
      <c r="A49" s="7"/>
    </row>
    <row r="50" ht="9">
      <c r="A50" s="7"/>
    </row>
    <row r="51" ht="9">
      <c r="A51" s="7"/>
    </row>
    <row r="52" ht="9">
      <c r="A52" s="7"/>
    </row>
    <row r="67" ht="9">
      <c r="A67" s="7"/>
    </row>
    <row r="78" ht="9">
      <c r="A78" s="7"/>
    </row>
  </sheetData>
  <sheetProtection/>
  <mergeCells count="3">
    <mergeCell ref="L3:L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  <colBreaks count="1" manualBreakCount="1">
    <brk id="13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2011-06-22T11:14:58Z</cp:lastPrinted>
  <dcterms:created xsi:type="dcterms:W3CDTF">1999-01-13T17:46:29Z</dcterms:created>
  <dcterms:modified xsi:type="dcterms:W3CDTF">2018-08-10T12:56:21Z</dcterms:modified>
  <cp:category/>
  <cp:version/>
  <cp:contentType/>
  <cp:contentStatus/>
</cp:coreProperties>
</file>