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1880" windowHeight="12510" tabRatio="620" activeTab="0"/>
  </bookViews>
  <sheets>
    <sheet name="T2.14" sheetId="1" r:id="rId1"/>
    <sheet name="Gráfico 23" sheetId="2" state="hidden" r:id="rId2"/>
  </sheets>
  <definedNames>
    <definedName name="_Fill" localSheetId="0" hidden="1">'T2.14'!$B$10:$B$10</definedName>
    <definedName name="_Fill" hidden="1">#REF!</definedName>
    <definedName name="_xlnm.Print_Area" localSheetId="0">'T2.14'!$A$1:$M$42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<sst xmlns="http://schemas.openxmlformats.org/spreadsheetml/2006/main" count="52" uniqueCount="29">
  <si>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</si>
  <si>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</si>
  <si>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</si>
  <si>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</si>
  <si>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</si>
  <si>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Associado</t>
  </si>
  <si>
    <t>Tipo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</si>
  <si>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</si>
  <si>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</si>
  <si>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</si>
  <si>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</si>
  <si>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</si>
  <si>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</si>
  <si>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</si>
  <si>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</si>
  <si>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</si>
  <si>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</si>
  <si>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</si>
  <si>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</si>
  <si>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Nota: O valor total da produção inclui os volumes de reinjeção, queimas, perdas e consumo próprio.</t>
  </si>
  <si>
    <r>
      <t>Produção de gás natural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</si>
  <si>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Fonte: ANP/SDP, conforme o Decreto n° 2.705/1998.</t>
  </si>
  <si>
    <t>..</t>
  </si>
  <si>
    <t>Brasil</t>
  </si>
  <si>
    <t>Não associado</t>
  </si>
  <si>
    <t>Maranhão</t>
  </si>
  <si>
    <t xml:space="preserve">                                                         </t>
  </si>
  <si>
    <t>Tabela 2.14 – Produção de gás natural associado e não associado, segundo unidades da Federação – 2007-2016</t>
  </si>
  <si>
    <t>16/15
%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</si>
</sst>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"/>
    <numFmt numFmtId="199" formatCode="_(* #,##0.00000_);_(* \(#,##0.00000\);_(* &quot;-&quot;??_);_(@_)"/>
    <numFmt numFmtId="200" formatCode="0.0000"/>
    <numFmt numFmtId="201" formatCode="0.000"/>
    <numFmt numFmtId="202" formatCode="_(* #,##0.0_);_(* \(#,##0.0\);_(* &quot;-&quot;?_);_(@_)"/>
    <numFmt numFmtId="203" formatCode="_(* #,##0.000_);_(* \(#,##0.000\);_(* &quot;-&quot;???_);_(@_)"/>
    <numFmt numFmtId="204" formatCode="###,###,##0.0000"/>
    <numFmt numFmtId="205" formatCode="d/m/yy\ h:mm"/>
    <numFmt numFmtId="206" formatCode="_-* #,##0.0_-;\-* #,##0.0_-;_-* &quot;-&quot;?_-;_-@_-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12"/>
      <name val="Helvetica Neue"/>
      <family val="2"/>
    </font>
    <font>
      <b/>
      <sz val="7"/>
      <color indexed="10"/>
      <name val="Helvetica Neue"/>
      <family val="0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5.9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193" fontId="12" fillId="33" borderId="0" xfId="52" applyNumberFormat="1" applyFont="1" applyFill="1" applyBorder="1" applyAlignment="1">
      <alignment horizontal="right" vertical="center"/>
    </xf>
    <xf numFmtId="193" fontId="11" fillId="33" borderId="0" xfId="52" applyNumberFormat="1" applyFont="1" applyFill="1" applyBorder="1" applyAlignment="1">
      <alignment horizontal="center" vertical="center"/>
    </xf>
    <xf numFmtId="4" fontId="11" fillId="33" borderId="0" xfId="52" applyNumberFormat="1" applyFont="1" applyFill="1" applyBorder="1" applyAlignment="1" applyProtection="1">
      <alignment horizontal="right" vertical="center" wrapText="1"/>
      <protection/>
    </xf>
    <xf numFmtId="193" fontId="11" fillId="33" borderId="0" xfId="52" applyNumberFormat="1" applyFont="1" applyFill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justify" vertical="center" wrapText="1"/>
    </xf>
    <xf numFmtId="1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193" fontId="12" fillId="33" borderId="0" xfId="52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" vertical="center"/>
    </xf>
    <xf numFmtId="193" fontId="17" fillId="33" borderId="0" xfId="52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93" fontId="11" fillId="33" borderId="0" xfId="52" applyNumberFormat="1" applyFont="1" applyFill="1" applyBorder="1" applyAlignment="1">
      <alignment horizontal="right" vertical="center"/>
    </xf>
    <xf numFmtId="193" fontId="11" fillId="33" borderId="0" xfId="52" applyNumberFormat="1" applyFont="1" applyFill="1" applyBorder="1" applyAlignment="1">
      <alignment vertical="center"/>
    </xf>
    <xf numFmtId="193" fontId="11" fillId="33" borderId="0" xfId="0" applyNumberFormat="1" applyFont="1" applyFill="1" applyBorder="1" applyAlignment="1">
      <alignment vertical="center"/>
    </xf>
    <xf numFmtId="192" fontId="11" fillId="33" borderId="0" xfId="52" applyNumberFormat="1" applyFont="1" applyFill="1" applyAlignment="1">
      <alignment vertical="center"/>
    </xf>
    <xf numFmtId="202" fontId="11" fillId="33" borderId="0" xfId="0" applyNumberFormat="1" applyFont="1" applyFill="1" applyAlignment="1">
      <alignment vertical="center"/>
    </xf>
    <xf numFmtId="194" fontId="11" fillId="33" borderId="0" xfId="52" applyNumberFormat="1" applyFont="1" applyFill="1" applyAlignment="1">
      <alignment vertical="center"/>
    </xf>
    <xf numFmtId="194" fontId="11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52" applyNumberFormat="1" applyFont="1" applyFill="1" applyBorder="1" applyAlignment="1" applyProtection="1">
      <alignment horizontal="right" vertical="center" wrapText="1"/>
      <protection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4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193" fontId="12" fillId="33" borderId="0" xfId="5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2856363"/>
        <c:axId val="50162948"/>
      </c:barChart>
      <c:catAx>
        <c:axId val="42856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62948"/>
        <c:crosses val="autoZero"/>
        <c:auto val="1"/>
        <c:lblOffset val="100"/>
        <c:tickLblSkip val="1"/>
        <c:noMultiLvlLbl val="0"/>
      </c:catAx>
      <c:valAx>
        <c:axId val="50162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56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354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3425"/>
          <c:w val="0.84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8813349"/>
        <c:axId val="36666958"/>
      </c:barChart>
      <c:catAx>
        <c:axId val="488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66958"/>
        <c:crosses val="autoZero"/>
        <c:auto val="1"/>
        <c:lblOffset val="100"/>
        <c:tickLblSkip val="1"/>
        <c:noMultiLvlLbl val="0"/>
      </c:catAx>
      <c:valAx>
        <c:axId val="3666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3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36175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44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77734375" style="21" customWidth="1"/>
    <col min="2" max="2" width="9.4453125" style="21" customWidth="1"/>
    <col min="3" max="7" width="5.3359375" style="21" customWidth="1"/>
    <col min="8" max="12" width="5.3359375" style="26" customWidth="1"/>
    <col min="13" max="13" width="5.5546875" style="21" customWidth="1"/>
    <col min="14" max="15" width="6.3359375" style="21" customWidth="1"/>
    <col min="16" max="47" width="11.88671875" style="21" customWidth="1"/>
    <col min="48" max="51" width="11.99609375" style="21" customWidth="1"/>
    <col min="52" max="52" width="2.6640625" style="21" customWidth="1"/>
    <col min="53" max="61" width="9.5546875" style="21" bestFit="1" customWidth="1"/>
    <col min="62" max="16384" width="9.10546875" style="21" customWidth="1"/>
  </cols>
  <sheetData>
    <row r="1" spans="1:13" s="3" customFormat="1" ht="12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50" s="7" customFormat="1" ht="9">
      <c r="A2" s="4" t="s">
        <v>26</v>
      </c>
      <c r="B2" s="5"/>
      <c r="C2" s="5"/>
      <c r="D2" s="5"/>
      <c r="E2" s="5"/>
      <c r="F2" s="5"/>
      <c r="G2" s="5"/>
      <c r="H2" s="22"/>
      <c r="I2" s="22"/>
      <c r="J2" s="22"/>
      <c r="K2" s="22"/>
      <c r="L2" s="22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0.5" customHeight="1">
      <c r="A3" s="48" t="s">
        <v>7</v>
      </c>
      <c r="B3" s="50" t="s">
        <v>6</v>
      </c>
      <c r="C3" s="51" t="s">
        <v>20</v>
      </c>
      <c r="D3" s="52"/>
      <c r="E3" s="52"/>
      <c r="F3" s="52"/>
      <c r="G3" s="52"/>
      <c r="H3" s="52"/>
      <c r="I3" s="52"/>
      <c r="J3" s="52"/>
      <c r="K3" s="52"/>
      <c r="L3" s="53"/>
      <c r="M3" s="46" t="s">
        <v>28</v>
      </c>
      <c r="AX3" s="8"/>
    </row>
    <row r="4" spans="1:50" s="7" customFormat="1" ht="10.5" customHeight="1">
      <c r="A4" s="49"/>
      <c r="B4" s="50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4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7" customFormat="1" ht="9">
      <c r="A5" s="39"/>
      <c r="B5" s="10"/>
      <c r="C5" s="30"/>
      <c r="D5" s="30"/>
      <c r="E5" s="30"/>
      <c r="F5" s="30"/>
      <c r="G5" s="30"/>
      <c r="H5" s="30"/>
      <c r="I5" s="30"/>
      <c r="J5" s="30"/>
      <c r="K5" s="30"/>
      <c r="L5" s="30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13" s="7" customFormat="1" ht="12.75" customHeight="1">
      <c r="A6" s="54" t="s">
        <v>23</v>
      </c>
      <c r="B6" s="54"/>
      <c r="C6" s="12">
        <f aca="true" t="shared" si="0" ref="C6:K6">C8+C9</f>
        <v>18151.651745039984</v>
      </c>
      <c r="D6" s="12">
        <f t="shared" si="0"/>
        <v>21592.65236420401</v>
      </c>
      <c r="E6" s="12">
        <f t="shared" si="0"/>
        <v>21141.520030300002</v>
      </c>
      <c r="F6" s="12">
        <f t="shared" si="0"/>
        <v>22938.446416</v>
      </c>
      <c r="G6" s="12">
        <f t="shared" si="0"/>
        <v>24072.187985499997</v>
      </c>
      <c r="H6" s="12">
        <f t="shared" si="0"/>
        <v>25832.232449399995</v>
      </c>
      <c r="I6" s="12">
        <f t="shared" si="0"/>
        <v>28174.245</v>
      </c>
      <c r="J6" s="12">
        <f t="shared" si="0"/>
        <v>31894.87470980001</v>
      </c>
      <c r="K6" s="12">
        <f t="shared" si="0"/>
        <v>35126.4469959</v>
      </c>
      <c r="L6" s="12">
        <f aca="true" t="shared" si="1" ref="C6:L6">L8+L9</f>
        <v>37890.45028639999</v>
      </c>
      <c r="M6" s="40">
        <f>((L6/K6)-1)*100</f>
        <v>7.868724356957046</v>
      </c>
    </row>
    <row r="7" spans="1:18" s="7" customFormat="1" ht="9" customHeight="1">
      <c r="A7" s="11"/>
      <c r="B7" s="11"/>
      <c r="C7" s="13"/>
      <c r="D7" s="13"/>
      <c r="E7" s="13"/>
      <c r="F7" s="13"/>
      <c r="G7" s="13"/>
      <c r="H7" s="13"/>
      <c r="I7" s="13"/>
      <c r="J7" s="13"/>
      <c r="K7" s="13"/>
      <c r="L7" s="13"/>
      <c r="M7" s="40"/>
      <c r="P7" s="34"/>
      <c r="Q7" s="34"/>
      <c r="R7" s="35"/>
    </row>
    <row r="8" spans="1:18" s="7" customFormat="1" ht="12.75" customHeight="1">
      <c r="A8" s="11" t="s">
        <v>8</v>
      </c>
      <c r="B8" s="11" t="s">
        <v>5</v>
      </c>
      <c r="C8" s="12">
        <f aca="true" t="shared" si="2" ref="C8:I8">C11+C16+C18+C21+C24+C27+C30+C33+C36+C39</f>
        <v>13506.256934579988</v>
      </c>
      <c r="D8" s="12">
        <f t="shared" si="2"/>
        <v>14518.828168704009</v>
      </c>
      <c r="E8" s="12">
        <f t="shared" si="2"/>
        <v>16976.3293291</v>
      </c>
      <c r="F8" s="12">
        <f t="shared" si="2"/>
        <v>17300.3821986</v>
      </c>
      <c r="G8" s="12">
        <f t="shared" si="2"/>
        <v>17650.13072006</v>
      </c>
      <c r="H8" s="12">
        <f t="shared" si="2"/>
        <v>17938.943265999995</v>
      </c>
      <c r="I8" s="12">
        <f>I11+I16+I18+I21+I24+I27+I30+I33+I36+I39</f>
        <v>18767.299</v>
      </c>
      <c r="J8" s="12">
        <f>J11+J16+J18+J21+J24+J27+J30+J33+J36+J39</f>
        <v>21400.831536200007</v>
      </c>
      <c r="K8" s="12">
        <f>K11+K16+K18+K21+K24+K27+K30+K33+K36+K39</f>
        <v>25618.3129538</v>
      </c>
      <c r="L8" s="12">
        <f>L11+L16+L18+L21+L24+L27+L30+L33+L36+L39</f>
        <v>28541.68485369999</v>
      </c>
      <c r="M8" s="40">
        <f>((L8/K8)-1)*100</f>
        <v>11.411258443020778</v>
      </c>
      <c r="P8" s="34"/>
      <c r="Q8" s="34"/>
      <c r="R8" s="35"/>
    </row>
    <row r="9" spans="1:18" s="7" customFormat="1" ht="12.75" customHeight="1">
      <c r="A9" s="4"/>
      <c r="B9" s="11" t="s">
        <v>24</v>
      </c>
      <c r="C9" s="12">
        <f aca="true" t="shared" si="3" ref="C9:H9">C12+C14+C19+C22+C25+C28+C31+C34+C37</f>
        <v>4645.394810459996</v>
      </c>
      <c r="D9" s="12">
        <f t="shared" si="3"/>
        <v>7073.8241955</v>
      </c>
      <c r="E9" s="12">
        <f t="shared" si="3"/>
        <v>4165.1907012</v>
      </c>
      <c r="F9" s="12">
        <f t="shared" si="3"/>
        <v>5638.0642173999995</v>
      </c>
      <c r="G9" s="12">
        <f t="shared" si="3"/>
        <v>6422.057265439998</v>
      </c>
      <c r="H9" s="12">
        <f>H12+H14+H19+H22+H25+H28+H31+H34+H37</f>
        <v>7893.289183400001</v>
      </c>
      <c r="I9" s="12">
        <f>I12+I14+I19+I22+I25+I28+I31+I34+I37</f>
        <v>9406.946</v>
      </c>
      <c r="J9" s="12">
        <f>J12+J14+J19+J22+J25+J28+J31+J34+J37</f>
        <v>10494.043173600003</v>
      </c>
      <c r="K9" s="12">
        <f>K12+K14+K19+K22+K25+K28+K31+K34+K37</f>
        <v>9508.134042100002</v>
      </c>
      <c r="L9" s="12">
        <f>L12+L14+L19+L22+L25+L28+L31+L34+L37</f>
        <v>9348.7654327</v>
      </c>
      <c r="M9" s="40">
        <f>((L9/K9)-1)*100</f>
        <v>-1.6761291825962088</v>
      </c>
      <c r="P9" s="34"/>
      <c r="Q9" s="34"/>
      <c r="R9" s="35"/>
    </row>
    <row r="10" spans="1:18" s="7" customFormat="1" ht="9" customHeight="1">
      <c r="A10" s="4"/>
      <c r="B10" s="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40"/>
      <c r="P10" s="34"/>
      <c r="Q10" s="34"/>
      <c r="R10" s="35"/>
    </row>
    <row r="11" spans="1:18" s="7" customFormat="1" ht="12.75" customHeight="1">
      <c r="A11" s="4" t="s">
        <v>9</v>
      </c>
      <c r="B11" s="4" t="s">
        <v>5</v>
      </c>
      <c r="C11" s="32">
        <v>3523.1609485899976</v>
      </c>
      <c r="D11" s="33">
        <v>3698.5580141899995</v>
      </c>
      <c r="E11" s="33">
        <v>3722.9095793</v>
      </c>
      <c r="F11" s="33">
        <v>3808.5923636999996</v>
      </c>
      <c r="G11" s="33">
        <v>4129.763314899999</v>
      </c>
      <c r="H11" s="33">
        <v>4107.3248988000005</v>
      </c>
      <c r="I11" s="33">
        <v>4051.784</v>
      </c>
      <c r="J11" s="33">
        <v>4335.8426159</v>
      </c>
      <c r="K11" s="33">
        <v>4445.573746899999</v>
      </c>
      <c r="L11" s="33">
        <v>4390.7510121</v>
      </c>
      <c r="M11" s="14">
        <f>((L11/K11)-1)*100</f>
        <v>-1.2331981859085905</v>
      </c>
      <c r="N11" s="38"/>
      <c r="O11" s="38"/>
      <c r="P11" s="35"/>
      <c r="Q11" s="37"/>
      <c r="R11" s="35"/>
    </row>
    <row r="12" spans="1:18" s="7" customFormat="1" ht="12.75" customHeight="1">
      <c r="A12" s="4"/>
      <c r="B12" s="4" t="s">
        <v>24</v>
      </c>
      <c r="C12" s="32">
        <v>22.949391409999986</v>
      </c>
      <c r="D12" s="33">
        <v>34.06619791</v>
      </c>
      <c r="E12" s="33">
        <v>57.328316099999995</v>
      </c>
      <c r="F12" s="33">
        <v>49.3073132</v>
      </c>
      <c r="G12" s="33">
        <v>31.4013497</v>
      </c>
      <c r="H12" s="33">
        <v>80.9553806</v>
      </c>
      <c r="I12" s="33">
        <v>98.522</v>
      </c>
      <c r="J12" s="33">
        <v>367.9895508000001</v>
      </c>
      <c r="K12" s="33">
        <v>614.5970596</v>
      </c>
      <c r="L12" s="33">
        <v>715.4108514000001</v>
      </c>
      <c r="M12" s="14">
        <f aca="true" t="shared" si="4" ref="M12:M37">((L12/K12)-1)*100</f>
        <v>16.403233667537087</v>
      </c>
      <c r="O12" s="15"/>
      <c r="P12" s="15"/>
      <c r="Q12" s="15"/>
      <c r="R12" s="15"/>
    </row>
    <row r="13" spans="1:18" s="7" customFormat="1" ht="9" customHeight="1">
      <c r="A13" s="4"/>
      <c r="B13" s="4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14"/>
      <c r="O13" s="15"/>
      <c r="P13" s="15"/>
      <c r="Q13" s="15"/>
      <c r="R13" s="15"/>
    </row>
    <row r="14" spans="1:18" s="7" customFormat="1" ht="12.75" customHeight="1">
      <c r="A14" s="4" t="s">
        <v>25</v>
      </c>
      <c r="B14" s="4" t="s">
        <v>24</v>
      </c>
      <c r="C14" s="32">
        <v>0</v>
      </c>
      <c r="D14" s="32">
        <v>0</v>
      </c>
      <c r="E14" s="32">
        <v>0</v>
      </c>
      <c r="F14" s="33">
        <v>0</v>
      </c>
      <c r="G14" s="33">
        <v>0</v>
      </c>
      <c r="H14" s="33">
        <v>0.38108230000000004</v>
      </c>
      <c r="I14" s="33">
        <v>1419.659</v>
      </c>
      <c r="J14" s="33">
        <v>1968.4380884000002</v>
      </c>
      <c r="K14" s="33">
        <v>1565.3261323999998</v>
      </c>
      <c r="L14" s="33">
        <v>1926.2901422999996</v>
      </c>
      <c r="M14" s="14">
        <f t="shared" si="4"/>
        <v>23.059987463862264</v>
      </c>
      <c r="O14" s="15"/>
      <c r="P14" s="15"/>
      <c r="Q14" s="15"/>
      <c r="R14" s="15"/>
    </row>
    <row r="15" spans="1:17" s="7" customFormat="1" ht="9" customHeight="1">
      <c r="A15" s="4"/>
      <c r="B15" s="4"/>
      <c r="C15" s="23"/>
      <c r="D15" s="23"/>
      <c r="E15" s="33"/>
      <c r="F15" s="33"/>
      <c r="G15" s="33"/>
      <c r="H15" s="33"/>
      <c r="I15" s="33"/>
      <c r="J15" s="33"/>
      <c r="K15" s="33"/>
      <c r="L15" s="33"/>
      <c r="M15" s="14"/>
      <c r="O15" s="15"/>
      <c r="P15" s="15"/>
      <c r="Q15" s="15"/>
    </row>
    <row r="16" spans="1:18" s="7" customFormat="1" ht="12.75" customHeight="1">
      <c r="A16" s="4" t="s">
        <v>10</v>
      </c>
      <c r="B16" s="4" t="s">
        <v>5</v>
      </c>
      <c r="C16" s="32">
        <v>78.01567517999985</v>
      </c>
      <c r="D16" s="32">
        <v>66.3297109</v>
      </c>
      <c r="E16" s="33">
        <v>56.11855359999999</v>
      </c>
      <c r="F16" s="33">
        <v>42.64676499999997</v>
      </c>
      <c r="G16" s="33">
        <v>31.161976</v>
      </c>
      <c r="H16" s="33">
        <v>27.551738899999993</v>
      </c>
      <c r="I16" s="33">
        <v>33.469</v>
      </c>
      <c r="J16" s="33">
        <v>32.75164599999999</v>
      </c>
      <c r="K16" s="33">
        <v>27.497269699999986</v>
      </c>
      <c r="L16" s="33">
        <v>37.38427060000001</v>
      </c>
      <c r="M16" s="14">
        <f t="shared" si="4"/>
        <v>35.956300417710295</v>
      </c>
      <c r="N16" s="37"/>
      <c r="O16" s="38"/>
      <c r="P16" s="15"/>
      <c r="Q16" s="15"/>
      <c r="R16" s="15"/>
    </row>
    <row r="17" spans="1:18" s="7" customFormat="1" ht="9" customHeight="1">
      <c r="A17" s="4"/>
      <c r="B17" s="4"/>
      <c r="C17" s="23"/>
      <c r="D17" s="23"/>
      <c r="E17" s="23"/>
      <c r="F17" s="33"/>
      <c r="G17" s="33"/>
      <c r="H17" s="33"/>
      <c r="I17" s="33"/>
      <c r="J17" s="33"/>
      <c r="K17" s="33"/>
      <c r="L17" s="33"/>
      <c r="M17" s="14"/>
      <c r="N17" s="37"/>
      <c r="O17" s="15"/>
      <c r="P17" s="15"/>
      <c r="Q17" s="15"/>
      <c r="R17" s="15"/>
    </row>
    <row r="18" spans="1:18" s="7" customFormat="1" ht="12.75" customHeight="1">
      <c r="A18" s="4" t="s">
        <v>11</v>
      </c>
      <c r="B18" s="4" t="s">
        <v>5</v>
      </c>
      <c r="C18" s="32">
        <v>590.061087270001</v>
      </c>
      <c r="D18" s="33">
        <v>541.44546452</v>
      </c>
      <c r="E18" s="33">
        <v>518.1680797</v>
      </c>
      <c r="F18" s="33">
        <v>490.83019790000014</v>
      </c>
      <c r="G18" s="33">
        <v>459.71256779999965</v>
      </c>
      <c r="H18" s="33">
        <v>432.64655440000024</v>
      </c>
      <c r="I18" s="33">
        <v>417.697</v>
      </c>
      <c r="J18" s="33">
        <v>391.46268730000054</v>
      </c>
      <c r="K18" s="33">
        <v>357.31286649999987</v>
      </c>
      <c r="L18" s="33">
        <v>316.3106816000001</v>
      </c>
      <c r="M18" s="14">
        <f t="shared" si="4"/>
        <v>-11.475149300284082</v>
      </c>
      <c r="N18" s="37"/>
      <c r="O18" s="38"/>
      <c r="P18" s="15"/>
      <c r="Q18" s="37"/>
      <c r="R18" s="15"/>
    </row>
    <row r="19" spans="1:18" s="7" customFormat="1" ht="12.75" customHeight="1">
      <c r="A19" s="4"/>
      <c r="B19" s="4" t="s">
        <v>24</v>
      </c>
      <c r="C19" s="32">
        <v>488.86068672999886</v>
      </c>
      <c r="D19" s="32">
        <v>386.12922555999995</v>
      </c>
      <c r="E19" s="33">
        <v>242.96790219999997</v>
      </c>
      <c r="F19" s="33">
        <v>198.03214960000005</v>
      </c>
      <c r="G19" s="33">
        <v>174.79593219999995</v>
      </c>
      <c r="H19" s="33">
        <v>130.56296820000009</v>
      </c>
      <c r="I19" s="33">
        <v>128.208</v>
      </c>
      <c r="J19" s="33">
        <v>98.4376418</v>
      </c>
      <c r="K19" s="33">
        <v>69.40737330000002</v>
      </c>
      <c r="L19" s="33">
        <v>72.51592080000002</v>
      </c>
      <c r="M19" s="14">
        <f t="shared" si="4"/>
        <v>4.478699239292494</v>
      </c>
      <c r="N19" s="37"/>
      <c r="O19" s="15"/>
      <c r="P19" s="15"/>
      <c r="Q19" s="15"/>
      <c r="R19" s="15"/>
    </row>
    <row r="20" spans="1:18" s="7" customFormat="1" ht="9" customHeight="1">
      <c r="A20" s="4"/>
      <c r="B20" s="4"/>
      <c r="C20" s="23"/>
      <c r="D20" s="23"/>
      <c r="E20" s="23"/>
      <c r="F20" s="33"/>
      <c r="G20" s="33"/>
      <c r="H20" s="33"/>
      <c r="I20" s="33"/>
      <c r="J20" s="33"/>
      <c r="K20" s="33"/>
      <c r="L20" s="33"/>
      <c r="M20" s="14"/>
      <c r="N20" s="37"/>
      <c r="O20" s="15"/>
      <c r="P20" s="15"/>
      <c r="Q20" s="15"/>
      <c r="R20" s="15"/>
    </row>
    <row r="21" spans="1:18" s="7" customFormat="1" ht="12.75" customHeight="1">
      <c r="A21" s="4" t="s">
        <v>12</v>
      </c>
      <c r="B21" s="4" t="s">
        <v>5</v>
      </c>
      <c r="C21" s="32">
        <v>218.60718432000144</v>
      </c>
      <c r="D21" s="33">
        <v>218.322955212559</v>
      </c>
      <c r="E21" s="33">
        <v>319.45410419999996</v>
      </c>
      <c r="F21" s="33">
        <v>230.94642689999995</v>
      </c>
      <c r="G21" s="33">
        <v>204.26385809999996</v>
      </c>
      <c r="H21" s="33">
        <v>170.00466500000002</v>
      </c>
      <c r="I21" s="33">
        <v>136.169</v>
      </c>
      <c r="J21" s="33">
        <v>135.8897213000001</v>
      </c>
      <c r="K21" s="33">
        <v>146.39514540000005</v>
      </c>
      <c r="L21" s="33">
        <v>126.9363913</v>
      </c>
      <c r="M21" s="14">
        <f t="shared" si="4"/>
        <v>-13.291939460719338</v>
      </c>
      <c r="N21" s="38"/>
      <c r="O21" s="38"/>
      <c r="Q21" s="37"/>
      <c r="R21" s="15"/>
    </row>
    <row r="22" spans="1:18" s="7" customFormat="1" ht="12.75" customHeight="1">
      <c r="A22" s="4"/>
      <c r="B22" s="4" t="s">
        <v>24</v>
      </c>
      <c r="C22" s="32">
        <v>687.7508956799985</v>
      </c>
      <c r="D22" s="32">
        <v>595.634472</v>
      </c>
      <c r="E22" s="33">
        <v>422.96992229999995</v>
      </c>
      <c r="F22" s="33">
        <v>441.67245510000015</v>
      </c>
      <c r="G22" s="33">
        <v>357.3983352</v>
      </c>
      <c r="H22" s="33">
        <v>391.6578734</v>
      </c>
      <c r="I22" s="33">
        <v>450.16</v>
      </c>
      <c r="J22" s="33">
        <v>399.42093140000003</v>
      </c>
      <c r="K22" s="33">
        <v>280.9858731</v>
      </c>
      <c r="L22" s="33">
        <v>291.34478429999996</v>
      </c>
      <c r="M22" s="14">
        <f t="shared" si="4"/>
        <v>3.686630607337804</v>
      </c>
      <c r="N22" s="37"/>
      <c r="O22" s="15"/>
      <c r="P22" s="15"/>
      <c r="Q22" s="15"/>
      <c r="R22" s="15"/>
    </row>
    <row r="23" spans="1:14" s="7" customFormat="1" ht="9" customHeight="1">
      <c r="A23" s="4"/>
      <c r="B23" s="4"/>
      <c r="C23" s="23"/>
      <c r="D23" s="23"/>
      <c r="E23" s="23"/>
      <c r="F23" s="33"/>
      <c r="G23" s="33"/>
      <c r="H23" s="33"/>
      <c r="I23" s="33"/>
      <c r="J23" s="33"/>
      <c r="K23" s="33"/>
      <c r="L23" s="33"/>
      <c r="M23" s="14"/>
      <c r="N23" s="38"/>
    </row>
    <row r="24" spans="1:17" s="7" customFormat="1" ht="12.75" customHeight="1">
      <c r="A24" s="4" t="s">
        <v>13</v>
      </c>
      <c r="B24" s="4" t="s">
        <v>5</v>
      </c>
      <c r="C24" s="32">
        <v>292.2866290000001</v>
      </c>
      <c r="D24" s="32">
        <v>590.05839623</v>
      </c>
      <c r="E24" s="33">
        <v>818.8039950000001</v>
      </c>
      <c r="F24" s="33">
        <v>951.6257401999999</v>
      </c>
      <c r="G24" s="33">
        <v>964.2514751999998</v>
      </c>
      <c r="H24" s="33">
        <v>907.7996272999995</v>
      </c>
      <c r="I24" s="33">
        <v>946.119</v>
      </c>
      <c r="J24" s="33">
        <v>956.6023233999999</v>
      </c>
      <c r="K24" s="33">
        <v>763.6350191000001</v>
      </c>
      <c r="L24" s="33">
        <v>860.7012099</v>
      </c>
      <c r="M24" s="14">
        <f t="shared" si="4"/>
        <v>12.711071175651355</v>
      </c>
      <c r="N24" s="38"/>
      <c r="O24" s="38"/>
      <c r="P24" s="37"/>
      <c r="Q24" s="38"/>
    </row>
    <row r="25" spans="1:15" s="7" customFormat="1" ht="12.75" customHeight="1">
      <c r="A25" s="4"/>
      <c r="B25" s="4" t="s">
        <v>24</v>
      </c>
      <c r="C25" s="32">
        <v>254.7733009999999</v>
      </c>
      <c r="D25" s="32">
        <v>267.7206703</v>
      </c>
      <c r="E25" s="32">
        <v>137.345</v>
      </c>
      <c r="F25" s="33">
        <v>150.11491220000005</v>
      </c>
      <c r="G25" s="33">
        <v>136.93681189999998</v>
      </c>
      <c r="H25" s="33">
        <v>122.04944409999999</v>
      </c>
      <c r="I25" s="33">
        <v>110.584</v>
      </c>
      <c r="J25" s="33">
        <v>101.38859430000001</v>
      </c>
      <c r="K25" s="33">
        <v>100.1750699</v>
      </c>
      <c r="L25" s="33">
        <v>88.5170256</v>
      </c>
      <c r="M25" s="14">
        <f t="shared" si="4"/>
        <v>-11.6376702423444</v>
      </c>
      <c r="N25" s="38"/>
      <c r="O25" s="36"/>
    </row>
    <row r="26" spans="1:15" s="7" customFormat="1" ht="9" customHeight="1">
      <c r="A26" s="4"/>
      <c r="B26" s="4"/>
      <c r="C26" s="23"/>
      <c r="D26" s="23"/>
      <c r="E26" s="23"/>
      <c r="F26" s="33"/>
      <c r="G26" s="33"/>
      <c r="H26" s="33"/>
      <c r="I26" s="33"/>
      <c r="J26" s="33"/>
      <c r="K26" s="33"/>
      <c r="L26" s="33"/>
      <c r="M26" s="14"/>
      <c r="N26" s="38"/>
      <c r="O26" s="36"/>
    </row>
    <row r="27" spans="1:17" s="7" customFormat="1" ht="12.75" customHeight="1">
      <c r="A27" s="4" t="s">
        <v>14</v>
      </c>
      <c r="B27" s="4" t="s">
        <v>5</v>
      </c>
      <c r="C27" s="32">
        <v>478.2878125199985</v>
      </c>
      <c r="D27" s="32">
        <v>494.985834261451</v>
      </c>
      <c r="E27" s="33">
        <v>630.1380923</v>
      </c>
      <c r="F27" s="33">
        <v>593.7073921</v>
      </c>
      <c r="G27" s="33">
        <v>555.4701613999993</v>
      </c>
      <c r="H27" s="33">
        <v>536.578198</v>
      </c>
      <c r="I27" s="33">
        <v>541.256</v>
      </c>
      <c r="J27" s="33">
        <v>562.0836506000007</v>
      </c>
      <c r="K27" s="33">
        <v>671.697643</v>
      </c>
      <c r="L27" s="33">
        <v>614.5991826000005</v>
      </c>
      <c r="M27" s="14">
        <f t="shared" si="4"/>
        <v>-8.500619437189162</v>
      </c>
      <c r="N27" s="38"/>
      <c r="O27" s="38"/>
      <c r="Q27" s="38"/>
    </row>
    <row r="28" spans="1:14" s="7" customFormat="1" ht="12.75" customHeight="1">
      <c r="A28" s="4"/>
      <c r="B28" s="4" t="s">
        <v>24</v>
      </c>
      <c r="C28" s="32">
        <v>2168.00435234</v>
      </c>
      <c r="D28" s="32">
        <v>2869.9566005</v>
      </c>
      <c r="E28" s="33">
        <v>2423.287241</v>
      </c>
      <c r="F28" s="33">
        <v>2805.684289399998</v>
      </c>
      <c r="G28" s="33">
        <v>2002.2519141999996</v>
      </c>
      <c r="H28" s="33">
        <v>2680.1638898</v>
      </c>
      <c r="I28" s="33">
        <v>2631.676</v>
      </c>
      <c r="J28" s="33">
        <v>2534.5915482000014</v>
      </c>
      <c r="K28" s="33">
        <v>2369.0698955000007</v>
      </c>
      <c r="L28" s="33">
        <v>2109.6381020000003</v>
      </c>
      <c r="M28" s="14">
        <f t="shared" si="4"/>
        <v>-10.950786804255364</v>
      </c>
      <c r="N28" s="38"/>
    </row>
    <row r="29" spans="1:14" s="7" customFormat="1" ht="9" customHeight="1">
      <c r="A29" s="4"/>
      <c r="B29" s="4"/>
      <c r="C29" s="23"/>
      <c r="D29" s="23"/>
      <c r="E29" s="23"/>
      <c r="F29" s="33"/>
      <c r="G29" s="33"/>
      <c r="H29" s="33"/>
      <c r="I29" s="33"/>
      <c r="J29" s="33"/>
      <c r="K29" s="33"/>
      <c r="L29" s="33"/>
      <c r="M29" s="14"/>
      <c r="N29" s="38"/>
    </row>
    <row r="30" spans="1:17" s="7" customFormat="1" ht="12.75" customHeight="1">
      <c r="A30" s="4" t="s">
        <v>15</v>
      </c>
      <c r="B30" s="4" t="s">
        <v>5</v>
      </c>
      <c r="C30" s="32">
        <v>602.8508897000008</v>
      </c>
      <c r="D30" s="32">
        <v>437.26953711000004</v>
      </c>
      <c r="E30" s="33">
        <v>432.206925</v>
      </c>
      <c r="F30" s="33">
        <v>1023.8550060000005</v>
      </c>
      <c r="G30" s="33">
        <v>1961.8691347999988</v>
      </c>
      <c r="H30" s="33">
        <v>1819.5011172999978</v>
      </c>
      <c r="I30" s="33">
        <v>2612.281</v>
      </c>
      <c r="J30" s="33">
        <v>3191.5238027000014</v>
      </c>
      <c r="K30" s="33">
        <v>3350.2770413000007</v>
      </c>
      <c r="L30" s="33">
        <v>3406.528189299997</v>
      </c>
      <c r="M30" s="14">
        <f t="shared" si="4"/>
        <v>1.6789998948316676</v>
      </c>
      <c r="N30" s="38"/>
      <c r="O30" s="38"/>
      <c r="P30" s="15"/>
      <c r="Q30" s="38"/>
    </row>
    <row r="31" spans="1:14" s="7" customFormat="1" ht="12.75" customHeight="1">
      <c r="A31" s="4"/>
      <c r="B31" s="4" t="s">
        <v>24</v>
      </c>
      <c r="C31" s="32">
        <v>362.5141102999992</v>
      </c>
      <c r="D31" s="32">
        <v>2364.86842683</v>
      </c>
      <c r="E31" s="33">
        <v>644.2058378999999</v>
      </c>
      <c r="F31" s="33">
        <v>1677.1811191000004</v>
      </c>
      <c r="G31" s="33">
        <v>2370.2363755999995</v>
      </c>
      <c r="H31" s="33">
        <v>2088.4631488</v>
      </c>
      <c r="I31" s="33">
        <v>1803.062</v>
      </c>
      <c r="J31" s="33">
        <v>1558.0174832000005</v>
      </c>
      <c r="K31" s="33">
        <v>764.0851030000001</v>
      </c>
      <c r="L31" s="33">
        <v>488.19351930000005</v>
      </c>
      <c r="M31" s="14">
        <f t="shared" si="4"/>
        <v>-36.10744177798739</v>
      </c>
      <c r="N31" s="38"/>
    </row>
    <row r="32" spans="1:14" s="7" customFormat="1" ht="9" customHeight="1">
      <c r="A32" s="4"/>
      <c r="B32" s="4"/>
      <c r="C32" s="23"/>
      <c r="D32" s="23"/>
      <c r="E32" s="23"/>
      <c r="F32" s="33"/>
      <c r="G32" s="33"/>
      <c r="H32" s="33"/>
      <c r="I32" s="33"/>
      <c r="J32" s="33"/>
      <c r="K32" s="33"/>
      <c r="L32" s="33"/>
      <c r="M32" s="14"/>
      <c r="N32" s="38"/>
    </row>
    <row r="33" spans="1:17" s="7" customFormat="1" ht="12.75" customHeight="1">
      <c r="A33" s="4" t="s">
        <v>16</v>
      </c>
      <c r="B33" s="4" t="s">
        <v>5</v>
      </c>
      <c r="C33" s="32">
        <v>7688.656483999988</v>
      </c>
      <c r="D33" s="33">
        <v>8449.92343938</v>
      </c>
      <c r="E33" s="33">
        <v>10478.53</v>
      </c>
      <c r="F33" s="33">
        <v>10120.738469799997</v>
      </c>
      <c r="G33" s="33">
        <v>9180.26593076</v>
      </c>
      <c r="H33" s="33">
        <v>9851.676668799995</v>
      </c>
      <c r="I33" s="33">
        <v>9555.956</v>
      </c>
      <c r="J33" s="33">
        <v>10503.120864800001</v>
      </c>
      <c r="K33" s="33">
        <v>13379.1788993</v>
      </c>
      <c r="L33" s="33">
        <v>15746.438923699992</v>
      </c>
      <c r="M33" s="14">
        <f t="shared" si="4"/>
        <v>17.69361215824574</v>
      </c>
      <c r="N33" s="38"/>
      <c r="O33" s="38"/>
      <c r="P33" s="15"/>
      <c r="Q33" s="38"/>
    </row>
    <row r="34" spans="1:14" s="7" customFormat="1" ht="12.75" customHeight="1">
      <c r="A34" s="4"/>
      <c r="B34" s="4" t="s">
        <v>24</v>
      </c>
      <c r="C34" s="32">
        <v>336.4379889999993</v>
      </c>
      <c r="D34" s="33">
        <v>313.3947438000001</v>
      </c>
      <c r="E34" s="33">
        <v>18.6934817</v>
      </c>
      <c r="F34" s="33">
        <v>11.4972894</v>
      </c>
      <c r="G34" s="33">
        <v>206.59248373999998</v>
      </c>
      <c r="H34" s="33">
        <v>492.765578</v>
      </c>
      <c r="I34" s="33">
        <v>449.831</v>
      </c>
      <c r="J34" s="33">
        <v>594.2320067</v>
      </c>
      <c r="K34" s="33">
        <v>682.794549</v>
      </c>
      <c r="L34" s="33">
        <v>866.6418631999998</v>
      </c>
      <c r="M34" s="14">
        <f t="shared" si="4"/>
        <v>26.925714985460413</v>
      </c>
      <c r="N34" s="38"/>
    </row>
    <row r="35" spans="1:14" s="7" customFormat="1" ht="9" customHeight="1">
      <c r="A35" s="4"/>
      <c r="B35" s="4"/>
      <c r="C35" s="32"/>
      <c r="D35" s="32"/>
      <c r="E35" s="32"/>
      <c r="F35" s="33"/>
      <c r="G35" s="33"/>
      <c r="H35" s="33"/>
      <c r="I35" s="33"/>
      <c r="J35" s="33"/>
      <c r="K35" s="33"/>
      <c r="L35" s="33"/>
      <c r="M35" s="14"/>
      <c r="N35" s="38"/>
    </row>
    <row r="36" spans="1:17" s="7" customFormat="1" ht="12.75" customHeight="1">
      <c r="A36" s="4" t="s">
        <v>17</v>
      </c>
      <c r="B36" s="4" t="s">
        <v>5</v>
      </c>
      <c r="C36" s="32">
        <v>0</v>
      </c>
      <c r="D36" s="32">
        <v>0</v>
      </c>
      <c r="E36" s="32">
        <v>0</v>
      </c>
      <c r="F36" s="33">
        <v>37.439837</v>
      </c>
      <c r="G36" s="33">
        <v>163.3723011</v>
      </c>
      <c r="H36" s="33">
        <v>85.85979750000001</v>
      </c>
      <c r="I36" s="33">
        <v>472.568</v>
      </c>
      <c r="J36" s="33">
        <v>1291.5542242000001</v>
      </c>
      <c r="K36" s="33">
        <v>2476.7453226000007</v>
      </c>
      <c r="L36" s="33">
        <v>3042.0349926</v>
      </c>
      <c r="M36" s="14">
        <f t="shared" si="4"/>
        <v>22.82389169535517</v>
      </c>
      <c r="N36" s="38"/>
      <c r="P36" s="15"/>
      <c r="Q36" s="38"/>
    </row>
    <row r="37" spans="1:15" s="7" customFormat="1" ht="12.75" customHeight="1">
      <c r="A37" s="4"/>
      <c r="B37" s="4" t="s">
        <v>24</v>
      </c>
      <c r="C37" s="32">
        <v>324.10408399999994</v>
      </c>
      <c r="D37" s="33">
        <v>242.05385859999998</v>
      </c>
      <c r="E37" s="33">
        <v>218.393</v>
      </c>
      <c r="F37" s="33">
        <v>304.5746894</v>
      </c>
      <c r="G37" s="33">
        <v>1142.4440628999998</v>
      </c>
      <c r="H37" s="33">
        <v>1906.2898181999997</v>
      </c>
      <c r="I37" s="33">
        <v>2315.244</v>
      </c>
      <c r="J37" s="33">
        <v>2871.5273288000003</v>
      </c>
      <c r="K37" s="33">
        <v>3061.6929863000005</v>
      </c>
      <c r="L37" s="33">
        <v>2790.2132238000004</v>
      </c>
      <c r="M37" s="14">
        <f t="shared" si="4"/>
        <v>-8.866981885994985</v>
      </c>
      <c r="N37" s="38"/>
      <c r="O37" s="38"/>
    </row>
    <row r="38" spans="1:14" s="7" customFormat="1" ht="9" customHeight="1">
      <c r="A38" s="4"/>
      <c r="B38" s="4"/>
      <c r="C38" s="32"/>
      <c r="D38" s="32"/>
      <c r="E38" s="32"/>
      <c r="F38" s="32"/>
      <c r="G38" s="33"/>
      <c r="H38" s="33"/>
      <c r="I38" s="33"/>
      <c r="J38" s="33"/>
      <c r="K38" s="33"/>
      <c r="L38" s="33"/>
      <c r="M38" s="14"/>
      <c r="N38" s="38"/>
    </row>
    <row r="39" spans="1:14" s="7" customFormat="1" ht="12.75" customHeight="1">
      <c r="A39" s="4" t="s">
        <v>18</v>
      </c>
      <c r="B39" s="4" t="s">
        <v>5</v>
      </c>
      <c r="C39" s="32">
        <v>34.330223999999966</v>
      </c>
      <c r="D39" s="33">
        <v>21.9348169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45" t="s">
        <v>22</v>
      </c>
      <c r="N39" s="38"/>
    </row>
    <row r="40" spans="1:13" s="7" customFormat="1" ht="9" customHeight="1">
      <c r="A40" s="41"/>
      <c r="B40" s="41"/>
      <c r="C40" s="42"/>
      <c r="D40" s="42"/>
      <c r="E40" s="42"/>
      <c r="F40" s="42"/>
      <c r="G40" s="43"/>
      <c r="H40" s="44"/>
      <c r="I40" s="44"/>
      <c r="J40" s="44"/>
      <c r="K40" s="44"/>
      <c r="L40" s="44"/>
      <c r="M40" s="42"/>
    </row>
    <row r="41" spans="1:12" s="7" customFormat="1" ht="10.5" customHeight="1">
      <c r="A41" s="31" t="s">
        <v>21</v>
      </c>
      <c r="B41" s="28"/>
      <c r="C41" s="29"/>
      <c r="D41" s="29"/>
      <c r="E41" s="29"/>
      <c r="F41" s="29"/>
      <c r="G41" s="29"/>
      <c r="H41" s="24"/>
      <c r="I41" s="24"/>
      <c r="J41" s="24"/>
      <c r="K41" s="24"/>
      <c r="L41" s="24"/>
    </row>
    <row r="42" spans="1:13" s="7" customFormat="1" ht="10.5" customHeight="1">
      <c r="A42" s="31" t="s">
        <v>19</v>
      </c>
      <c r="B42" s="29"/>
      <c r="C42" s="29"/>
      <c r="D42" s="29"/>
      <c r="E42" s="29"/>
      <c r="F42" s="29"/>
      <c r="G42" s="29"/>
      <c r="H42" s="24"/>
      <c r="I42" s="24"/>
      <c r="J42" s="24"/>
      <c r="K42" s="24"/>
      <c r="L42" s="24"/>
      <c r="M42" s="14"/>
    </row>
    <row r="43" spans="1:48" s="5" customFormat="1" ht="9">
      <c r="A43" s="16"/>
      <c r="B43" s="17"/>
      <c r="C43" s="17"/>
      <c r="D43" s="17"/>
      <c r="E43" s="17"/>
      <c r="F43" s="17"/>
      <c r="G43" s="17"/>
      <c r="H43" s="25"/>
      <c r="I43" s="25"/>
      <c r="J43" s="25"/>
      <c r="K43" s="25"/>
      <c r="L43" s="25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5" t="e">
        <f>SUM(#REF!,#REF!,#REF!,#REF!)</f>
        <v>#REF!</v>
      </c>
      <c r="AC43" s="5" t="e">
        <f>SUM(#REF!,#REF!,#REF!,#REF!)</f>
        <v>#REF!</v>
      </c>
      <c r="AD43" s="5" t="e">
        <f>SUM(#REF!,#REF!,#REF!,#REF!)</f>
        <v>#REF!</v>
      </c>
      <c r="AE43" s="5" t="e">
        <f>SUM(#REF!,#REF!,#REF!,#REF!)</f>
        <v>#REF!</v>
      </c>
      <c r="AF43" s="5" t="e">
        <f>SUM(#REF!,#REF!,#REF!,#REF!)</f>
        <v>#REF!</v>
      </c>
      <c r="AG43" s="5" t="e">
        <f>SUM(#REF!,#REF!,#REF!,#REF!)</f>
        <v>#REF!</v>
      </c>
      <c r="AH43" s="5" t="e">
        <f>SUM(#REF!,#REF!,#REF!,#REF!)</f>
        <v>#REF!</v>
      </c>
      <c r="AI43" s="5" t="e">
        <f>SUM(#REF!,#REF!,#REF!,#REF!)</f>
        <v>#REF!</v>
      </c>
      <c r="AJ43" s="5" t="e">
        <f>SUM(#REF!,#REF!,#REF!,#REF!)</f>
        <v>#REF!</v>
      </c>
      <c r="AK43" s="5" t="e">
        <f>SUM(#REF!,#REF!,#REF!,#REF!)</f>
        <v>#REF!</v>
      </c>
      <c r="AL43" s="5" t="e">
        <f>SUM(#REF!,#REF!,#REF!,#REF!)</f>
        <v>#REF!</v>
      </c>
      <c r="AM43" s="5" t="e">
        <f>SUM(#REF!,#REF!,#REF!,#REF!)</f>
        <v>#REF!</v>
      </c>
      <c r="AN43" s="5" t="e">
        <f>SUM(#REF!,#REF!,#REF!,#REF!)</f>
        <v>#REF!</v>
      </c>
      <c r="AO43" s="5" t="e">
        <f>SUM(#REF!,#REF!,#REF!,#REF!)</f>
        <v>#REF!</v>
      </c>
      <c r="AP43" s="5" t="e">
        <f>SUM(#REF!,#REF!,#REF!,#REF!)</f>
        <v>#REF!</v>
      </c>
      <c r="AQ43" s="5" t="e">
        <f>SUM(#REF!,#REF!,#REF!,#REF!)</f>
        <v>#REF!</v>
      </c>
      <c r="AR43" s="5" t="e">
        <f>SUM(#REF!,#REF!,#REF!,#REF!)</f>
        <v>#REF!</v>
      </c>
      <c r="AS43" s="5" t="e">
        <f>SUM(#REF!,#REF!,#REF!,#REF!)</f>
        <v>#REF!</v>
      </c>
      <c r="AT43" s="19" t="e">
        <f>+AS43-AR43</f>
        <v>#REF!</v>
      </c>
      <c r="AU43" s="19"/>
      <c r="AV43" s="19"/>
    </row>
    <row r="44" spans="1:45" s="5" customFormat="1" ht="9">
      <c r="A44" s="20"/>
      <c r="B44" s="17"/>
      <c r="C44" s="17"/>
      <c r="D44" s="17"/>
      <c r="E44" s="17"/>
      <c r="F44" s="17"/>
      <c r="G44" s="17"/>
      <c r="H44" s="25"/>
      <c r="I44" s="25"/>
      <c r="J44" s="25"/>
      <c r="K44" s="25"/>
      <c r="L44" s="25"/>
      <c r="AD44" s="5" t="e">
        <f>SUM(#REF!)</f>
        <v>#REF!</v>
      </c>
      <c r="AE44" s="5" t="e">
        <f>SUM(#REF!)</f>
        <v>#REF!</v>
      </c>
      <c r="AF44" s="5" t="e">
        <f>SUM(#REF!)</f>
        <v>#REF!</v>
      </c>
      <c r="AG44" s="5" t="e">
        <f>SUM(#REF!)</f>
        <v>#REF!</v>
      </c>
      <c r="AH44" s="5" t="e">
        <f>SUM(#REF!)</f>
        <v>#REF!</v>
      </c>
      <c r="AI44" s="5" t="e">
        <f>SUM(#REF!)</f>
        <v>#REF!</v>
      </c>
      <c r="AJ44" s="5" t="e">
        <f>SUM(#REF!)</f>
        <v>#REF!</v>
      </c>
      <c r="AK44" s="5" t="e">
        <f>SUM(#REF!)</f>
        <v>#REF!</v>
      </c>
      <c r="AL44" s="5" t="e">
        <f>SUM(#REF!)</f>
        <v>#REF!</v>
      </c>
      <c r="AM44" s="5" t="e">
        <f>SUM(#REF!)</f>
        <v>#REF!</v>
      </c>
      <c r="AN44" s="5" t="e">
        <f>SUM(#REF!)</f>
        <v>#REF!</v>
      </c>
      <c r="AO44" s="5" t="e">
        <f>SUM(#REF!)</f>
        <v>#REF!</v>
      </c>
      <c r="AP44" s="5" t="e">
        <f>SUM(#REF!)</f>
        <v>#REF!</v>
      </c>
      <c r="AQ44" s="5" t="e">
        <f>SUM(#REF!)</f>
        <v>#REF!</v>
      </c>
      <c r="AR44" s="5" t="e">
        <f>SUM(#REF!)</f>
        <v>#REF!</v>
      </c>
      <c r="AS44" s="5" t="e">
        <f>SUM(#REF!)</f>
        <v>#REF!</v>
      </c>
    </row>
  </sheetData>
  <sheetProtection/>
  <mergeCells count="5">
    <mergeCell ref="M3:M4"/>
    <mergeCell ref="A3:A4"/>
    <mergeCell ref="B3:B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6" t="s">
        <v>4</v>
      </c>
      <c r="C4" s="56"/>
      <c r="D4" s="56"/>
      <c r="E4" s="56"/>
      <c r="F4" s="56"/>
      <c r="G4" s="56"/>
      <c r="H4" s="56"/>
      <c r="I4" s="56"/>
    </row>
    <row r="6" spans="2:10" ht="20.25">
      <c r="B6" s="55" t="s">
        <v>1</v>
      </c>
      <c r="C6" s="55"/>
      <c r="D6" s="55"/>
      <c r="E6" s="55"/>
      <c r="F6" s="55"/>
      <c r="G6" s="55"/>
      <c r="H6" s="55"/>
      <c r="I6" s="55"/>
      <c r="J6" s="1"/>
    </row>
    <row r="7" spans="2:10" ht="20.25">
      <c r="B7" s="55" t="s">
        <v>2</v>
      </c>
      <c r="C7" s="55"/>
      <c r="D7" s="55"/>
      <c r="E7" s="55"/>
      <c r="F7" s="55"/>
      <c r="G7" s="55"/>
      <c r="H7" s="55"/>
      <c r="I7" s="55"/>
      <c r="J7" s="1"/>
    </row>
    <row r="8" spans="244:251" ht="20.25">
      <c r="IJ8" s="55" t="s">
        <v>1</v>
      </c>
      <c r="IK8" s="55"/>
      <c r="IL8" s="55"/>
      <c r="IM8" s="55"/>
      <c r="IN8" s="55"/>
      <c r="IO8" s="55"/>
      <c r="IP8" s="55"/>
      <c r="IQ8" s="55"/>
    </row>
    <row r="9" spans="2:251" ht="20.25">
      <c r="B9" s="55" t="s">
        <v>0</v>
      </c>
      <c r="C9" s="55"/>
      <c r="D9" s="55"/>
      <c r="E9" s="55"/>
      <c r="F9" s="55"/>
      <c r="G9" s="55"/>
      <c r="H9" s="55"/>
      <c r="I9" s="55"/>
      <c r="J9" s="1"/>
      <c r="IJ9" s="55" t="s">
        <v>2</v>
      </c>
      <c r="IK9" s="55"/>
      <c r="IL9" s="55"/>
      <c r="IM9" s="55"/>
      <c r="IN9" s="55"/>
      <c r="IO9" s="55"/>
      <c r="IP9" s="55"/>
      <c r="IQ9" s="55"/>
    </row>
    <row r="11" spans="244:251" ht="20.25">
      <c r="IJ11" s="55" t="s">
        <v>0</v>
      </c>
      <c r="IK11" s="55"/>
      <c r="IL11" s="55"/>
      <c r="IM11" s="55"/>
      <c r="IN11" s="55"/>
      <c r="IO11" s="55"/>
      <c r="IP11" s="55"/>
      <c r="IQ11" s="55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2008-06-19T20:56:06Z</cp:lastPrinted>
  <dcterms:created xsi:type="dcterms:W3CDTF">1998-02-13T16:43:15Z</dcterms:created>
  <dcterms:modified xsi:type="dcterms:W3CDTF">2017-02-22T18:18:43Z</dcterms:modified>
  <cp:category/>
  <cp:version/>
  <cp:contentType/>
  <cp:contentStatus/>
</cp:coreProperties>
</file>