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210" windowWidth="12615" windowHeight="9900" tabRatio="726" activeTab="0"/>
  </bookViews>
  <sheets>
    <sheet name="T4.1" sheetId="1" r:id="rId1"/>
    <sheet name="Plan1" sheetId="2" r:id="rId2"/>
  </sheets>
  <definedNames>
    <definedName name="_xlnm.Print_Area" localSheetId="0">'T4.1'!$A$1:$L$42</definedName>
  </definedNames>
  <calcPr fullCalcOnLoad="1"/>
</workbook>
</file>

<file path=xl/sharedStrings.xml><?xml version="1.0" encoding="utf-8"?>
<sst xmlns="http://schemas.openxmlformats.org/spreadsheetml/2006/main" count="48" uniqueCount="40">
  <si>
    <t>Região Norte</t>
  </si>
  <si>
    <t>Amazonas</t>
  </si>
  <si>
    <t xml:space="preserve">Pará </t>
  </si>
  <si>
    <t xml:space="preserve">Tocantins </t>
  </si>
  <si>
    <t xml:space="preserve">Região Nordeste </t>
  </si>
  <si>
    <t>Maranhão</t>
  </si>
  <si>
    <t xml:space="preserve">Piauí </t>
  </si>
  <si>
    <t>Ceará</t>
  </si>
  <si>
    <t>Rio Grande do Norte</t>
  </si>
  <si>
    <t xml:space="preserve">Paraíba </t>
  </si>
  <si>
    <t xml:space="preserve">Pernambuco </t>
  </si>
  <si>
    <t>Alagoas</t>
  </si>
  <si>
    <t xml:space="preserve">Sergipe </t>
  </si>
  <si>
    <t>Bahia</t>
  </si>
  <si>
    <t>Região Sudeste</t>
  </si>
  <si>
    <t xml:space="preserve">Minas Gerais </t>
  </si>
  <si>
    <t xml:space="preserve">Rio de Janeiro  </t>
  </si>
  <si>
    <t xml:space="preserve">São Paulo </t>
  </si>
  <si>
    <t xml:space="preserve">Região Sul </t>
  </si>
  <si>
    <t xml:space="preserve">Paraná  </t>
  </si>
  <si>
    <t xml:space="preserve">Rio Grande do Sul </t>
  </si>
  <si>
    <t xml:space="preserve">Região Centro-Oeste </t>
  </si>
  <si>
    <t xml:space="preserve">Mato Grosso do Sul </t>
  </si>
  <si>
    <t xml:space="preserve">Mato Grosso  </t>
  </si>
  <si>
    <t xml:space="preserve">Goiás </t>
  </si>
  <si>
    <t xml:space="preserve">Espírito Santo </t>
  </si>
  <si>
    <t>Rondônia</t>
  </si>
  <si>
    <r>
      <t>Produção de etanol anidro e hidratado (mil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</si>
  <si>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Brasil</t>
  </si>
  <si>
    <t>Acre</t>
  </si>
  <si>
    <t>TOTAL CENTRO-SUL</t>
  </si>
  <si>
    <t>TOTAL NORTE-NORDESTE</t>
  </si>
  <si>
    <t>REGIÕES</t>
  </si>
  <si>
    <t>PRODUÇÃO TOTAL DE ETANOL</t>
  </si>
  <si>
    <t>Grandes regiões e unidades da Federação</t>
  </si>
  <si>
    <t>Nota: Estão relacionadas apenas as unidades da Federação onde houve produção de etanol anidro ou hidratado no período especificado.</t>
  </si>
  <si>
    <t>14/13
%</t>
  </si>
  <si>
    <t>Tabela 4.1 – Produção de etanol anidro e hidratado, segundo grandes regiões e unidades da Federação – 2005-2014</t>
  </si>
  <si>
    <t>..</t>
  </si>
  <si>
    <t>Fonte: Mapa/Sapcana</t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</si>
</sst>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&quot;#,##0;&quot;R$&quot;\-#,##0"/>
    <numFmt numFmtId="179" formatCode="&quot;R$&quot;#,##0;[Red]&quot;R$&quot;\-#,##0"/>
    <numFmt numFmtId="180" formatCode="&quot;R$&quot;#,##0.00;&quot;R$&quot;\-#,##0.00"/>
    <numFmt numFmtId="181" formatCode="&quot;R$&quot;#,##0.00;[Red]&quot;R$&quot;\-#,##0.00"/>
    <numFmt numFmtId="182" formatCode="_ &quot;R$&quot;* #,##0_ ;_ &quot;R$&quot;* \-#,##0_ ;_ &quot;R$&quot;* &quot;-&quot;_ ;_ @_ "/>
    <numFmt numFmtId="183" formatCode="_ * #,##0_ ;_ * \-#,##0_ ;_ * &quot;-&quot;_ ;_ @_ "/>
    <numFmt numFmtId="184" formatCode="_ &quot;R$&quot;* #,##0.00_ ;_ &quot;R$&quot;* \-#,##0.00_ ;_ &quot;R$&quot;* &quot;-&quot;??_ ;_ @_ "/>
    <numFmt numFmtId="185" formatCode="_ * #,##0.00_ ;_ * \-#,##0.00_ ;_ * &quot;-&quot;??_ ;_ @_ "/>
    <numFmt numFmtId="186" formatCode="_(* #,##0.0_);_(* \(#,##0.0\);_(* &quot;-&quot;??_);_(@_)"/>
    <numFmt numFmtId="187" formatCode="_(* #,##0_);_(* \(#,##0\);_(* &quot;-&quot;??_);_(@_)"/>
    <numFmt numFmtId="188" formatCode="0.000"/>
    <numFmt numFmtId="189" formatCode="_(* #,##0.000_);_(* \(#,##0.000\);_(* &quot;-&quot;??_);_(@_)"/>
    <numFmt numFmtId="190" formatCode="_(* #,##0.0000_);_(* \(#,##0.0000\);_(* &quot;-&quot;??_);_(@_)"/>
    <numFmt numFmtId="191" formatCode="#,##0.0"/>
    <numFmt numFmtId="192" formatCode="_(* #,##0.00000_);_(* \(#,##0.00000\);_(* &quot;-&quot;??_);_(@_)"/>
    <numFmt numFmtId="193" formatCode="_(* #,##0.000000_);_(* \(#,##0.000000\);_(* &quot;-&quot;??_);_(@_)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#,##0.000"/>
    <numFmt numFmtId="198" formatCode="#,##0.0000"/>
    <numFmt numFmtId="199" formatCode="#,##0.00000"/>
    <numFmt numFmtId="200" formatCode="#,##0.000000"/>
    <numFmt numFmtId="201" formatCode="0.0000"/>
    <numFmt numFmtId="202" formatCode="0.0%"/>
    <numFmt numFmtId="203" formatCode="0.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name val="Helvetica Neue"/>
      <family val="2"/>
    </font>
    <font>
      <sz val="7"/>
      <color indexed="10"/>
      <name val="Helvetica Neue"/>
      <family val="0"/>
    </font>
    <font>
      <b/>
      <sz val="11"/>
      <name val="Arial"/>
      <family val="2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b/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9" fillId="23" borderId="0" applyBorder="0">
      <alignment horizontal="centerContinuous" vertical="center" wrapText="1"/>
      <protection hidden="1"/>
    </xf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6" fillId="30" borderId="1" applyNumberFormat="0" applyAlignment="0" applyProtection="0"/>
    <xf numFmtId="0" fontId="37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46">
    <xf numFmtId="0" fontId="0" fillId="0" borderId="0" xfId="0" applyAlignment="1">
      <alignment/>
    </xf>
    <xf numFmtId="2" fontId="4" fillId="34" borderId="0" xfId="0" applyNumberFormat="1" applyFont="1" applyFill="1" applyBorder="1" applyAlignment="1">
      <alignment horizontal="left" vertical="center"/>
    </xf>
    <xf numFmtId="2" fontId="4" fillId="34" borderId="0" xfId="0" applyNumberFormat="1" applyFont="1" applyFill="1" applyBorder="1" applyAlignment="1">
      <alignment horizontal="right" vertical="center"/>
    </xf>
    <xf numFmtId="2" fontId="5" fillId="34" borderId="0" xfId="0" applyNumberFormat="1" applyFont="1" applyFill="1" applyBorder="1" applyAlignment="1">
      <alignment horizontal="right" vertical="center"/>
    </xf>
    <xf numFmtId="2" fontId="7" fillId="34" borderId="0" xfId="0" applyNumberFormat="1" applyFont="1" applyFill="1" applyBorder="1" applyAlignment="1">
      <alignment horizontal="right" vertical="center"/>
    </xf>
    <xf numFmtId="2" fontId="5" fillId="34" borderId="0" xfId="0" applyNumberFormat="1" applyFont="1" applyFill="1" applyBorder="1" applyAlignment="1">
      <alignment horizontal="center" vertical="center"/>
    </xf>
    <xf numFmtId="2" fontId="7" fillId="34" borderId="0" xfId="0" applyNumberFormat="1" applyFont="1" applyFill="1" applyBorder="1" applyAlignment="1">
      <alignment vertical="center"/>
    </xf>
    <xf numFmtId="2" fontId="5" fillId="34" borderId="0" xfId="0" applyNumberFormat="1" applyFont="1" applyFill="1" applyBorder="1" applyAlignment="1">
      <alignment horizontal="left" vertical="center"/>
    </xf>
    <xf numFmtId="1" fontId="5" fillId="35" borderId="10" xfId="0" applyNumberFormat="1" applyFont="1" applyFill="1" applyBorder="1" applyAlignment="1">
      <alignment horizontal="center" vertical="center"/>
    </xf>
    <xf numFmtId="1" fontId="5" fillId="35" borderId="11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Border="1" applyAlignment="1">
      <alignment vertical="center"/>
    </xf>
    <xf numFmtId="4" fontId="5" fillId="34" borderId="0" xfId="0" applyNumberFormat="1" applyFont="1" applyFill="1" applyBorder="1" applyAlignment="1">
      <alignment horizontal="right" vertical="center" wrapText="1"/>
    </xf>
    <xf numFmtId="4" fontId="5" fillId="34" borderId="0" xfId="52" applyNumberFormat="1" applyFont="1" applyFill="1" applyBorder="1" applyAlignment="1" applyProtection="1">
      <alignment horizontal="right" vertical="center" wrapText="1"/>
      <protection/>
    </xf>
    <xf numFmtId="2" fontId="7" fillId="34" borderId="0" xfId="0" applyNumberFormat="1" applyFont="1" applyFill="1" applyBorder="1" applyAlignment="1">
      <alignment horizontal="center" vertical="center"/>
    </xf>
    <xf numFmtId="2" fontId="7" fillId="34" borderId="0" xfId="0" applyNumberFormat="1" applyFont="1" applyFill="1" applyBorder="1" applyAlignment="1">
      <alignment horizontal="left" vertical="center"/>
    </xf>
    <xf numFmtId="4" fontId="5" fillId="34" borderId="0" xfId="0" applyNumberFormat="1" applyFont="1" applyFill="1" applyBorder="1" applyAlignment="1">
      <alignment horizontal="right" vertical="center"/>
    </xf>
    <xf numFmtId="4" fontId="7" fillId="34" borderId="0" xfId="0" applyNumberFormat="1" applyFont="1" applyFill="1" applyBorder="1" applyAlignment="1">
      <alignment horizontal="right" vertical="center"/>
    </xf>
    <xf numFmtId="4" fontId="7" fillId="34" borderId="0" xfId="52" applyNumberFormat="1" applyFont="1" applyFill="1" applyBorder="1" applyAlignment="1" applyProtection="1">
      <alignment horizontal="right" vertical="center" wrapText="1"/>
      <protection/>
    </xf>
    <xf numFmtId="171" fontId="7" fillId="34" borderId="0" xfId="52" applyFont="1" applyFill="1" applyBorder="1" applyAlignment="1">
      <alignment horizontal="right" vertical="center"/>
    </xf>
    <xf numFmtId="2" fontId="7" fillId="34" borderId="12" xfId="0" applyNumberFormat="1" applyFont="1" applyFill="1" applyBorder="1" applyAlignment="1">
      <alignment horizontal="left" vertical="center"/>
    </xf>
    <xf numFmtId="2" fontId="7" fillId="34" borderId="12" xfId="0" applyNumberFormat="1" applyFont="1" applyFill="1" applyBorder="1" applyAlignment="1">
      <alignment vertical="center"/>
    </xf>
    <xf numFmtId="2" fontId="8" fillId="34" borderId="0" xfId="0" applyNumberFormat="1" applyFont="1" applyFill="1" applyBorder="1" applyAlignment="1">
      <alignment horizontal="right" vertical="center"/>
    </xf>
    <xf numFmtId="2" fontId="7" fillId="34" borderId="0" xfId="0" applyNumberFormat="1" applyFont="1" applyFill="1" applyBorder="1" applyAlignment="1">
      <alignment horizontal="left" vertical="center"/>
    </xf>
    <xf numFmtId="200" fontId="5" fillId="34" borderId="0" xfId="0" applyNumberFormat="1" applyFont="1" applyFill="1" applyBorder="1" applyAlignment="1">
      <alignment horizontal="right" vertical="center"/>
    </xf>
    <xf numFmtId="4" fontId="5" fillId="34" borderId="0" xfId="52" applyNumberFormat="1" applyFont="1" applyFill="1" applyBorder="1" applyAlignment="1" applyProtection="1">
      <alignment horizontal="right" vertical="center" wrapText="1"/>
      <protection/>
    </xf>
    <xf numFmtId="171" fontId="7" fillId="34" borderId="0" xfId="52" applyFont="1" applyFill="1" applyBorder="1" applyAlignment="1">
      <alignment horizontal="right" vertical="center"/>
    </xf>
    <xf numFmtId="186" fontId="7" fillId="34" borderId="0" xfId="52" applyNumberFormat="1" applyFont="1" applyFill="1" applyBorder="1" applyAlignment="1">
      <alignment horizontal="right" vertical="center"/>
    </xf>
    <xf numFmtId="187" fontId="7" fillId="34" borderId="0" xfId="52" applyNumberFormat="1" applyFont="1" applyFill="1" applyBorder="1" applyAlignment="1">
      <alignment horizontal="left" vertical="center"/>
    </xf>
    <xf numFmtId="202" fontId="7" fillId="34" borderId="0" xfId="50" applyNumberFormat="1" applyFont="1" applyFill="1" applyBorder="1" applyAlignment="1">
      <alignment horizontal="center" vertical="center"/>
    </xf>
    <xf numFmtId="202" fontId="7" fillId="34" borderId="0" xfId="5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171" fontId="5" fillId="34" borderId="0" xfId="52" applyNumberFormat="1" applyFont="1" applyFill="1" applyBorder="1" applyAlignment="1">
      <alignment horizontal="right" vertical="center" wrapText="1"/>
    </xf>
    <xf numFmtId="189" fontId="7" fillId="34" borderId="0" xfId="52" applyNumberFormat="1" applyFont="1" applyFill="1" applyBorder="1" applyAlignment="1">
      <alignment horizontal="right" vertical="center"/>
    </xf>
    <xf numFmtId="203" fontId="7" fillId="34" borderId="0" xfId="50" applyNumberFormat="1" applyFont="1" applyFill="1" applyBorder="1" applyAlignment="1">
      <alignment horizontal="center" vertical="center"/>
    </xf>
    <xf numFmtId="9" fontId="47" fillId="36" borderId="0" xfId="50" applyFont="1" applyFill="1" applyBorder="1" applyAlignment="1" applyProtection="1">
      <alignment horizontal="centerContinuous" vertical="center" wrapText="1"/>
      <protection hidden="1"/>
    </xf>
    <xf numFmtId="202" fontId="7" fillId="34" borderId="0" xfId="50" applyNumberFormat="1" applyFont="1" applyFill="1" applyBorder="1" applyAlignment="1">
      <alignment vertical="center"/>
    </xf>
    <xf numFmtId="4" fontId="7" fillId="34" borderId="0" xfId="0" applyNumberFormat="1" applyFont="1" applyFill="1" applyBorder="1" applyAlignment="1">
      <alignment horizontal="right" vertical="center" wrapText="1"/>
    </xf>
    <xf numFmtId="2" fontId="5" fillId="37" borderId="13" xfId="0" applyNumberFormat="1" applyFont="1" applyFill="1" applyBorder="1" applyAlignment="1">
      <alignment horizontal="center" vertical="center" wrapText="1"/>
    </xf>
    <xf numFmtId="2" fontId="5" fillId="37" borderId="14" xfId="0" applyNumberFormat="1" applyFont="1" applyFill="1" applyBorder="1" applyAlignment="1">
      <alignment horizontal="center" vertical="center" wrapText="1"/>
    </xf>
    <xf numFmtId="2" fontId="5" fillId="35" borderId="15" xfId="0" applyNumberFormat="1" applyFont="1" applyFill="1" applyBorder="1" applyAlignment="1">
      <alignment horizontal="center" vertical="center" wrapText="1"/>
    </xf>
    <xf numFmtId="2" fontId="5" fillId="35" borderId="16" xfId="0" applyNumberFormat="1" applyFont="1" applyFill="1" applyBorder="1" applyAlignment="1">
      <alignment horizontal="center" vertical="center" wrapText="1"/>
    </xf>
    <xf numFmtId="2" fontId="4" fillId="34" borderId="0" xfId="0" applyNumberFormat="1" applyFont="1" applyFill="1" applyBorder="1" applyAlignment="1">
      <alignment horizontal="left" vertical="center" wrapText="1"/>
    </xf>
    <xf numFmtId="2" fontId="5" fillId="37" borderId="15" xfId="0" applyNumberFormat="1" applyFont="1" applyFill="1" applyBorder="1" applyAlignment="1">
      <alignment horizontal="center" vertical="center"/>
    </xf>
    <xf numFmtId="2" fontId="5" fillId="37" borderId="17" xfId="0" applyNumberFormat="1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Encabezado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-0.00325"/>
          <c:w val="0.89575"/>
          <c:h val="0.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Plan1!$A$21</c:f>
              <c:strCache>
                <c:ptCount val="1"/>
                <c:pt idx="0">
                  <c:v>TOTAL NORTE-NORDESTE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Plan1!$B$20:$K$20</c:f>
              <c:numCache/>
            </c:numRef>
          </c:cat>
          <c:val>
            <c:numRef>
              <c:f>Plan1!$B$21:$K$21</c:f>
              <c:numCache/>
            </c:numRef>
          </c:val>
        </c:ser>
        <c:ser>
          <c:idx val="2"/>
          <c:order val="1"/>
          <c:tx>
            <c:strRef>
              <c:f>Plan1!$A$22</c:f>
              <c:strCache>
                <c:ptCount val="1"/>
                <c:pt idx="0">
                  <c:v>TOTAL CENTRO-SUL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Plan1!$B$20:$K$20</c:f>
              <c:numCache/>
            </c:numRef>
          </c:cat>
          <c:val>
            <c:numRef>
              <c:f>Plan1!$B$22:$K$22</c:f>
              <c:numCache/>
            </c:numRef>
          </c:val>
        </c:ser>
        <c:overlap val="100"/>
        <c:axId val="35277879"/>
        <c:axId val="49065456"/>
      </c:barChart>
      <c:catAx>
        <c:axId val="35277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8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65456"/>
        <c:crosses val="autoZero"/>
        <c:auto val="1"/>
        <c:lblOffset val="100"/>
        <c:tickLblSkip val="1"/>
        <c:noMultiLvlLbl val="0"/>
      </c:catAx>
      <c:valAx>
        <c:axId val="49065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 Metros Cúbicos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3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778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575"/>
          <c:y val="0.93025"/>
          <c:w val="0.9447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2</xdr:row>
      <xdr:rowOff>133350</xdr:rowOff>
    </xdr:from>
    <xdr:to>
      <xdr:col>16</xdr:col>
      <xdr:colOff>295275</xdr:colOff>
      <xdr:row>41</xdr:row>
      <xdr:rowOff>47625</xdr:rowOff>
    </xdr:to>
    <xdr:graphicFrame>
      <xdr:nvGraphicFramePr>
        <xdr:cNvPr id="1" name="Gráfico 1"/>
        <xdr:cNvGraphicFramePr/>
      </xdr:nvGraphicFramePr>
      <xdr:xfrm>
        <a:off x="2990850" y="457200"/>
        <a:ext cx="9401175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tabSelected="1" zoomScalePageLayoutView="0" workbookViewId="0" topLeftCell="A1">
      <selection activeCell="A2" sqref="A2"/>
    </sheetView>
  </sheetViews>
  <sheetFormatPr defaultColWidth="7.7109375" defaultRowHeight="12.75"/>
  <cols>
    <col min="1" max="1" width="16.28125" style="14" customWidth="1"/>
    <col min="2" max="8" width="8.140625" style="4" bestFit="1" customWidth="1"/>
    <col min="9" max="9" width="9.00390625" style="4" bestFit="1" customWidth="1"/>
    <col min="10" max="11" width="9.00390625" style="4" customWidth="1"/>
    <col min="12" max="12" width="6.7109375" style="4" customWidth="1"/>
    <col min="13" max="13" width="6.00390625" style="4" bestFit="1" customWidth="1"/>
    <col min="14" max="14" width="11.421875" style="4" bestFit="1" customWidth="1"/>
    <col min="15" max="16384" width="7.7109375" style="4" customWidth="1"/>
  </cols>
  <sheetData>
    <row r="1" spans="1:13" s="2" customFormat="1" ht="12">
      <c r="A1" s="43" t="s">
        <v>37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"/>
    </row>
    <row r="2" s="2" customFormat="1" ht="9" customHeight="1">
      <c r="A2" s="3"/>
    </row>
    <row r="3" spans="1:12" ht="15" customHeight="1">
      <c r="A3" s="39" t="s">
        <v>34</v>
      </c>
      <c r="B3" s="44" t="s">
        <v>27</v>
      </c>
      <c r="C3" s="45"/>
      <c r="D3" s="45"/>
      <c r="E3" s="45"/>
      <c r="F3" s="45"/>
      <c r="G3" s="45"/>
      <c r="H3" s="45"/>
      <c r="I3" s="45"/>
      <c r="J3" s="45"/>
      <c r="K3" s="45"/>
      <c r="L3" s="41" t="s">
        <v>36</v>
      </c>
    </row>
    <row r="4" spans="1:17" s="6" customFormat="1" ht="12.75" customHeight="1">
      <c r="A4" s="40"/>
      <c r="B4" s="9">
        <v>2005</v>
      </c>
      <c r="C4" s="8">
        <v>2006</v>
      </c>
      <c r="D4" s="9">
        <v>2007</v>
      </c>
      <c r="E4" s="9">
        <v>2008</v>
      </c>
      <c r="F4" s="9">
        <v>2009</v>
      </c>
      <c r="G4" s="9">
        <v>2010</v>
      </c>
      <c r="H4" s="9">
        <v>2011</v>
      </c>
      <c r="I4" s="9">
        <v>2012</v>
      </c>
      <c r="J4" s="9">
        <v>2013</v>
      </c>
      <c r="K4" s="9">
        <v>2014</v>
      </c>
      <c r="L4" s="42"/>
      <c r="M4" s="5"/>
      <c r="N4" s="5"/>
      <c r="P4" s="7"/>
      <c r="Q4" s="5"/>
    </row>
    <row r="5" spans="1:17" ht="9">
      <c r="A5" s="7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5"/>
      <c r="N5" s="5"/>
      <c r="P5" s="7"/>
      <c r="Q5" s="5"/>
    </row>
    <row r="6" spans="1:17" ht="20.25">
      <c r="A6" s="7" t="s">
        <v>28</v>
      </c>
      <c r="B6" s="11">
        <f aca="true" t="shared" si="0" ref="B6:H6">B8+B15+B26+B32+B36</f>
        <v>16039.886999999997</v>
      </c>
      <c r="C6" s="11">
        <f t="shared" si="0"/>
        <v>17764.262</v>
      </c>
      <c r="D6" s="11">
        <f t="shared" si="0"/>
        <v>22556.901</v>
      </c>
      <c r="E6" s="11">
        <f t="shared" si="0"/>
        <v>27133.191000000003</v>
      </c>
      <c r="F6" s="11">
        <f t="shared" si="0"/>
        <v>26103.093</v>
      </c>
      <c r="G6" s="11">
        <f t="shared" si="0"/>
        <v>28203.42</v>
      </c>
      <c r="H6" s="11">
        <f t="shared" si="0"/>
        <v>22892.504</v>
      </c>
      <c r="I6" s="11">
        <f>I8+I15+I26+I32+I36</f>
        <v>23540.055</v>
      </c>
      <c r="J6" s="11">
        <f>J8+J15+J26+J32+J36</f>
        <v>27808.591000000004</v>
      </c>
      <c r="K6" s="11">
        <f>K8+K15+K26+K32+K36</f>
        <v>28820.336000000003</v>
      </c>
      <c r="L6" s="12">
        <f>((K6/J6)-1)*100</f>
        <v>3.6382461808295075</v>
      </c>
      <c r="M6" s="35"/>
      <c r="N6" s="36"/>
      <c r="P6" s="14"/>
      <c r="Q6" s="13"/>
    </row>
    <row r="7" spans="1:17" ht="9">
      <c r="A7" s="7"/>
      <c r="B7" s="15"/>
      <c r="C7" s="23"/>
      <c r="D7" s="23"/>
      <c r="E7" s="23"/>
      <c r="F7" s="23"/>
      <c r="G7" s="23"/>
      <c r="H7" s="23"/>
      <c r="I7" s="23"/>
      <c r="J7" s="23"/>
      <c r="K7" s="23"/>
      <c r="L7" s="11"/>
      <c r="M7" s="28"/>
      <c r="N7" s="28"/>
      <c r="P7" s="14"/>
      <c r="Q7" s="13"/>
    </row>
    <row r="8" spans="1:17" ht="9">
      <c r="A8" s="7" t="s">
        <v>0</v>
      </c>
      <c r="B8" s="11">
        <f aca="true" t="shared" si="1" ref="B8:G8">SUM(B9:B13)</f>
        <v>47.510999999999996</v>
      </c>
      <c r="C8" s="11">
        <f t="shared" si="1"/>
        <v>75.881</v>
      </c>
      <c r="D8" s="11">
        <f t="shared" si="1"/>
        <v>47.657</v>
      </c>
      <c r="E8" s="11">
        <f t="shared" si="1"/>
        <v>55.672000000000004</v>
      </c>
      <c r="F8" s="11">
        <f t="shared" si="1"/>
        <v>51.729</v>
      </c>
      <c r="G8" s="11">
        <f t="shared" si="1"/>
        <v>59.706</v>
      </c>
      <c r="H8" s="11">
        <f>SUM(H9:H13)</f>
        <v>169.855</v>
      </c>
      <c r="I8" s="11">
        <f>SUM(I9:I13)</f>
        <v>209.35299999999998</v>
      </c>
      <c r="J8" s="11">
        <f>SUM(J9:J13)</f>
        <v>253.607</v>
      </c>
      <c r="K8" s="11">
        <f>SUM(K9:K13)</f>
        <v>230.663</v>
      </c>
      <c r="L8" s="12">
        <f aca="true" t="shared" si="2" ref="L8:L13">((K8/J8)-1)*100</f>
        <v>-9.047068890054287</v>
      </c>
      <c r="M8" s="37"/>
      <c r="N8" s="29"/>
      <c r="O8" s="29"/>
      <c r="P8" s="14"/>
      <c r="Q8" s="6"/>
    </row>
    <row r="9" spans="1:17" ht="9">
      <c r="A9" s="22" t="s">
        <v>29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5">
        <v>1.489</v>
      </c>
      <c r="H9" s="25">
        <v>2.681</v>
      </c>
      <c r="I9" s="25">
        <v>4.101</v>
      </c>
      <c r="J9" s="25">
        <v>5.009</v>
      </c>
      <c r="K9" s="25">
        <v>0</v>
      </c>
      <c r="L9" s="38" t="s">
        <v>38</v>
      </c>
      <c r="M9" s="37"/>
      <c r="N9" s="33"/>
      <c r="P9" s="14"/>
      <c r="Q9" s="6"/>
    </row>
    <row r="10" spans="1:17" ht="9">
      <c r="A10" s="22" t="s">
        <v>26</v>
      </c>
      <c r="B10" s="26">
        <v>0</v>
      </c>
      <c r="C10" s="26">
        <v>0</v>
      </c>
      <c r="D10" s="26">
        <v>0</v>
      </c>
      <c r="E10" s="26">
        <v>0</v>
      </c>
      <c r="F10" s="25">
        <v>8.55</v>
      </c>
      <c r="G10" s="25">
        <v>10.763</v>
      </c>
      <c r="H10" s="25">
        <v>12.416</v>
      </c>
      <c r="I10" s="25">
        <v>8.643</v>
      </c>
      <c r="J10" s="25">
        <v>10.617</v>
      </c>
      <c r="K10" s="25">
        <v>12.8</v>
      </c>
      <c r="L10" s="17">
        <f t="shared" si="2"/>
        <v>20.56136385042855</v>
      </c>
      <c r="M10" s="37"/>
      <c r="N10" s="29"/>
      <c r="P10" s="14"/>
      <c r="Q10" s="6"/>
    </row>
    <row r="11" spans="1:17" ht="9">
      <c r="A11" s="14" t="s">
        <v>1</v>
      </c>
      <c r="B11" s="16">
        <v>6.009</v>
      </c>
      <c r="C11" s="16">
        <v>5.65</v>
      </c>
      <c r="D11" s="16">
        <v>8.264</v>
      </c>
      <c r="E11" s="16">
        <v>7.963</v>
      </c>
      <c r="F11" s="18">
        <v>4.739</v>
      </c>
      <c r="G11" s="18">
        <v>7.14</v>
      </c>
      <c r="H11" s="18">
        <v>6.432</v>
      </c>
      <c r="I11" s="18">
        <v>4.046</v>
      </c>
      <c r="J11" s="18">
        <v>4.874</v>
      </c>
      <c r="K11" s="18">
        <v>2.918</v>
      </c>
      <c r="L11" s="17">
        <f t="shared" si="2"/>
        <v>-40.131308986458755</v>
      </c>
      <c r="M11" s="37"/>
      <c r="N11" s="29"/>
      <c r="P11" s="14"/>
      <c r="Q11" s="6"/>
    </row>
    <row r="12" spans="1:17" ht="9">
      <c r="A12" s="14" t="s">
        <v>2</v>
      </c>
      <c r="B12" s="16">
        <v>37.284</v>
      </c>
      <c r="C12" s="16">
        <v>58.663999999999994</v>
      </c>
      <c r="D12" s="16">
        <v>39.393</v>
      </c>
      <c r="E12" s="16">
        <v>44.908</v>
      </c>
      <c r="F12" s="18">
        <v>36.024</v>
      </c>
      <c r="G12" s="18">
        <v>23.809</v>
      </c>
      <c r="H12" s="18">
        <v>39.138</v>
      </c>
      <c r="I12" s="18">
        <v>33.502</v>
      </c>
      <c r="J12" s="18">
        <v>36.992</v>
      </c>
      <c r="K12" s="18">
        <v>42.145</v>
      </c>
      <c r="L12" s="17">
        <f t="shared" si="2"/>
        <v>13.930038927335664</v>
      </c>
      <c r="M12" s="37"/>
      <c r="N12" s="18"/>
      <c r="P12" s="14"/>
      <c r="Q12" s="6"/>
    </row>
    <row r="13" spans="1:17" ht="9">
      <c r="A13" s="14" t="s">
        <v>3</v>
      </c>
      <c r="B13" s="18">
        <v>4.218</v>
      </c>
      <c r="C13" s="18">
        <v>11.567</v>
      </c>
      <c r="D13" s="18">
        <v>0</v>
      </c>
      <c r="E13" s="18">
        <v>2.801</v>
      </c>
      <c r="F13" s="18">
        <v>2.416</v>
      </c>
      <c r="G13" s="18">
        <v>16.505</v>
      </c>
      <c r="H13" s="18">
        <v>109.18799999999999</v>
      </c>
      <c r="I13" s="18">
        <v>159.06099999999998</v>
      </c>
      <c r="J13" s="18">
        <v>196.115</v>
      </c>
      <c r="K13" s="18">
        <v>172.8</v>
      </c>
      <c r="L13" s="17">
        <f t="shared" si="2"/>
        <v>-11.888432807281434</v>
      </c>
      <c r="M13" s="37"/>
      <c r="N13" s="18"/>
      <c r="O13" s="29"/>
      <c r="P13" s="14"/>
      <c r="Q13" s="5"/>
    </row>
    <row r="14" spans="1:17" ht="9">
      <c r="A14" s="7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1"/>
      <c r="M14" s="37"/>
      <c r="N14" s="29"/>
      <c r="P14" s="7"/>
      <c r="Q14" s="10"/>
    </row>
    <row r="15" spans="1:17" ht="9">
      <c r="A15" s="7" t="s">
        <v>4</v>
      </c>
      <c r="B15" s="11">
        <f aca="true" t="shared" si="3" ref="B15:H15">SUM(B16:B24)</f>
        <v>1695.557</v>
      </c>
      <c r="C15" s="11">
        <f t="shared" si="3"/>
        <v>1572.5570000000002</v>
      </c>
      <c r="D15" s="11">
        <f t="shared" si="3"/>
        <v>1901.719</v>
      </c>
      <c r="E15" s="11">
        <f t="shared" si="3"/>
        <v>2371.6150000000002</v>
      </c>
      <c r="F15" s="11">
        <f t="shared" si="3"/>
        <v>2210.503</v>
      </c>
      <c r="G15" s="11">
        <f t="shared" si="3"/>
        <v>1822.894</v>
      </c>
      <c r="H15" s="11">
        <f t="shared" si="3"/>
        <v>1938.531</v>
      </c>
      <c r="I15" s="11">
        <f>SUM(I16:I24)</f>
        <v>1854.7859999999998</v>
      </c>
      <c r="J15" s="11">
        <f>SUM(J16:J24)</f>
        <v>1703.669</v>
      </c>
      <c r="K15" s="11">
        <f>SUM(K16:K24)</f>
        <v>1891.674</v>
      </c>
      <c r="L15" s="12">
        <f>((K15/J15)-1)*100</f>
        <v>11.035300871237297</v>
      </c>
      <c r="M15" s="37"/>
      <c r="N15" s="29"/>
      <c r="P15" s="14"/>
      <c r="Q15" s="6"/>
    </row>
    <row r="16" spans="1:17" ht="9">
      <c r="A16" s="14" t="s">
        <v>5</v>
      </c>
      <c r="B16" s="16">
        <v>48.92</v>
      </c>
      <c r="C16" s="16">
        <v>113.56</v>
      </c>
      <c r="D16" s="16">
        <v>192.296</v>
      </c>
      <c r="E16" s="16">
        <v>181.559</v>
      </c>
      <c r="F16" s="18">
        <v>168.49699999999999</v>
      </c>
      <c r="G16" s="18">
        <v>180.621</v>
      </c>
      <c r="H16" s="18">
        <v>178.371</v>
      </c>
      <c r="I16" s="18">
        <v>158.91500000000002</v>
      </c>
      <c r="J16" s="18">
        <v>305.493</v>
      </c>
      <c r="K16" s="18">
        <v>179.474</v>
      </c>
      <c r="L16" s="17">
        <f aca="true" t="shared" si="4" ref="L16:L39">((K16/J16)-1)*100</f>
        <v>-41.25102702844256</v>
      </c>
      <c r="M16" s="37"/>
      <c r="N16" s="18"/>
      <c r="P16" s="14"/>
      <c r="Q16" s="6"/>
    </row>
    <row r="17" spans="1:17" ht="9">
      <c r="A17" s="14" t="s">
        <v>6</v>
      </c>
      <c r="B17" s="16">
        <v>19.928</v>
      </c>
      <c r="C17" s="16">
        <v>65.656</v>
      </c>
      <c r="D17" s="16">
        <v>36.169</v>
      </c>
      <c r="E17" s="16">
        <v>44.553</v>
      </c>
      <c r="F17" s="18">
        <v>40.953</v>
      </c>
      <c r="G17" s="18">
        <v>35.497</v>
      </c>
      <c r="H17" s="18">
        <v>36.635</v>
      </c>
      <c r="I17" s="18">
        <v>33.68</v>
      </c>
      <c r="J17" s="18">
        <v>31.923</v>
      </c>
      <c r="K17" s="18">
        <v>32.503</v>
      </c>
      <c r="L17" s="17">
        <f t="shared" si="4"/>
        <v>1.8168718478839718</v>
      </c>
      <c r="M17" s="37"/>
      <c r="N17" s="18"/>
      <c r="P17" s="14"/>
      <c r="Q17" s="6"/>
    </row>
    <row r="18" spans="1:17" ht="9">
      <c r="A18" s="14" t="s">
        <v>7</v>
      </c>
      <c r="B18" s="16">
        <v>1.022</v>
      </c>
      <c r="C18" s="16">
        <v>1.002</v>
      </c>
      <c r="D18" s="16">
        <v>0.571</v>
      </c>
      <c r="E18" s="16">
        <v>7.518</v>
      </c>
      <c r="F18" s="18">
        <v>10.758</v>
      </c>
      <c r="G18" s="18">
        <v>4.042</v>
      </c>
      <c r="H18" s="18">
        <v>8.784</v>
      </c>
      <c r="I18" s="18">
        <v>3.976</v>
      </c>
      <c r="J18" s="18">
        <v>9</v>
      </c>
      <c r="K18" s="18">
        <v>9.129</v>
      </c>
      <c r="L18" s="17">
        <f t="shared" si="4"/>
        <v>1.433333333333331</v>
      </c>
      <c r="M18" s="37"/>
      <c r="N18" s="18"/>
      <c r="P18" s="14"/>
      <c r="Q18" s="6"/>
    </row>
    <row r="19" spans="1:17" ht="9">
      <c r="A19" s="14" t="s">
        <v>8</v>
      </c>
      <c r="B19" s="16">
        <v>99.353</v>
      </c>
      <c r="C19" s="16">
        <v>95.56400000000001</v>
      </c>
      <c r="D19" s="16">
        <v>55.604</v>
      </c>
      <c r="E19" s="16">
        <v>87.402</v>
      </c>
      <c r="F19" s="18">
        <v>117.29599999999999</v>
      </c>
      <c r="G19" s="18">
        <v>102.027</v>
      </c>
      <c r="H19" s="18">
        <v>95.917</v>
      </c>
      <c r="I19" s="18">
        <v>89.814</v>
      </c>
      <c r="J19" s="18">
        <v>55.553</v>
      </c>
      <c r="K19" s="18">
        <v>71.614</v>
      </c>
      <c r="L19" s="17">
        <f t="shared" si="4"/>
        <v>28.911129911975976</v>
      </c>
      <c r="M19" s="37"/>
      <c r="N19" s="18"/>
      <c r="P19" s="14"/>
      <c r="Q19" s="6"/>
    </row>
    <row r="20" spans="1:17" ht="9">
      <c r="A20" s="14" t="s">
        <v>9</v>
      </c>
      <c r="B20" s="16">
        <v>353.499</v>
      </c>
      <c r="C20" s="16">
        <v>255.94100000000003</v>
      </c>
      <c r="D20" s="16">
        <v>363.501</v>
      </c>
      <c r="E20" s="16">
        <v>401.48</v>
      </c>
      <c r="F20" s="18">
        <v>395.301</v>
      </c>
      <c r="G20" s="18">
        <v>318.079</v>
      </c>
      <c r="H20" s="18">
        <v>327.95500000000004</v>
      </c>
      <c r="I20" s="18">
        <v>333.81899999999996</v>
      </c>
      <c r="J20" s="18">
        <v>285.449</v>
      </c>
      <c r="K20" s="18">
        <v>398.779</v>
      </c>
      <c r="L20" s="17">
        <f t="shared" si="4"/>
        <v>39.70236364464404</v>
      </c>
      <c r="M20" s="37"/>
      <c r="N20" s="18"/>
      <c r="P20" s="14"/>
      <c r="Q20" s="6"/>
    </row>
    <row r="21" spans="1:17" ht="9">
      <c r="A21" s="14" t="s">
        <v>10</v>
      </c>
      <c r="B21" s="16">
        <v>380.177</v>
      </c>
      <c r="C21" s="16">
        <v>311.954</v>
      </c>
      <c r="D21" s="16">
        <v>395.389</v>
      </c>
      <c r="E21" s="16">
        <v>558.917</v>
      </c>
      <c r="F21" s="18">
        <v>469.03000000000003</v>
      </c>
      <c r="G21" s="18">
        <v>396.013</v>
      </c>
      <c r="H21" s="18">
        <v>366.881</v>
      </c>
      <c r="I21" s="18">
        <v>318.402</v>
      </c>
      <c r="J21" s="18">
        <v>257.842</v>
      </c>
      <c r="K21" s="18">
        <v>341.572</v>
      </c>
      <c r="L21" s="17">
        <f t="shared" si="4"/>
        <v>32.47337516773838</v>
      </c>
      <c r="M21" s="37"/>
      <c r="N21" s="18"/>
      <c r="P21" s="14"/>
      <c r="Q21" s="6"/>
    </row>
    <row r="22" spans="1:17" ht="9">
      <c r="A22" s="14" t="s">
        <v>11</v>
      </c>
      <c r="B22" s="16">
        <v>620.27</v>
      </c>
      <c r="C22" s="16">
        <v>572.321</v>
      </c>
      <c r="D22" s="16">
        <v>681.454</v>
      </c>
      <c r="E22" s="16">
        <v>892.64</v>
      </c>
      <c r="F22" s="18">
        <v>790.9870000000001</v>
      </c>
      <c r="G22" s="18">
        <v>575.534</v>
      </c>
      <c r="H22" s="18">
        <v>721.6949999999999</v>
      </c>
      <c r="I22" s="18">
        <v>600.644</v>
      </c>
      <c r="J22" s="18">
        <v>478.507</v>
      </c>
      <c r="K22" s="18">
        <v>506.775</v>
      </c>
      <c r="L22" s="17">
        <f t="shared" si="4"/>
        <v>5.907541582463782</v>
      </c>
      <c r="M22" s="37"/>
      <c r="N22" s="18"/>
      <c r="P22" s="14"/>
      <c r="Q22" s="6"/>
    </row>
    <row r="23" spans="1:17" ht="9">
      <c r="A23" s="14" t="s">
        <v>12</v>
      </c>
      <c r="B23" s="16">
        <v>67.64</v>
      </c>
      <c r="C23" s="16">
        <v>62.785</v>
      </c>
      <c r="D23" s="16">
        <v>35.488</v>
      </c>
      <c r="E23" s="16">
        <v>57.563</v>
      </c>
      <c r="F23" s="18">
        <v>101.11800000000001</v>
      </c>
      <c r="G23" s="18">
        <v>80.907</v>
      </c>
      <c r="H23" s="18">
        <v>97.894</v>
      </c>
      <c r="I23" s="18">
        <v>146.427</v>
      </c>
      <c r="J23" s="18">
        <v>104.564</v>
      </c>
      <c r="K23" s="18">
        <v>111.609</v>
      </c>
      <c r="L23" s="17">
        <f t="shared" si="4"/>
        <v>6.737500478176051</v>
      </c>
      <c r="M23" s="37"/>
      <c r="N23" s="18"/>
      <c r="P23" s="14"/>
      <c r="Q23" s="6"/>
    </row>
    <row r="24" spans="1:17" ht="9">
      <c r="A24" s="14" t="s">
        <v>13</v>
      </c>
      <c r="B24" s="16">
        <v>104.748</v>
      </c>
      <c r="C24" s="16">
        <v>93.774</v>
      </c>
      <c r="D24" s="16">
        <v>141.247</v>
      </c>
      <c r="E24" s="16">
        <v>139.983</v>
      </c>
      <c r="F24" s="18">
        <v>116.563</v>
      </c>
      <c r="G24" s="18">
        <v>130.174</v>
      </c>
      <c r="H24" s="18">
        <v>104.399</v>
      </c>
      <c r="I24" s="18">
        <v>169.10899999999998</v>
      </c>
      <c r="J24" s="18">
        <v>175.338</v>
      </c>
      <c r="K24" s="18">
        <v>240.219</v>
      </c>
      <c r="L24" s="17">
        <f t="shared" si="4"/>
        <v>37.00338774253158</v>
      </c>
      <c r="M24" s="37"/>
      <c r="N24" s="18"/>
      <c r="P24" s="14"/>
      <c r="Q24" s="6"/>
    </row>
    <row r="25" spans="1:17" ht="9">
      <c r="A25" s="7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7"/>
      <c r="M25" s="37"/>
      <c r="N25" s="29"/>
      <c r="P25" s="7"/>
      <c r="Q25" s="10"/>
    </row>
    <row r="26" spans="1:17" ht="9">
      <c r="A26" s="7" t="s">
        <v>14</v>
      </c>
      <c r="B26" s="11">
        <f aca="true" t="shared" si="5" ref="B26:H26">SUM(B27:B30)</f>
        <v>11154.243999999999</v>
      </c>
      <c r="C26" s="11">
        <f t="shared" si="5"/>
        <v>12478.669</v>
      </c>
      <c r="D26" s="11">
        <f t="shared" si="5"/>
        <v>15782.233</v>
      </c>
      <c r="E26" s="11">
        <f t="shared" si="5"/>
        <v>19212.333000000002</v>
      </c>
      <c r="F26" s="11">
        <f t="shared" si="5"/>
        <v>17676.387</v>
      </c>
      <c r="G26" s="11">
        <f t="shared" si="5"/>
        <v>18860.060999999998</v>
      </c>
      <c r="H26" s="11">
        <f t="shared" si="5"/>
        <v>14208.833</v>
      </c>
      <c r="I26" s="11">
        <f>SUM(I27:I30)</f>
        <v>14116.979</v>
      </c>
      <c r="J26" s="11">
        <f>SUM(J27:J30)</f>
        <v>17167.738</v>
      </c>
      <c r="K26" s="11">
        <f>SUM(K27:K30)</f>
        <v>17382.699</v>
      </c>
      <c r="L26" s="24">
        <f t="shared" si="4"/>
        <v>1.252121857870847</v>
      </c>
      <c r="M26" s="37"/>
      <c r="N26" s="29"/>
      <c r="P26" s="14"/>
      <c r="Q26" s="6"/>
    </row>
    <row r="27" spans="1:17" ht="9">
      <c r="A27" s="14" t="s">
        <v>15</v>
      </c>
      <c r="B27" s="16">
        <v>918.802</v>
      </c>
      <c r="C27" s="16">
        <v>1270.5839999999998</v>
      </c>
      <c r="D27" s="16">
        <v>1790.906</v>
      </c>
      <c r="E27" s="16">
        <v>2200.918</v>
      </c>
      <c r="F27" s="18">
        <v>2284.2259999999997</v>
      </c>
      <c r="G27" s="18">
        <v>2680.513</v>
      </c>
      <c r="H27" s="18">
        <v>2105.6499999999996</v>
      </c>
      <c r="I27" s="18">
        <v>2040.337</v>
      </c>
      <c r="J27" s="18">
        <v>2627.349</v>
      </c>
      <c r="K27" s="18">
        <v>2933.576</v>
      </c>
      <c r="L27" s="17">
        <f t="shared" si="4"/>
        <v>11.6553605935108</v>
      </c>
      <c r="M27" s="37"/>
      <c r="N27" s="18"/>
      <c r="P27" s="22"/>
      <c r="Q27" s="10"/>
    </row>
    <row r="28" spans="1:17" ht="9">
      <c r="A28" s="14" t="s">
        <v>25</v>
      </c>
      <c r="B28" s="16">
        <v>217.385</v>
      </c>
      <c r="C28" s="16">
        <v>159.46</v>
      </c>
      <c r="D28" s="16">
        <v>281.78700000000003</v>
      </c>
      <c r="E28" s="16">
        <v>250.316</v>
      </c>
      <c r="F28" s="18">
        <v>238.348</v>
      </c>
      <c r="G28" s="18">
        <v>208.616</v>
      </c>
      <c r="H28" s="18">
        <v>196.996</v>
      </c>
      <c r="I28" s="18">
        <v>180.79899999999998</v>
      </c>
      <c r="J28" s="18">
        <v>180.678</v>
      </c>
      <c r="K28" s="18">
        <v>153.006</v>
      </c>
      <c r="L28" s="17">
        <f t="shared" si="4"/>
        <v>-15.315644406070462</v>
      </c>
      <c r="M28" s="37"/>
      <c r="N28" s="34"/>
      <c r="P28" s="22"/>
      <c r="Q28" s="6"/>
    </row>
    <row r="29" spans="1:17" ht="9">
      <c r="A29" s="14" t="s">
        <v>16</v>
      </c>
      <c r="B29" s="16">
        <v>164.29</v>
      </c>
      <c r="C29" s="16">
        <v>90.235</v>
      </c>
      <c r="D29" s="16">
        <v>120.27199999999999</v>
      </c>
      <c r="E29" s="16">
        <v>125.984</v>
      </c>
      <c r="F29" s="18">
        <v>112.818</v>
      </c>
      <c r="G29" s="18">
        <v>69.872</v>
      </c>
      <c r="H29" s="18">
        <v>81.257</v>
      </c>
      <c r="I29" s="18">
        <v>68.096</v>
      </c>
      <c r="J29" s="18">
        <v>82.163</v>
      </c>
      <c r="K29" s="18">
        <v>89.209</v>
      </c>
      <c r="L29" s="17">
        <f t="shared" si="4"/>
        <v>8.575636235288409</v>
      </c>
      <c r="M29" s="37"/>
      <c r="N29" s="18"/>
      <c r="P29" s="22"/>
      <c r="Q29" s="6"/>
    </row>
    <row r="30" spans="1:17" ht="9">
      <c r="A30" s="14" t="s">
        <v>17</v>
      </c>
      <c r="B30" s="16">
        <v>9853.767</v>
      </c>
      <c r="C30" s="16">
        <v>10958.39</v>
      </c>
      <c r="D30" s="16">
        <v>13589.268</v>
      </c>
      <c r="E30" s="16">
        <v>16635.115</v>
      </c>
      <c r="F30" s="18">
        <v>15040.994999999999</v>
      </c>
      <c r="G30" s="18">
        <v>15901.06</v>
      </c>
      <c r="H30" s="18">
        <v>11824.93</v>
      </c>
      <c r="I30" s="18">
        <v>11827.747</v>
      </c>
      <c r="J30" s="18">
        <v>14277.548</v>
      </c>
      <c r="K30" s="18">
        <v>14206.908</v>
      </c>
      <c r="L30" s="17">
        <f t="shared" si="4"/>
        <v>-0.49476282622199497</v>
      </c>
      <c r="M30" s="37"/>
      <c r="N30" s="18"/>
      <c r="P30" s="22"/>
      <c r="Q30" s="5"/>
    </row>
    <row r="31" spans="2:17" ht="9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7"/>
      <c r="M31" s="37"/>
      <c r="N31" s="29"/>
      <c r="P31" s="7"/>
      <c r="Q31" s="10"/>
    </row>
    <row r="32" spans="1:17" ht="9">
      <c r="A32" s="7" t="s">
        <v>18</v>
      </c>
      <c r="B32" s="11">
        <f aca="true" t="shared" si="6" ref="B32:H32">SUM(B33:B34)</f>
        <v>995.6669999999999</v>
      </c>
      <c r="C32" s="11">
        <f t="shared" si="6"/>
        <v>1308.2389999999998</v>
      </c>
      <c r="D32" s="11">
        <f t="shared" si="6"/>
        <v>1923.231</v>
      </c>
      <c r="E32" s="11">
        <f t="shared" si="6"/>
        <v>1906</v>
      </c>
      <c r="F32" s="11">
        <f t="shared" si="6"/>
        <v>1901.257</v>
      </c>
      <c r="G32" s="11">
        <f t="shared" si="6"/>
        <v>1746.034</v>
      </c>
      <c r="H32" s="11">
        <f t="shared" si="6"/>
        <v>1405.636</v>
      </c>
      <c r="I32" s="11">
        <f>SUM(I33:I34)</f>
        <v>1313.302</v>
      </c>
      <c r="J32" s="11">
        <f>SUM(J33:J34)</f>
        <v>1475.83</v>
      </c>
      <c r="K32" s="11">
        <f>SUM(K33:K34)</f>
        <v>1632.079</v>
      </c>
      <c r="L32" s="24">
        <f t="shared" si="4"/>
        <v>10.587195002134386</v>
      </c>
      <c r="M32" s="37"/>
      <c r="N32" s="29"/>
      <c r="P32" s="14"/>
      <c r="Q32" s="6"/>
    </row>
    <row r="33" spans="1:17" ht="9">
      <c r="A33" s="14" t="s">
        <v>19</v>
      </c>
      <c r="B33" s="16">
        <v>992.329</v>
      </c>
      <c r="C33" s="16">
        <v>1302.735</v>
      </c>
      <c r="D33" s="16">
        <v>1916.231</v>
      </c>
      <c r="E33" s="16">
        <v>1899.682</v>
      </c>
      <c r="F33" s="18">
        <v>1898.797</v>
      </c>
      <c r="G33" s="18">
        <v>1740.229</v>
      </c>
      <c r="H33" s="18">
        <v>1399.061</v>
      </c>
      <c r="I33" s="18">
        <v>1311.637</v>
      </c>
      <c r="J33" s="18">
        <v>1471.32</v>
      </c>
      <c r="K33" s="18">
        <v>1627.68</v>
      </c>
      <c r="L33" s="17">
        <f t="shared" si="4"/>
        <v>10.627191909305944</v>
      </c>
      <c r="M33" s="37"/>
      <c r="N33" s="18"/>
      <c r="P33" s="14"/>
      <c r="Q33" s="6"/>
    </row>
    <row r="34" spans="1:17" ht="9">
      <c r="A34" s="14" t="s">
        <v>20</v>
      </c>
      <c r="B34" s="16">
        <v>3.338</v>
      </c>
      <c r="C34" s="16">
        <v>5.504</v>
      </c>
      <c r="D34" s="16">
        <v>7</v>
      </c>
      <c r="E34" s="16">
        <v>6.318</v>
      </c>
      <c r="F34" s="18">
        <v>2.46</v>
      </c>
      <c r="G34" s="18">
        <v>5.805</v>
      </c>
      <c r="H34" s="18">
        <v>6.575</v>
      </c>
      <c r="I34" s="18">
        <v>1.665</v>
      </c>
      <c r="J34" s="18">
        <v>4.51</v>
      </c>
      <c r="K34" s="18">
        <v>4.399</v>
      </c>
      <c r="L34" s="17">
        <f t="shared" si="4"/>
        <v>-2.461197339246113</v>
      </c>
      <c r="M34" s="37"/>
      <c r="N34" s="18"/>
      <c r="P34" s="14"/>
      <c r="Q34" s="5"/>
    </row>
    <row r="35" spans="2:17" ht="9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7"/>
      <c r="M35" s="37"/>
      <c r="N35" s="29"/>
      <c r="P35" s="7"/>
      <c r="Q35" s="10"/>
    </row>
    <row r="36" spans="1:17" ht="9">
      <c r="A36" s="7" t="s">
        <v>21</v>
      </c>
      <c r="B36" s="11">
        <f aca="true" t="shared" si="7" ref="B36:H36">SUM(B37:B39)</f>
        <v>2146.908</v>
      </c>
      <c r="C36" s="11">
        <f t="shared" si="7"/>
        <v>2328.916</v>
      </c>
      <c r="D36" s="11">
        <f t="shared" si="7"/>
        <v>2902.061</v>
      </c>
      <c r="E36" s="11">
        <f t="shared" si="7"/>
        <v>3587.571</v>
      </c>
      <c r="F36" s="11">
        <f t="shared" si="7"/>
        <v>4263.217</v>
      </c>
      <c r="G36" s="11">
        <f t="shared" si="7"/>
        <v>5714.725</v>
      </c>
      <c r="H36" s="11">
        <f t="shared" si="7"/>
        <v>5169.648999999999</v>
      </c>
      <c r="I36" s="11">
        <f>SUM(I37:I39)</f>
        <v>6045.635</v>
      </c>
      <c r="J36" s="11">
        <f>SUM(J37:J39)</f>
        <v>7207.746999999999</v>
      </c>
      <c r="K36" s="11">
        <f>SUM(K37:K39)</f>
        <v>7683.221</v>
      </c>
      <c r="L36" s="24">
        <f t="shared" si="4"/>
        <v>6.596707681332314</v>
      </c>
      <c r="M36" s="37"/>
      <c r="N36" s="29"/>
      <c r="P36" s="14"/>
      <c r="Q36" s="6"/>
    </row>
    <row r="37" spans="1:17" ht="9">
      <c r="A37" s="14" t="s">
        <v>22</v>
      </c>
      <c r="B37" s="16">
        <v>619.921</v>
      </c>
      <c r="C37" s="16">
        <v>644.548</v>
      </c>
      <c r="D37" s="16">
        <v>873.639</v>
      </c>
      <c r="E37" s="16">
        <v>945.271</v>
      </c>
      <c r="F37" s="18">
        <v>1331.4769999999999</v>
      </c>
      <c r="G37" s="18">
        <v>1881.51</v>
      </c>
      <c r="H37" s="18">
        <v>1630.29</v>
      </c>
      <c r="I37" s="18">
        <v>1938.161</v>
      </c>
      <c r="J37" s="18">
        <v>2248.37</v>
      </c>
      <c r="K37" s="18">
        <v>2361.81</v>
      </c>
      <c r="L37" s="17">
        <f t="shared" si="4"/>
        <v>5.045432913621872</v>
      </c>
      <c r="M37" s="37"/>
      <c r="N37" s="29"/>
      <c r="P37" s="14"/>
      <c r="Q37" s="6"/>
    </row>
    <row r="38" spans="1:16" ht="9">
      <c r="A38" s="14" t="s">
        <v>23</v>
      </c>
      <c r="B38" s="16">
        <v>723.78</v>
      </c>
      <c r="C38" s="16">
        <v>811.799</v>
      </c>
      <c r="D38" s="16">
        <v>863.594</v>
      </c>
      <c r="E38" s="16">
        <v>898.524</v>
      </c>
      <c r="F38" s="18">
        <v>809.915</v>
      </c>
      <c r="G38" s="18">
        <v>853.526</v>
      </c>
      <c r="H38" s="18">
        <v>862.109</v>
      </c>
      <c r="I38" s="18">
        <v>977.578</v>
      </c>
      <c r="J38" s="18">
        <v>1087.447</v>
      </c>
      <c r="K38" s="18">
        <v>1152.224</v>
      </c>
      <c r="L38" s="17">
        <f t="shared" si="4"/>
        <v>5.956796055347979</v>
      </c>
      <c r="M38" s="37"/>
      <c r="N38" s="29"/>
      <c r="P38" s="14"/>
    </row>
    <row r="39" spans="1:16" ht="9">
      <c r="A39" s="14" t="s">
        <v>24</v>
      </c>
      <c r="B39" s="16">
        <v>803.207</v>
      </c>
      <c r="C39" s="16">
        <v>872.569</v>
      </c>
      <c r="D39" s="16">
        <v>1164.828</v>
      </c>
      <c r="E39" s="16">
        <v>1743.776</v>
      </c>
      <c r="F39" s="18">
        <v>2121.825</v>
      </c>
      <c r="G39" s="18">
        <v>2979.689</v>
      </c>
      <c r="H39" s="18">
        <v>2677.25</v>
      </c>
      <c r="I39" s="18">
        <v>3129.896</v>
      </c>
      <c r="J39" s="18">
        <v>3871.93</v>
      </c>
      <c r="K39" s="18">
        <v>4169.187</v>
      </c>
      <c r="L39" s="17">
        <f t="shared" si="4"/>
        <v>7.67723073505977</v>
      </c>
      <c r="M39" s="37"/>
      <c r="N39" s="29"/>
      <c r="P39" s="14"/>
    </row>
    <row r="40" spans="1:12" ht="9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ht="9">
      <c r="A41" s="22" t="s">
        <v>39</v>
      </c>
    </row>
    <row r="42" spans="1:8" ht="9">
      <c r="A42" s="22" t="s">
        <v>35</v>
      </c>
      <c r="B42" s="21"/>
      <c r="C42" s="21"/>
      <c r="D42" s="21"/>
      <c r="E42" s="21"/>
      <c r="F42" s="21"/>
      <c r="G42" s="21"/>
      <c r="H42" s="21"/>
    </row>
    <row r="44" ht="9">
      <c r="A44" s="7"/>
    </row>
    <row r="45" ht="9">
      <c r="A45" s="7"/>
    </row>
    <row r="46" ht="9">
      <c r="A46" s="7"/>
    </row>
    <row r="47" ht="9">
      <c r="A47" s="7"/>
    </row>
    <row r="48" ht="9">
      <c r="A48" s="7"/>
    </row>
    <row r="49" ht="9">
      <c r="A49" s="7"/>
    </row>
    <row r="50" ht="9">
      <c r="A50" s="7"/>
    </row>
    <row r="51" ht="9">
      <c r="A51" s="7"/>
    </row>
    <row r="52" ht="9">
      <c r="A52" s="7"/>
    </row>
    <row r="67" ht="9">
      <c r="A67" s="7"/>
    </row>
    <row r="78" ht="9">
      <c r="A78" s="7"/>
    </row>
  </sheetData>
  <sheetProtection/>
  <mergeCells count="4">
    <mergeCell ref="A3:A4"/>
    <mergeCell ref="L3:L4"/>
    <mergeCell ref="A1:L1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6" r:id="rId1"/>
  <colBreaks count="1" manualBreakCount="1">
    <brk id="13" max="1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S33" sqref="S33"/>
    </sheetView>
  </sheetViews>
  <sheetFormatPr defaultColWidth="9.140625" defaultRowHeight="12.75"/>
  <cols>
    <col min="1" max="1" width="30.00390625" style="30" bestFit="1" customWidth="1"/>
    <col min="2" max="11" width="10.57421875" style="0" bestFit="1" customWidth="1"/>
  </cols>
  <sheetData>
    <row r="1" ht="12.75">
      <c r="A1" s="30" t="s">
        <v>33</v>
      </c>
    </row>
    <row r="3" spans="1:11" ht="12.75">
      <c r="A3" s="30" t="s">
        <v>32</v>
      </c>
      <c r="B3" s="31">
        <v>2002</v>
      </c>
      <c r="C3" s="31">
        <v>2003</v>
      </c>
      <c r="D3" s="31">
        <v>2004</v>
      </c>
      <c r="E3" s="31">
        <v>2005</v>
      </c>
      <c r="F3" s="31">
        <v>2006</v>
      </c>
      <c r="G3" s="31">
        <v>2007</v>
      </c>
      <c r="H3" s="31">
        <v>2008</v>
      </c>
      <c r="I3" s="31">
        <v>2009</v>
      </c>
      <c r="J3" s="31">
        <v>2010</v>
      </c>
      <c r="K3" s="31">
        <v>2011</v>
      </c>
    </row>
    <row r="4" spans="1:11" ht="12.75">
      <c r="A4" s="30" t="s">
        <v>0</v>
      </c>
      <c r="B4" s="32">
        <v>30.315</v>
      </c>
      <c r="C4" s="32">
        <v>39.387</v>
      </c>
      <c r="D4" s="32">
        <v>47.532</v>
      </c>
      <c r="E4" s="32">
        <v>47.510999999999996</v>
      </c>
      <c r="F4" s="32">
        <v>75.881</v>
      </c>
      <c r="G4" s="32">
        <v>47.657</v>
      </c>
      <c r="H4" s="32">
        <v>55.672000000000004</v>
      </c>
      <c r="I4" s="32">
        <v>51.729</v>
      </c>
      <c r="J4" s="32">
        <v>59.706</v>
      </c>
      <c r="K4" s="32">
        <v>169.855</v>
      </c>
    </row>
    <row r="5" spans="1:11" ht="12.75">
      <c r="A5" s="30" t="s">
        <v>4</v>
      </c>
      <c r="B5" s="32">
        <v>1518.275</v>
      </c>
      <c r="C5" s="32">
        <v>1505.225</v>
      </c>
      <c r="D5" s="32">
        <v>1675.492</v>
      </c>
      <c r="E5" s="32">
        <v>1695.557</v>
      </c>
      <c r="F5" s="32">
        <v>1572.5570000000002</v>
      </c>
      <c r="G5" s="32">
        <v>1901.719</v>
      </c>
      <c r="H5" s="32">
        <v>2371.6150000000002</v>
      </c>
      <c r="I5" s="32">
        <v>2210.503</v>
      </c>
      <c r="J5" s="32">
        <v>1822.894</v>
      </c>
      <c r="K5" s="32">
        <v>1938.531</v>
      </c>
    </row>
    <row r="6" spans="1:11" ht="12.75">
      <c r="A6" s="30" t="s">
        <v>31</v>
      </c>
      <c r="B6" s="32">
        <f>SUM(B4:B5)</f>
        <v>1548.5900000000001</v>
      </c>
      <c r="C6" s="32">
        <f aca="true" t="shared" si="0" ref="C6:K6">SUM(C4:C5)</f>
        <v>1544.6119999999999</v>
      </c>
      <c r="D6" s="32">
        <f t="shared" si="0"/>
        <v>1723.024</v>
      </c>
      <c r="E6" s="32">
        <f t="shared" si="0"/>
        <v>1743.068</v>
      </c>
      <c r="F6" s="32">
        <f t="shared" si="0"/>
        <v>1648.4380000000003</v>
      </c>
      <c r="G6" s="32">
        <f t="shared" si="0"/>
        <v>1949.376</v>
      </c>
      <c r="H6" s="32">
        <f t="shared" si="0"/>
        <v>2427.2870000000003</v>
      </c>
      <c r="I6" s="32">
        <f t="shared" si="0"/>
        <v>2262.232</v>
      </c>
      <c r="J6" s="32">
        <f t="shared" si="0"/>
        <v>1882.6</v>
      </c>
      <c r="K6" s="32">
        <f t="shared" si="0"/>
        <v>2108.386</v>
      </c>
    </row>
    <row r="7" spans="2:11" ht="12.75"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1" ht="12.75">
      <c r="A8" s="30" t="s">
        <v>14</v>
      </c>
      <c r="B8" s="32">
        <v>8551.818</v>
      </c>
      <c r="C8" s="32">
        <v>9786.635</v>
      </c>
      <c r="D8" s="32">
        <v>9948.403</v>
      </c>
      <c r="E8" s="32">
        <v>11154.243999999999</v>
      </c>
      <c r="F8" s="32">
        <v>12478.669</v>
      </c>
      <c r="G8" s="32">
        <v>15782.233</v>
      </c>
      <c r="H8" s="32">
        <v>19212.333000000002</v>
      </c>
      <c r="I8" s="32">
        <v>17676.387</v>
      </c>
      <c r="J8" s="32">
        <v>18860.060999999998</v>
      </c>
      <c r="K8" s="32">
        <v>14208.833</v>
      </c>
    </row>
    <row r="9" spans="1:11" ht="12.75">
      <c r="A9" s="30" t="s">
        <v>18</v>
      </c>
      <c r="B9" s="32">
        <v>974.947</v>
      </c>
      <c r="C9" s="32">
        <v>1209.4460000000001</v>
      </c>
      <c r="D9" s="32">
        <v>1178.3100000000002</v>
      </c>
      <c r="E9" s="32">
        <v>995.6669999999999</v>
      </c>
      <c r="F9" s="32">
        <v>1308.2389999999998</v>
      </c>
      <c r="G9" s="32">
        <v>1923.231</v>
      </c>
      <c r="H9" s="32">
        <v>1906</v>
      </c>
      <c r="I9" s="32">
        <v>1901.257</v>
      </c>
      <c r="J9" s="32">
        <v>1746.034</v>
      </c>
      <c r="K9" s="32">
        <v>1405.636</v>
      </c>
    </row>
    <row r="10" spans="1:11" ht="12.75">
      <c r="A10" s="30" t="s">
        <v>21</v>
      </c>
      <c r="B10" s="32">
        <v>1513.2690000000002</v>
      </c>
      <c r="C10" s="32">
        <v>1929.258</v>
      </c>
      <c r="D10" s="32">
        <v>1797.5169999999998</v>
      </c>
      <c r="E10" s="32">
        <v>2146.908</v>
      </c>
      <c r="F10" s="32">
        <v>2328.916</v>
      </c>
      <c r="G10" s="32">
        <v>2902.061</v>
      </c>
      <c r="H10" s="32">
        <v>3587.571</v>
      </c>
      <c r="I10" s="32">
        <v>4263.217</v>
      </c>
      <c r="J10" s="32">
        <v>5714.725</v>
      </c>
      <c r="K10" s="32">
        <v>5169.648999999999</v>
      </c>
    </row>
    <row r="11" spans="1:11" ht="12.75">
      <c r="A11" s="30" t="s">
        <v>30</v>
      </c>
      <c r="B11" s="32">
        <f>SUM(B8:B10)</f>
        <v>11040.034</v>
      </c>
      <c r="C11" s="32">
        <f aca="true" t="shared" si="1" ref="C11:K11">SUM(C8:C10)</f>
        <v>12925.339</v>
      </c>
      <c r="D11" s="32">
        <f t="shared" si="1"/>
        <v>12924.23</v>
      </c>
      <c r="E11" s="32">
        <f t="shared" si="1"/>
        <v>14296.818999999998</v>
      </c>
      <c r="F11" s="32">
        <f t="shared" si="1"/>
        <v>16115.824</v>
      </c>
      <c r="G11" s="32">
        <f t="shared" si="1"/>
        <v>20607.525</v>
      </c>
      <c r="H11" s="32">
        <f t="shared" si="1"/>
        <v>24705.904000000002</v>
      </c>
      <c r="I11" s="32">
        <f t="shared" si="1"/>
        <v>23840.861</v>
      </c>
      <c r="J11" s="32">
        <f t="shared" si="1"/>
        <v>26320.82</v>
      </c>
      <c r="K11" s="32">
        <f t="shared" si="1"/>
        <v>20784.118000000002</v>
      </c>
    </row>
    <row r="20" spans="1:11" ht="12.75">
      <c r="A20" s="30" t="s">
        <v>32</v>
      </c>
      <c r="B20" s="31">
        <v>2002</v>
      </c>
      <c r="C20" s="31">
        <v>2003</v>
      </c>
      <c r="D20" s="31">
        <v>2004</v>
      </c>
      <c r="E20" s="31">
        <v>2005</v>
      </c>
      <c r="F20" s="31">
        <v>2006</v>
      </c>
      <c r="G20" s="31">
        <v>2007</v>
      </c>
      <c r="H20" s="31">
        <v>2008</v>
      </c>
      <c r="I20" s="31">
        <v>2009</v>
      </c>
      <c r="J20" s="31">
        <v>2010</v>
      </c>
      <c r="K20" s="31">
        <v>2011</v>
      </c>
    </row>
    <row r="21" spans="1:11" ht="12.75">
      <c r="A21" s="30" t="s">
        <v>31</v>
      </c>
      <c r="B21" s="32">
        <v>1548.5900000000001</v>
      </c>
      <c r="C21" s="32">
        <v>1544.6119999999999</v>
      </c>
      <c r="D21" s="32">
        <v>1723.024</v>
      </c>
      <c r="E21" s="32">
        <v>1743.068</v>
      </c>
      <c r="F21" s="32">
        <v>1648.4380000000003</v>
      </c>
      <c r="G21" s="32">
        <v>1949.376</v>
      </c>
      <c r="H21" s="32">
        <v>2427.2870000000003</v>
      </c>
      <c r="I21" s="32">
        <v>2262.232</v>
      </c>
      <c r="J21" s="32">
        <v>1882.6</v>
      </c>
      <c r="K21" s="32">
        <v>2108.386</v>
      </c>
    </row>
    <row r="22" spans="1:11" ht="12.75">
      <c r="A22" s="30" t="s">
        <v>30</v>
      </c>
      <c r="B22" s="32">
        <v>11040.034</v>
      </c>
      <c r="C22" s="32">
        <v>12925.339</v>
      </c>
      <c r="D22" s="32">
        <v>12924.23</v>
      </c>
      <c r="E22" s="32">
        <v>14296.818999999998</v>
      </c>
      <c r="F22" s="32">
        <v>16115.824</v>
      </c>
      <c r="G22" s="32">
        <v>20607.525</v>
      </c>
      <c r="H22" s="32">
        <v>24705.904000000002</v>
      </c>
      <c r="I22" s="32">
        <v>23840.861</v>
      </c>
      <c r="J22" s="32">
        <v>26320.82</v>
      </c>
      <c r="K22" s="32">
        <v>20784.118000000002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2014-07-02T17:25:33Z</cp:lastPrinted>
  <dcterms:created xsi:type="dcterms:W3CDTF">1999-01-13T17:46:29Z</dcterms:created>
  <dcterms:modified xsi:type="dcterms:W3CDTF">2015-06-22T18:55:12Z</dcterms:modified>
  <cp:category/>
  <cp:version/>
  <cp:contentType/>
  <cp:contentStatus/>
</cp:coreProperties>
</file>