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45" windowWidth="13950" windowHeight="8280" activeTab="0"/>
  </bookViews>
  <sheets>
    <sheet name="T3.30" sheetId="1" r:id="rId1"/>
  </sheets>
  <definedNames>
    <definedName name="_Fill" hidden="1">#REF!</definedName>
    <definedName name="_xlnm.Print_Area" localSheetId="0">'T3.30'!$A$1:$L$34</definedName>
  </definedNames>
  <calcPr fullCalcOnLoad="1"/>
</workbook>
</file>

<file path=xl/sharedStrings.xml><?xml version="1.0" encoding="utf-8"?>
<sst xmlns="http://schemas.openxmlformats.org/spreadsheetml/2006/main" count="27" uniqueCount="27">
  <si>
    <t>Rio Grande do Sul</t>
  </si>
  <si>
    <t>Amazonas</t>
  </si>
  <si>
    <t>Região Nordeste</t>
  </si>
  <si>
    <t>Ceará</t>
  </si>
  <si>
    <t>Rio Grande do Norte</t>
  </si>
  <si>
    <t>Alagoas</t>
  </si>
  <si>
    <t>Região Sudeste</t>
  </si>
  <si>
    <t>Minas Gerais</t>
  </si>
  <si>
    <t>Espírito Santo</t>
  </si>
  <si>
    <t>Rio de Janeiro</t>
  </si>
  <si>
    <t>São Paulo</t>
  </si>
  <si>
    <t>Região Sul</t>
  </si>
  <si>
    <t>Paraná</t>
  </si>
  <si>
    <t>Sergipe</t>
  </si>
  <si>
    <t>Bahia</t>
  </si>
  <si>
    <t>Região Norte</t>
  </si>
  <si>
    <r>
      <t>Consumo próprio de gás natural (mil m</t>
    </r>
    <r>
      <rPr>
        <b/>
        <vertAlign val="superscript"/>
        <sz val="7"/>
        <rFont val="Helvetica Neue"/>
        <family val="0"/>
      </rPr>
      <t>3</t>
    </r>
    <r>
      <rPr>
        <b/>
        <sz val="7"/>
        <rFont val="Helvetica Neue"/>
        <family val="2"/>
      </rPr>
      <t>)</t>
    </r>
  </si>
  <si>
    <t>Brasil</t>
  </si>
  <si>
    <t>Região Centro-Oeste</t>
  </si>
  <si>
    <t>Mato Grosso do Sul</t>
  </si>
  <si>
    <t>Notas: 1. Refere-se ao consumo próprio nas áreas de produção, refino, geração térmica de eletricidade, processamento e movimentação de gás natural.</t>
  </si>
  <si>
    <t xml:space="preserve">              2. Estão relacionadas apenas as grandes regiões e as unidades da Federação onde houve consumo próprio de gás natural no período especificado.</t>
  </si>
  <si>
    <t>Grandes regiões e unidades da Federação</t>
  </si>
  <si>
    <t>Mato Grosso</t>
  </si>
  <si>
    <t>Fonte: Petrobras</t>
  </si>
  <si>
    <t>14/13
%</t>
  </si>
  <si>
    <t>Tabela 3.30 – Consumo próprio total de gás natural, segundo grandes regiões e unidades da Federação – 2005-2014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</si>
</sst>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0"/>
    <numFmt numFmtId="188" formatCode="0.0%"/>
  </numFmts>
  <fonts count="47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12"/>
      <name val="Helvetica Neue"/>
      <family val="2"/>
    </font>
    <font>
      <sz val="7"/>
      <color indexed="10"/>
      <name val="Helvetica Neue"/>
      <family val="0"/>
    </font>
    <font>
      <u val="single"/>
      <sz val="11.4"/>
      <color indexed="12"/>
      <name val="Arial MT"/>
      <family val="0"/>
    </font>
    <font>
      <u val="single"/>
      <sz val="11.4"/>
      <color indexed="36"/>
      <name val="Arial MT"/>
      <family val="0"/>
    </font>
    <font>
      <b/>
      <vertAlign val="superscript"/>
      <sz val="7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9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186" fontId="8" fillId="33" borderId="0" xfId="53" applyNumberFormat="1" applyFont="1" applyFill="1" applyBorder="1" applyAlignment="1" applyProtection="1">
      <alignment horizontal="right" vertical="center"/>
      <protection/>
    </xf>
    <xf numFmtId="4" fontId="8" fillId="33" borderId="0" xfId="53" applyNumberFormat="1" applyFont="1" applyFill="1" applyBorder="1" applyAlignment="1" applyProtection="1">
      <alignment horizontal="right" vertical="center" wrapText="1"/>
      <protection/>
    </xf>
    <xf numFmtId="186" fontId="7" fillId="33" borderId="0" xfId="53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horizontal="right" vertical="center" wrapText="1"/>
    </xf>
    <xf numFmtId="186" fontId="8" fillId="33" borderId="0" xfId="53" applyNumberFormat="1" applyFont="1" applyFill="1" applyBorder="1" applyAlignment="1" applyProtection="1">
      <alignment horizontal="right" vertical="center" wrapText="1"/>
      <protection/>
    </xf>
    <xf numFmtId="186" fontId="7" fillId="33" borderId="0" xfId="53" applyNumberFormat="1" applyFont="1" applyFill="1" applyBorder="1" applyAlignment="1" applyProtection="1">
      <alignment vertical="center"/>
      <protection/>
    </xf>
    <xf numFmtId="4" fontId="7" fillId="33" borderId="0" xfId="53" applyNumberFormat="1" applyFont="1" applyFill="1" applyBorder="1" applyAlignment="1" applyProtection="1">
      <alignment horizontal="right" vertical="center" wrapText="1"/>
      <protection/>
    </xf>
    <xf numFmtId="4" fontId="7" fillId="33" borderId="0" xfId="0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left" vertical="center"/>
    </xf>
    <xf numFmtId="37" fontId="7" fillId="33" borderId="11" xfId="0" applyNumberFormat="1" applyFont="1" applyFill="1" applyBorder="1" applyAlignment="1" applyProtection="1">
      <alignment vertical="center"/>
      <protection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fill" vertic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37" fontId="7" fillId="33" borderId="0" xfId="0" applyNumberFormat="1" applyFont="1" applyFill="1" applyAlignment="1" applyProtection="1">
      <alignment vertical="center"/>
      <protection locked="0"/>
    </xf>
    <xf numFmtId="37" fontId="7" fillId="33" borderId="0" xfId="0" applyNumberFormat="1" applyFont="1" applyFill="1" applyAlignment="1" applyProtection="1">
      <alignment horizontal="center" vertical="center"/>
      <protection locked="0"/>
    </xf>
    <xf numFmtId="37" fontId="7" fillId="33" borderId="0" xfId="0" applyNumberFormat="1" applyFont="1" applyFill="1" applyAlignment="1" applyProtection="1">
      <alignment vertical="center"/>
      <protection/>
    </xf>
    <xf numFmtId="37" fontId="7" fillId="33" borderId="0" xfId="0" applyNumberFormat="1" applyFont="1" applyFill="1" applyAlignment="1" applyProtection="1">
      <alignment horizontal="fill" vertical="center"/>
      <protection/>
    </xf>
    <xf numFmtId="37" fontId="7" fillId="33" borderId="0" xfId="0" applyNumberFormat="1" applyFont="1" applyFill="1" applyAlignment="1" applyProtection="1">
      <alignment horizontal="fill" vertical="center"/>
      <protection locked="0"/>
    </xf>
    <xf numFmtId="0" fontId="9" fillId="3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left" vertical="center"/>
      <protection/>
    </xf>
    <xf numFmtId="186" fontId="7" fillId="33" borderId="0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186" fontId="7" fillId="33" borderId="0" xfId="0" applyNumberFormat="1" applyFont="1" applyFill="1" applyAlignment="1">
      <alignment vertical="center"/>
    </xf>
    <xf numFmtId="4" fontId="7" fillId="33" borderId="0" xfId="53" applyNumberFormat="1" applyFont="1" applyFill="1" applyBorder="1" applyAlignment="1" applyProtection="1">
      <alignment horizontal="right" vertical="center" wrapText="1"/>
      <protection/>
    </xf>
    <xf numFmtId="186" fontId="7" fillId="33" borderId="0" xfId="53" applyNumberFormat="1" applyFont="1" applyFill="1" applyAlignment="1">
      <alignment vertical="center"/>
    </xf>
    <xf numFmtId="37" fontId="7" fillId="35" borderId="11" xfId="0" applyNumberFormat="1" applyFont="1" applyFill="1" applyBorder="1" applyAlignment="1" applyProtection="1">
      <alignment vertical="center"/>
      <protection/>
    </xf>
    <xf numFmtId="4" fontId="8" fillId="33" borderId="0" xfId="53" applyNumberFormat="1" applyFont="1" applyFill="1" applyBorder="1" applyAlignment="1" applyProtection="1">
      <alignment horizontal="right" vertical="center" wrapText="1"/>
      <protection/>
    </xf>
    <xf numFmtId="171" fontId="7" fillId="33" borderId="0" xfId="53" applyFont="1" applyFill="1" applyAlignment="1">
      <alignment vertical="center"/>
    </xf>
    <xf numFmtId="171" fontId="7" fillId="33" borderId="0" xfId="0" applyNumberFormat="1" applyFont="1" applyFill="1" applyAlignment="1">
      <alignment vertical="center"/>
    </xf>
    <xf numFmtId="188" fontId="7" fillId="33" borderId="0" xfId="51" applyNumberFormat="1" applyFont="1" applyFill="1" applyAlignment="1">
      <alignment vertical="center"/>
    </xf>
    <xf numFmtId="186" fontId="10" fillId="33" borderId="0" xfId="53" applyNumberFormat="1" applyFont="1" applyFill="1" applyBorder="1" applyAlignment="1">
      <alignment vertical="center"/>
    </xf>
    <xf numFmtId="186" fontId="10" fillId="33" borderId="0" xfId="0" applyNumberFormat="1" applyFont="1" applyFill="1" applyBorder="1" applyAlignment="1">
      <alignment vertical="center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6" fontId="7" fillId="33" borderId="0" xfId="53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11"/>
  <sheetViews>
    <sheetView tabSelected="1" zoomScalePageLayoutView="0" workbookViewId="0" topLeftCell="A1">
      <selection activeCell="A2" sqref="A2"/>
    </sheetView>
  </sheetViews>
  <sheetFormatPr defaultColWidth="10.6640625" defaultRowHeight="15"/>
  <cols>
    <col min="1" max="1" width="13.3359375" style="31" customWidth="1"/>
    <col min="2" max="6" width="7.3359375" style="31" bestFit="1" customWidth="1"/>
    <col min="7" max="7" width="7.4453125" style="31" bestFit="1" customWidth="1"/>
    <col min="8" max="8" width="7.21484375" style="31" customWidth="1"/>
    <col min="9" max="11" width="7.3359375" style="31" customWidth="1"/>
    <col min="12" max="12" width="5.6640625" style="32" customWidth="1"/>
    <col min="13" max="13" width="4.4453125" style="30" customWidth="1"/>
    <col min="14" max="34" width="10.6640625" style="30" customWidth="1"/>
    <col min="35" max="16384" width="10.6640625" style="31" customWidth="1"/>
  </cols>
  <sheetData>
    <row r="1" spans="1:34" s="2" customFormat="1" ht="15" customHeight="1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12" s="5" customFormat="1" ht="9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s="5" customFormat="1" ht="15" customHeight="1">
      <c r="A3" s="50" t="s">
        <v>22</v>
      </c>
      <c r="B3" s="55" t="s">
        <v>16</v>
      </c>
      <c r="C3" s="56"/>
      <c r="D3" s="56"/>
      <c r="E3" s="56"/>
      <c r="F3" s="56"/>
      <c r="G3" s="56"/>
      <c r="H3" s="56"/>
      <c r="I3" s="56"/>
      <c r="J3" s="56"/>
      <c r="K3" s="57"/>
      <c r="L3" s="53" t="s">
        <v>25</v>
      </c>
      <c r="M3" s="6"/>
    </row>
    <row r="4" spans="1:12" s="5" customFormat="1" ht="14.25" customHeight="1">
      <c r="A4" s="51"/>
      <c r="B4" s="7">
        <v>2005</v>
      </c>
      <c r="C4" s="7">
        <v>2006</v>
      </c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7">
        <v>2012</v>
      </c>
      <c r="J4" s="7">
        <v>2013</v>
      </c>
      <c r="K4" s="7">
        <v>2014</v>
      </c>
      <c r="L4" s="54"/>
    </row>
    <row r="5" spans="1:11" s="4" customFormat="1" ht="9">
      <c r="A5" s="8"/>
      <c r="D5" s="36"/>
      <c r="E5" s="36"/>
      <c r="F5" s="36"/>
      <c r="G5" s="36"/>
      <c r="H5" s="36"/>
      <c r="I5" s="36"/>
      <c r="J5" s="36"/>
      <c r="K5" s="36"/>
    </row>
    <row r="6" spans="1:16" s="5" customFormat="1" ht="9">
      <c r="A6" s="9" t="s">
        <v>17</v>
      </c>
      <c r="B6" s="10">
        <f aca="true" t="shared" si="0" ref="B6:H6">B8+B11+B18+B24+B28</f>
        <v>4428191.17636</v>
      </c>
      <c r="C6" s="10">
        <f t="shared" si="0"/>
        <v>4908604.430094</v>
      </c>
      <c r="D6" s="10">
        <f t="shared" si="0"/>
        <v>5493836.3431</v>
      </c>
      <c r="E6" s="10">
        <f t="shared" si="0"/>
        <v>6301398.081343</v>
      </c>
      <c r="F6" s="10">
        <f t="shared" si="0"/>
        <v>6152276.334669132</v>
      </c>
      <c r="G6" s="10">
        <f t="shared" si="0"/>
        <v>8076190.69312339</v>
      </c>
      <c r="H6" s="10">
        <f t="shared" si="0"/>
        <v>8660237.699679699</v>
      </c>
      <c r="I6" s="10">
        <f>I8+I11+I18+I24+I28</f>
        <v>10904854.958857002</v>
      </c>
      <c r="J6" s="10">
        <f>J8+J11+J18+J24+J28</f>
        <v>11967318.364</v>
      </c>
      <c r="K6" s="10">
        <f>K8+K11+K18+K24+K28</f>
        <v>11774190.9407109</v>
      </c>
      <c r="L6" s="11">
        <f>100*(K6-J6)/J6</f>
        <v>-1.6137903030144516</v>
      </c>
      <c r="N6" s="47"/>
      <c r="O6" s="42"/>
      <c r="P6" s="42"/>
    </row>
    <row r="7" spans="1:15" s="5" customFormat="1" ht="9">
      <c r="A7" s="3"/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N7" s="42"/>
      <c r="O7" s="42"/>
    </row>
    <row r="8" spans="1:15" s="5" customFormat="1" ht="9">
      <c r="A8" s="9" t="s">
        <v>15</v>
      </c>
      <c r="B8" s="14">
        <f aca="true" t="shared" si="1" ref="B8:K8">B9</f>
        <v>227035</v>
      </c>
      <c r="C8" s="14">
        <f t="shared" si="1"/>
        <v>257379</v>
      </c>
      <c r="D8" s="14">
        <f t="shared" si="1"/>
        <v>251513</v>
      </c>
      <c r="E8" s="14">
        <f t="shared" si="1"/>
        <v>282607</v>
      </c>
      <c r="F8" s="14">
        <f t="shared" si="1"/>
        <v>230067</v>
      </c>
      <c r="G8" s="14">
        <f t="shared" si="1"/>
        <v>250678.98155219</v>
      </c>
      <c r="H8" s="14">
        <f t="shared" si="1"/>
        <v>241539.6449</v>
      </c>
      <c r="I8" s="14">
        <f t="shared" si="1"/>
        <v>236071.581</v>
      </c>
      <c r="J8" s="14">
        <f t="shared" si="1"/>
        <v>242996.424</v>
      </c>
      <c r="K8" s="14">
        <f t="shared" si="1"/>
        <v>232958.666</v>
      </c>
      <c r="L8" s="11">
        <f>100*(K8-J8)/J8</f>
        <v>-4.130825398484054</v>
      </c>
      <c r="N8" s="47"/>
      <c r="O8" s="42"/>
    </row>
    <row r="9" spans="1:16" s="5" customFormat="1" ht="9">
      <c r="A9" s="3" t="s">
        <v>1</v>
      </c>
      <c r="B9" s="15">
        <v>227035</v>
      </c>
      <c r="C9" s="15">
        <v>257379</v>
      </c>
      <c r="D9" s="15">
        <v>251513</v>
      </c>
      <c r="E9" s="15">
        <v>282607</v>
      </c>
      <c r="F9" s="15">
        <v>230067</v>
      </c>
      <c r="G9" s="15">
        <v>250678.98155219</v>
      </c>
      <c r="H9" s="15">
        <v>241539.6449</v>
      </c>
      <c r="I9" s="15">
        <v>236071.581</v>
      </c>
      <c r="J9" s="15">
        <v>242996.424</v>
      </c>
      <c r="K9" s="15">
        <v>232958.666</v>
      </c>
      <c r="L9" s="41">
        <f>100*(K9-J9)/J9</f>
        <v>-4.130825398484054</v>
      </c>
      <c r="N9" s="47"/>
      <c r="O9" s="42"/>
      <c r="P9" s="40"/>
    </row>
    <row r="10" spans="1:15" s="5" customFormat="1" ht="9">
      <c r="A10" s="3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  <c r="N10" s="47"/>
      <c r="O10" s="42"/>
    </row>
    <row r="11" spans="1:15" s="5" customFormat="1" ht="9">
      <c r="A11" s="9" t="s">
        <v>2</v>
      </c>
      <c r="B11" s="14">
        <f aca="true" t="shared" si="2" ref="B11:H11">SUM(B12:B16)</f>
        <v>706971.4813599999</v>
      </c>
      <c r="C11" s="14">
        <f t="shared" si="2"/>
        <v>598887.1737369997</v>
      </c>
      <c r="D11" s="14">
        <f t="shared" si="2"/>
        <v>691792.3430999999</v>
      </c>
      <c r="E11" s="14">
        <f t="shared" si="2"/>
        <v>829483.5913430001</v>
      </c>
      <c r="F11" s="14">
        <f t="shared" si="2"/>
        <v>717684.706</v>
      </c>
      <c r="G11" s="14">
        <f t="shared" si="2"/>
        <v>1272999.05163</v>
      </c>
      <c r="H11" s="14">
        <f t="shared" si="2"/>
        <v>1298867.32902</v>
      </c>
      <c r="I11" s="14">
        <f>SUM(I12:I16)</f>
        <v>1466603.90772</v>
      </c>
      <c r="J11" s="14">
        <f>SUM(J12:J16)</f>
        <v>1917535.312</v>
      </c>
      <c r="K11" s="14">
        <f>SUM(K12:K16)</f>
        <v>1734497.9518</v>
      </c>
      <c r="L11" s="11">
        <f aca="true" t="shared" si="3" ref="L11:L16">100*(K11-J11)/J11</f>
        <v>-9.545449257416335</v>
      </c>
      <c r="N11" s="47"/>
      <c r="O11" s="42"/>
    </row>
    <row r="12" spans="1:16" s="5" customFormat="1" ht="9">
      <c r="A12" s="3" t="s">
        <v>3</v>
      </c>
      <c r="B12" s="15">
        <v>73752.161</v>
      </c>
      <c r="C12" s="15">
        <v>62008.93907799999</v>
      </c>
      <c r="D12" s="15">
        <v>56663</v>
      </c>
      <c r="E12" s="15">
        <v>85045.82100000001</v>
      </c>
      <c r="F12" s="15">
        <v>77071.16399999999</v>
      </c>
      <c r="G12" s="15">
        <v>258113.908</v>
      </c>
      <c r="H12" s="15">
        <v>95531.392</v>
      </c>
      <c r="I12" s="15">
        <v>194873.001</v>
      </c>
      <c r="J12" s="15">
        <v>376448.09799999994</v>
      </c>
      <c r="K12" s="15">
        <v>570318.43755</v>
      </c>
      <c r="L12" s="41">
        <f t="shared" si="3"/>
        <v>51.499885530036636</v>
      </c>
      <c r="N12" s="47"/>
      <c r="O12" s="42"/>
      <c r="P12" s="40"/>
    </row>
    <row r="13" spans="1:16" s="5" customFormat="1" ht="9">
      <c r="A13" s="3" t="s">
        <v>4</v>
      </c>
      <c r="B13" s="15">
        <v>272869.2783599999</v>
      </c>
      <c r="C13" s="15">
        <v>255255.172443</v>
      </c>
      <c r="D13" s="15">
        <v>235787</v>
      </c>
      <c r="E13" s="15">
        <v>275167</v>
      </c>
      <c r="F13" s="15">
        <v>240083.808</v>
      </c>
      <c r="G13" s="15">
        <v>527942.5272700001</v>
      </c>
      <c r="H13" s="15">
        <v>507688.56395</v>
      </c>
      <c r="I13" s="15">
        <v>633548.59386</v>
      </c>
      <c r="J13" s="15">
        <v>613836.611</v>
      </c>
      <c r="K13" s="15">
        <v>173028.10184999998</v>
      </c>
      <c r="L13" s="41">
        <f t="shared" si="3"/>
        <v>-71.81202640094727</v>
      </c>
      <c r="N13" s="47"/>
      <c r="O13" s="42"/>
      <c r="P13" s="40"/>
    </row>
    <row r="14" spans="1:16" s="5" customFormat="1" ht="9">
      <c r="A14" s="3" t="s">
        <v>5</v>
      </c>
      <c r="B14" s="15">
        <v>5205.004</v>
      </c>
      <c r="C14" s="15">
        <v>6175.536</v>
      </c>
      <c r="D14" s="15">
        <v>5873.9629</v>
      </c>
      <c r="E14" s="15">
        <v>5377</v>
      </c>
      <c r="F14" s="15">
        <v>5324</v>
      </c>
      <c r="G14" s="15">
        <v>4562.13478</v>
      </c>
      <c r="H14" s="15">
        <v>2930.77175</v>
      </c>
      <c r="I14" s="15">
        <v>1779.9258</v>
      </c>
      <c r="J14" s="15">
        <v>1690.79</v>
      </c>
      <c r="K14" s="15">
        <v>2525.36482</v>
      </c>
      <c r="L14" s="41">
        <f t="shared" si="3"/>
        <v>49.3600518101006</v>
      </c>
      <c r="N14" s="47"/>
      <c r="O14" s="42"/>
      <c r="P14" s="40"/>
    </row>
    <row r="15" spans="1:18" s="5" customFormat="1" ht="9">
      <c r="A15" s="3" t="s">
        <v>13</v>
      </c>
      <c r="B15" s="15">
        <v>143107.161</v>
      </c>
      <c r="C15" s="15">
        <v>136997.8792</v>
      </c>
      <c r="D15" s="15">
        <v>141023.38019999999</v>
      </c>
      <c r="E15" s="15">
        <v>171194</v>
      </c>
      <c r="F15" s="15">
        <v>165760</v>
      </c>
      <c r="G15" s="15">
        <v>183153.99966</v>
      </c>
      <c r="H15" s="15">
        <v>161794.37827</v>
      </c>
      <c r="I15" s="15">
        <v>148739.13690999994</v>
      </c>
      <c r="J15" s="15">
        <v>163658.582</v>
      </c>
      <c r="K15" s="15">
        <v>150240.54407</v>
      </c>
      <c r="L15" s="41">
        <f t="shared" si="3"/>
        <v>-8.198798844535993</v>
      </c>
      <c r="N15" s="47"/>
      <c r="O15" s="42"/>
      <c r="P15" s="40"/>
      <c r="R15" s="40"/>
    </row>
    <row r="16" spans="1:18" s="5" customFormat="1" ht="9">
      <c r="A16" s="3" t="s">
        <v>14</v>
      </c>
      <c r="B16" s="15">
        <v>212037.877</v>
      </c>
      <c r="C16" s="15">
        <v>138449.64701599983</v>
      </c>
      <c r="D16" s="15">
        <v>252445</v>
      </c>
      <c r="E16" s="15">
        <v>292699.770343</v>
      </c>
      <c r="F16" s="15">
        <v>229445.734</v>
      </c>
      <c r="G16" s="15">
        <v>299226.48192</v>
      </c>
      <c r="H16" s="15">
        <v>530922.22305</v>
      </c>
      <c r="I16" s="15">
        <v>487663.25014999986</v>
      </c>
      <c r="J16" s="15">
        <v>761901.231</v>
      </c>
      <c r="K16" s="15">
        <v>838385.50351</v>
      </c>
      <c r="L16" s="41">
        <f t="shared" si="3"/>
        <v>10.038607288980732</v>
      </c>
      <c r="N16" s="47"/>
      <c r="O16" s="42"/>
      <c r="P16" s="40"/>
      <c r="R16" s="40"/>
    </row>
    <row r="17" spans="1:15" s="5" customFormat="1" ht="9">
      <c r="A17" s="3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7"/>
      <c r="N17" s="47"/>
      <c r="O17" s="42"/>
    </row>
    <row r="18" spans="1:15" s="5" customFormat="1" ht="9">
      <c r="A18" s="9" t="s">
        <v>6</v>
      </c>
      <c r="B18" s="14">
        <f aca="true" t="shared" si="4" ref="B18:G18">SUM(B19:B22)</f>
        <v>3334265.2760000005</v>
      </c>
      <c r="C18" s="14">
        <f t="shared" si="4"/>
        <v>3757071.414357</v>
      </c>
      <c r="D18" s="14">
        <f t="shared" si="4"/>
        <v>4108760</v>
      </c>
      <c r="E18" s="14">
        <f t="shared" si="4"/>
        <v>4804217.293</v>
      </c>
      <c r="F18" s="14">
        <f t="shared" si="4"/>
        <v>4711875.957532</v>
      </c>
      <c r="G18" s="14">
        <f t="shared" si="4"/>
        <v>5900288.13732</v>
      </c>
      <c r="H18" s="14">
        <f>SUM(H19:H22)</f>
        <v>6767282.3219099995</v>
      </c>
      <c r="I18" s="14">
        <f>SUM(I19:I22)</f>
        <v>8025623.53873</v>
      </c>
      <c r="J18" s="14">
        <f>SUM(J19:J22)</f>
        <v>8233846.501999999</v>
      </c>
      <c r="K18" s="14">
        <f>SUM(K19:K22)</f>
        <v>8380041.54592</v>
      </c>
      <c r="L18" s="11">
        <f>100*(K18-J18)/J18</f>
        <v>1.7755376406943009</v>
      </c>
      <c r="M18" s="47"/>
      <c r="N18" s="47"/>
      <c r="O18" s="42"/>
    </row>
    <row r="19" spans="1:16" s="5" customFormat="1" ht="9">
      <c r="A19" s="3" t="s">
        <v>7</v>
      </c>
      <c r="B19" s="15">
        <v>59161.457</v>
      </c>
      <c r="C19" s="15">
        <v>63508.876161</v>
      </c>
      <c r="D19" s="15">
        <v>56667</v>
      </c>
      <c r="E19" s="15">
        <v>57654.272</v>
      </c>
      <c r="F19" s="15">
        <v>67267.891</v>
      </c>
      <c r="G19" s="15">
        <v>77056.53400000001</v>
      </c>
      <c r="H19" s="15">
        <v>97135.32299999999</v>
      </c>
      <c r="I19" s="15">
        <v>167294.958</v>
      </c>
      <c r="J19" s="15">
        <v>183993.927</v>
      </c>
      <c r="K19" s="15">
        <v>202957.45400000003</v>
      </c>
      <c r="L19" s="41">
        <f>100*(K19-J19)/J19</f>
        <v>10.306604847887197</v>
      </c>
      <c r="M19" s="47"/>
      <c r="N19" s="47"/>
      <c r="O19" s="42"/>
      <c r="P19" s="40"/>
    </row>
    <row r="20" spans="1:16" s="5" customFormat="1" ht="9">
      <c r="A20" s="3" t="s">
        <v>8</v>
      </c>
      <c r="B20" s="15">
        <v>47441.748</v>
      </c>
      <c r="C20" s="15">
        <v>106747.67399099997</v>
      </c>
      <c r="D20" s="15">
        <v>176735</v>
      </c>
      <c r="E20" s="15">
        <v>225943</v>
      </c>
      <c r="F20" s="15">
        <v>273239.334</v>
      </c>
      <c r="G20" s="15">
        <v>355155.7768</v>
      </c>
      <c r="H20" s="15">
        <v>519571.38236</v>
      </c>
      <c r="I20" s="15">
        <v>532896.5513800001</v>
      </c>
      <c r="J20" s="15">
        <v>577045.198</v>
      </c>
      <c r="K20" s="15">
        <v>649819.3409</v>
      </c>
      <c r="L20" s="41">
        <f>100*(K20-J20)/J20</f>
        <v>12.611515207514122</v>
      </c>
      <c r="N20" s="47"/>
      <c r="O20" s="42"/>
      <c r="P20" s="40"/>
    </row>
    <row r="21" spans="1:16" s="5" customFormat="1" ht="9">
      <c r="A21" s="3" t="s">
        <v>9</v>
      </c>
      <c r="B21" s="15">
        <v>2382852.362</v>
      </c>
      <c r="C21" s="15">
        <v>2734501.825154</v>
      </c>
      <c r="D21" s="15">
        <v>3054438</v>
      </c>
      <c r="E21" s="15">
        <v>3589377.196</v>
      </c>
      <c r="F21" s="15">
        <v>3390219.270532</v>
      </c>
      <c r="G21" s="15">
        <v>3987196.31052</v>
      </c>
      <c r="H21" s="15">
        <v>4064669.99462</v>
      </c>
      <c r="I21" s="15">
        <v>4752985.8885</v>
      </c>
      <c r="J21" s="15">
        <v>4085979.2019999996</v>
      </c>
      <c r="K21" s="15">
        <v>4124777.9941300005</v>
      </c>
      <c r="L21" s="41">
        <f>100*(K21-J21)/J21</f>
        <v>0.9495592173109866</v>
      </c>
      <c r="N21" s="47"/>
      <c r="O21" s="42"/>
      <c r="P21" s="40"/>
    </row>
    <row r="22" spans="1:16" s="5" customFormat="1" ht="9">
      <c r="A22" s="3" t="s">
        <v>10</v>
      </c>
      <c r="B22" s="15">
        <v>844809.709</v>
      </c>
      <c r="C22" s="15">
        <v>852313.039051</v>
      </c>
      <c r="D22" s="15">
        <v>820920</v>
      </c>
      <c r="E22" s="15">
        <v>931242.825</v>
      </c>
      <c r="F22" s="15">
        <v>981149.462</v>
      </c>
      <c r="G22" s="15">
        <v>1480879.516</v>
      </c>
      <c r="H22" s="15">
        <v>2085905.62193</v>
      </c>
      <c r="I22" s="15">
        <v>2572446.14085</v>
      </c>
      <c r="J22" s="15">
        <v>3386828.175</v>
      </c>
      <c r="K22" s="15">
        <v>3402486.75689</v>
      </c>
      <c r="L22" s="41">
        <f>100*(K22-J22)/J22</f>
        <v>0.4623376528394456</v>
      </c>
      <c r="N22" s="47"/>
      <c r="O22" s="42"/>
      <c r="P22" s="40"/>
    </row>
    <row r="23" spans="1:15" s="5" customFormat="1" ht="9">
      <c r="A23" s="3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N23" s="47"/>
      <c r="O23" s="42"/>
    </row>
    <row r="24" spans="1:15" s="5" customFormat="1" ht="9">
      <c r="A24" s="9" t="s">
        <v>11</v>
      </c>
      <c r="B24" s="14">
        <f aca="true" t="shared" si="5" ref="B24:H24">SUM(B25:B26)</f>
        <v>159919.419</v>
      </c>
      <c r="C24" s="14">
        <f t="shared" si="5"/>
        <v>295266.842</v>
      </c>
      <c r="D24" s="14">
        <f t="shared" si="5"/>
        <v>441771</v>
      </c>
      <c r="E24" s="14">
        <f t="shared" si="5"/>
        <v>385090.197</v>
      </c>
      <c r="F24" s="14">
        <f t="shared" si="5"/>
        <v>452031.6999999999</v>
      </c>
      <c r="G24" s="14">
        <f t="shared" si="5"/>
        <v>531552.2</v>
      </c>
      <c r="H24" s="14">
        <f t="shared" si="5"/>
        <v>297528.8</v>
      </c>
      <c r="I24" s="14">
        <f>SUM(I25:I26)</f>
        <v>910322.5</v>
      </c>
      <c r="J24" s="14">
        <f>SUM(J25:J26)</f>
        <v>797171.4</v>
      </c>
      <c r="K24" s="14">
        <f>SUM(K25:K26)</f>
        <v>589020.2000000001</v>
      </c>
      <c r="L24" s="11">
        <f>100*(K24-J24)/J24</f>
        <v>-26.111222755859025</v>
      </c>
      <c r="N24" s="47"/>
      <c r="O24" s="42"/>
    </row>
    <row r="25" spans="1:16" s="5" customFormat="1" ht="9">
      <c r="A25" s="3" t="s">
        <v>12</v>
      </c>
      <c r="B25" s="15">
        <v>101720.671</v>
      </c>
      <c r="C25" s="15">
        <v>210891.717</v>
      </c>
      <c r="D25" s="15">
        <v>325543</v>
      </c>
      <c r="E25" s="15">
        <v>304245.79699999996</v>
      </c>
      <c r="F25" s="15">
        <v>385693.8999999999</v>
      </c>
      <c r="G25" s="15">
        <v>450344.5</v>
      </c>
      <c r="H25" s="15">
        <v>272252.5</v>
      </c>
      <c r="I25" s="15">
        <v>859842</v>
      </c>
      <c r="J25" s="15">
        <v>796863.2000000001</v>
      </c>
      <c r="K25" s="15">
        <v>536680.3</v>
      </c>
      <c r="L25" s="41">
        <f>100*(K25-J25)/J25</f>
        <v>-32.65088662646236</v>
      </c>
      <c r="N25" s="47"/>
      <c r="O25" s="42"/>
      <c r="P25" s="40"/>
    </row>
    <row r="26" spans="1:16" s="5" customFormat="1" ht="9">
      <c r="A26" s="18" t="s">
        <v>0</v>
      </c>
      <c r="B26" s="15">
        <v>58198.748</v>
      </c>
      <c r="C26" s="15">
        <v>84375.125</v>
      </c>
      <c r="D26" s="15">
        <v>116228</v>
      </c>
      <c r="E26" s="15">
        <v>80844.40000000002</v>
      </c>
      <c r="F26" s="15">
        <v>66337.8</v>
      </c>
      <c r="G26" s="15">
        <v>81207.7</v>
      </c>
      <c r="H26" s="15">
        <v>25276.3</v>
      </c>
      <c r="I26" s="15">
        <v>50480.5</v>
      </c>
      <c r="J26" s="15">
        <v>308.2</v>
      </c>
      <c r="K26" s="15">
        <v>52339.9</v>
      </c>
      <c r="L26" s="41">
        <f>100*(K26-J26)/J26</f>
        <v>16882.4464633355</v>
      </c>
      <c r="N26" s="47"/>
      <c r="O26" s="42"/>
      <c r="P26" s="40"/>
    </row>
    <row r="27" spans="1:15" s="5" customFormat="1" ht="9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41"/>
      <c r="N27" s="47"/>
      <c r="O27" s="42"/>
    </row>
    <row r="28" spans="1:15" s="5" customFormat="1" ht="9">
      <c r="A28" s="9" t="s">
        <v>18</v>
      </c>
      <c r="B28" s="14">
        <f>B29+B31</f>
        <v>0</v>
      </c>
      <c r="C28" s="14">
        <f>C29+C31</f>
        <v>0</v>
      </c>
      <c r="D28" s="14">
        <f>D29+D31</f>
        <v>0</v>
      </c>
      <c r="E28" s="14">
        <f>E29+E31</f>
        <v>0</v>
      </c>
      <c r="F28" s="14">
        <f aca="true" t="shared" si="6" ref="F28:K28">F29+F30</f>
        <v>40616.971137131986</v>
      </c>
      <c r="G28" s="14">
        <f t="shared" si="6"/>
        <v>120672.32262120002</v>
      </c>
      <c r="H28" s="14">
        <f t="shared" si="6"/>
        <v>55019.6038497</v>
      </c>
      <c r="I28" s="14">
        <f t="shared" si="6"/>
        <v>266233.431407</v>
      </c>
      <c r="J28" s="14">
        <f t="shared" si="6"/>
        <v>775768.726</v>
      </c>
      <c r="K28" s="14">
        <f t="shared" si="6"/>
        <v>837672.5769909001</v>
      </c>
      <c r="L28" s="44">
        <f>100*(K28-J28)/J28</f>
        <v>7.97967859700754</v>
      </c>
      <c r="N28" s="47"/>
      <c r="O28" s="42"/>
    </row>
    <row r="29" spans="1:16" s="5" customFormat="1" ht="9">
      <c r="A29" s="3" t="s">
        <v>19</v>
      </c>
      <c r="B29" s="58">
        <v>0</v>
      </c>
      <c r="C29" s="58">
        <v>0</v>
      </c>
      <c r="D29" s="58">
        <v>0</v>
      </c>
      <c r="E29" s="58">
        <v>0</v>
      </c>
      <c r="F29" s="15">
        <v>40616.971137131986</v>
      </c>
      <c r="G29" s="15">
        <v>120672.32262120002</v>
      </c>
      <c r="H29" s="15">
        <v>55019.6038497</v>
      </c>
      <c r="I29" s="15">
        <v>266233.431407</v>
      </c>
      <c r="J29" s="15">
        <v>302110.385</v>
      </c>
      <c r="K29" s="15">
        <v>263219.7110909</v>
      </c>
      <c r="L29" s="41">
        <f>100*(K29-J29)/J29</f>
        <v>-12.873001339924148</v>
      </c>
      <c r="N29" s="47"/>
      <c r="O29" s="42"/>
      <c r="P29" s="40"/>
    </row>
    <row r="30" spans="1:16" s="5" customFormat="1" ht="9">
      <c r="A30" s="3" t="s">
        <v>23</v>
      </c>
      <c r="B30" s="58">
        <v>0</v>
      </c>
      <c r="C30" s="58">
        <v>0</v>
      </c>
      <c r="D30" s="58">
        <v>0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15">
        <v>473658.341</v>
      </c>
      <c r="K30" s="15">
        <v>574452.8659000001</v>
      </c>
      <c r="L30" s="41">
        <f>100*(K30-J30)/J30</f>
        <v>21.280006319998506</v>
      </c>
      <c r="N30" s="47"/>
      <c r="O30" s="42"/>
      <c r="P30" s="40"/>
    </row>
    <row r="31" spans="1:12" s="5" customFormat="1" ht="9">
      <c r="A31" s="1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20"/>
    </row>
    <row r="32" spans="1:12" s="5" customFormat="1" ht="10.5" customHeight="1">
      <c r="A32" s="37" t="s">
        <v>24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5" s="5" customFormat="1" ht="10.5" customHeight="1">
      <c r="A33" s="38" t="s">
        <v>20</v>
      </c>
      <c r="B33" s="34"/>
      <c r="C33" s="34"/>
      <c r="D33" s="34"/>
      <c r="E33" s="34"/>
      <c r="F33" s="34"/>
      <c r="G33" s="34"/>
      <c r="H33" s="33"/>
      <c r="I33" s="33"/>
      <c r="J33" s="33"/>
      <c r="K33" s="48"/>
      <c r="L33" s="34"/>
      <c r="O33" s="47"/>
    </row>
    <row r="34" spans="1:12" s="5" customFormat="1" ht="10.5" customHeight="1">
      <c r="A34" s="39" t="s">
        <v>21</v>
      </c>
      <c r="B34" s="34"/>
      <c r="C34" s="35"/>
      <c r="D34" s="33"/>
      <c r="E34" s="33"/>
      <c r="F34" s="33"/>
      <c r="G34" s="33"/>
      <c r="H34" s="33"/>
      <c r="I34" s="33"/>
      <c r="J34" s="49"/>
      <c r="K34" s="48"/>
      <c r="L34" s="33"/>
    </row>
    <row r="35" spans="10:11" s="5" customFormat="1" ht="9">
      <c r="J35" s="40"/>
      <c r="K35" s="42"/>
    </row>
    <row r="36" spans="2:12" s="5" customFormat="1" ht="9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6"/>
    </row>
    <row r="37" spans="2:12" s="5" customFormat="1" ht="9">
      <c r="B37" s="40"/>
      <c r="K37" s="45"/>
      <c r="L37" s="46"/>
    </row>
    <row r="38" spans="2:12" s="5" customFormat="1" ht="9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6"/>
    </row>
    <row r="39" spans="2:12" s="5" customFormat="1" ht="9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6"/>
    </row>
    <row r="40" spans="2:12" s="5" customFormat="1" ht="9"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6"/>
    </row>
    <row r="41" spans="1:11" s="5" customFormat="1" ht="9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</row>
    <row r="42" spans="2:12" s="5" customFormat="1" ht="9"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6"/>
    </row>
    <row r="43" spans="2:11" s="5" customFormat="1" ht="9">
      <c r="B43" s="42"/>
      <c r="C43" s="42"/>
      <c r="D43" s="42"/>
      <c r="E43" s="42"/>
      <c r="F43" s="42"/>
      <c r="G43" s="42"/>
      <c r="H43" s="42"/>
      <c r="I43" s="42"/>
      <c r="J43" s="42"/>
      <c r="K43" s="42"/>
    </row>
    <row r="44" spans="2:11" s="5" customFormat="1" ht="9"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spans="2:11" s="5" customFormat="1" ht="9">
      <c r="B45" s="42"/>
      <c r="C45" s="42"/>
      <c r="D45" s="42"/>
      <c r="E45" s="42"/>
      <c r="F45" s="42"/>
      <c r="G45" s="42"/>
      <c r="H45" s="42"/>
      <c r="I45" s="42"/>
      <c r="J45" s="42"/>
      <c r="K45" s="42"/>
    </row>
    <row r="46" spans="2:11" s="5" customFormat="1" ht="9">
      <c r="B46" s="42"/>
      <c r="C46" s="42"/>
      <c r="D46" s="42"/>
      <c r="E46" s="42"/>
      <c r="F46" s="42"/>
      <c r="G46" s="42"/>
      <c r="H46" s="42"/>
      <c r="I46" s="42"/>
      <c r="J46" s="42"/>
      <c r="K46" s="42"/>
    </row>
    <row r="47" spans="2:11" s="5" customFormat="1" ht="9">
      <c r="B47" s="42"/>
      <c r="C47" s="42"/>
      <c r="D47" s="42"/>
      <c r="E47" s="42"/>
      <c r="F47" s="42"/>
      <c r="G47" s="42"/>
      <c r="H47" s="42"/>
      <c r="I47" s="42"/>
      <c r="J47" s="42"/>
      <c r="K47" s="42"/>
    </row>
    <row r="48" spans="2:11" s="5" customFormat="1" ht="9"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2:11" s="5" customFormat="1" ht="9">
      <c r="B49" s="42"/>
      <c r="C49" s="42"/>
      <c r="D49" s="42"/>
      <c r="E49" s="42"/>
      <c r="F49" s="42"/>
      <c r="G49" s="42"/>
      <c r="H49" s="42"/>
      <c r="I49" s="42"/>
      <c r="J49" s="42"/>
      <c r="K49" s="42"/>
    </row>
    <row r="50" s="5" customFormat="1" ht="9"/>
    <row r="51" spans="2:13" s="5" customFormat="1" ht="9">
      <c r="B51" s="40"/>
      <c r="C51" s="40"/>
      <c r="D51" s="40"/>
      <c r="E51" s="40"/>
      <c r="F51" s="40"/>
      <c r="G51" s="40"/>
      <c r="H51" s="40"/>
      <c r="I51" s="40"/>
      <c r="J51" s="40"/>
      <c r="K51" s="40"/>
      <c r="M51" s="21"/>
    </row>
    <row r="52" s="5" customFormat="1" ht="9">
      <c r="M52" s="21"/>
    </row>
    <row r="53" s="5" customFormat="1" ht="9">
      <c r="R53" s="21"/>
    </row>
    <row r="54" s="5" customFormat="1" ht="9"/>
    <row r="55" s="5" customFormat="1" ht="9">
      <c r="S55" s="21"/>
    </row>
    <row r="56" s="5" customFormat="1" ht="9"/>
    <row r="57" s="5" customFormat="1" ht="9">
      <c r="S57" s="21"/>
    </row>
    <row r="58" s="5" customFormat="1" ht="9"/>
    <row r="59" spans="13:28" s="5" customFormat="1" ht="9">
      <c r="M59" s="22"/>
      <c r="N59" s="23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</row>
    <row r="60" spans="13:28" s="5" customFormat="1" ht="9">
      <c r="M60" s="21"/>
      <c r="N60" s="23"/>
      <c r="S60" s="21"/>
      <c r="AB60" s="24"/>
    </row>
    <row r="61" spans="13:44" s="5" customFormat="1" ht="9">
      <c r="M61" s="21"/>
      <c r="N61" s="23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E61" s="22"/>
      <c r="AF61" s="22"/>
      <c r="AG61" s="22"/>
      <c r="AH61" s="22"/>
      <c r="AJ61" s="22"/>
      <c r="AK61" s="22"/>
      <c r="AL61" s="22"/>
      <c r="AM61" s="22"/>
      <c r="AO61" s="22"/>
      <c r="AP61" s="22"/>
      <c r="AQ61" s="22"/>
      <c r="AR61" s="22"/>
    </row>
    <row r="62" spans="13:44" s="5" customFormat="1" ht="9">
      <c r="M62" s="21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E62" s="21"/>
      <c r="AF62" s="21"/>
      <c r="AG62" s="21"/>
      <c r="AH62" s="21"/>
      <c r="AJ62" s="21"/>
      <c r="AK62" s="21"/>
      <c r="AL62" s="21"/>
      <c r="AM62" s="21"/>
      <c r="AO62" s="21"/>
      <c r="AP62" s="21"/>
      <c r="AQ62" s="21"/>
      <c r="AR62" s="21"/>
    </row>
    <row r="63" spans="13:28" s="5" customFormat="1" ht="9">
      <c r="M63" s="22"/>
      <c r="N63" s="23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</row>
    <row r="64" spans="13:38" s="5" customFormat="1" ht="9">
      <c r="M64" s="21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6"/>
      <c r="AE64" s="25"/>
      <c r="AF64" s="25"/>
      <c r="AG64" s="25"/>
      <c r="AJ64" s="25"/>
      <c r="AK64" s="25"/>
      <c r="AL64" s="25"/>
    </row>
    <row r="65" spans="13:38" s="5" customFormat="1" ht="9">
      <c r="M65" s="21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6"/>
      <c r="AE65" s="25"/>
      <c r="AF65" s="25"/>
      <c r="AG65" s="25"/>
      <c r="AJ65" s="25"/>
      <c r="AK65" s="25"/>
      <c r="AL65" s="25"/>
    </row>
    <row r="66" spans="13:38" s="5" customFormat="1" ht="9">
      <c r="M66" s="21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6"/>
      <c r="AE66" s="25"/>
      <c r="AF66" s="25"/>
      <c r="AG66" s="25"/>
      <c r="AJ66" s="25"/>
      <c r="AK66" s="25"/>
      <c r="AL66" s="25"/>
    </row>
    <row r="67" spans="13:38" s="5" customFormat="1" ht="9">
      <c r="M67" s="21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6"/>
      <c r="AE67" s="25"/>
      <c r="AF67" s="25"/>
      <c r="AG67" s="25"/>
      <c r="AJ67" s="25"/>
      <c r="AK67" s="25"/>
      <c r="AL67" s="25"/>
    </row>
    <row r="68" spans="13:38" s="5" customFormat="1" ht="9">
      <c r="M68" s="21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6"/>
      <c r="AE68" s="25"/>
      <c r="AF68" s="25"/>
      <c r="AG68" s="25"/>
      <c r="AJ68" s="25"/>
      <c r="AK68" s="25"/>
      <c r="AL68" s="25"/>
    </row>
    <row r="69" spans="13:38" s="5" customFormat="1" ht="9">
      <c r="M69" s="21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6"/>
      <c r="AE69" s="25"/>
      <c r="AF69" s="25"/>
      <c r="AG69" s="25"/>
      <c r="AJ69" s="25"/>
      <c r="AK69" s="25"/>
      <c r="AL69" s="25"/>
    </row>
    <row r="70" spans="13:38" s="5" customFormat="1" ht="9">
      <c r="M70" s="21"/>
      <c r="Z70" s="25"/>
      <c r="AA70" s="25"/>
      <c r="AB70" s="26"/>
      <c r="AE70" s="25"/>
      <c r="AF70" s="25"/>
      <c r="AG70" s="25"/>
      <c r="AJ70" s="25"/>
      <c r="AK70" s="25"/>
      <c r="AL70" s="25"/>
    </row>
    <row r="71" spans="13:39" s="5" customFormat="1" ht="9">
      <c r="M71" s="23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6"/>
      <c r="AE71" s="25"/>
      <c r="AF71" s="25"/>
      <c r="AG71" s="25"/>
      <c r="AH71" s="25"/>
      <c r="AJ71" s="25"/>
      <c r="AK71" s="25"/>
      <c r="AL71" s="25"/>
      <c r="AM71" s="25"/>
    </row>
    <row r="72" s="5" customFormat="1" ht="9"/>
    <row r="73" spans="13:38" s="5" customFormat="1" ht="9">
      <c r="M73" s="21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6"/>
      <c r="AE73" s="25"/>
      <c r="AF73" s="25"/>
      <c r="AG73" s="25"/>
      <c r="AJ73" s="25"/>
      <c r="AK73" s="25"/>
      <c r="AL73" s="25"/>
    </row>
    <row r="74" spans="13:38" s="5" customFormat="1" ht="9">
      <c r="M74" s="21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6"/>
      <c r="AE74" s="25"/>
      <c r="AF74" s="25"/>
      <c r="AG74" s="25"/>
      <c r="AJ74" s="25"/>
      <c r="AK74" s="25"/>
      <c r="AL74" s="25"/>
    </row>
    <row r="75" spans="13:38" s="5" customFormat="1" ht="9">
      <c r="M75" s="21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6"/>
      <c r="AE75" s="25"/>
      <c r="AF75" s="25"/>
      <c r="AG75" s="25"/>
      <c r="AJ75" s="25"/>
      <c r="AK75" s="25"/>
      <c r="AL75" s="25"/>
    </row>
    <row r="76" spans="13:38" s="5" customFormat="1" ht="9">
      <c r="M76" s="21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6"/>
      <c r="AE76" s="25"/>
      <c r="AF76" s="25"/>
      <c r="AG76" s="25"/>
      <c r="AJ76" s="25"/>
      <c r="AK76" s="25"/>
      <c r="AL76" s="25"/>
    </row>
    <row r="77" spans="13:38" s="5" customFormat="1" ht="9">
      <c r="M77" s="21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6"/>
      <c r="AE77" s="25"/>
      <c r="AF77" s="25"/>
      <c r="AG77" s="25"/>
      <c r="AJ77" s="25"/>
      <c r="AK77" s="25"/>
      <c r="AL77" s="25"/>
    </row>
    <row r="78" spans="13:38" s="5" customFormat="1" ht="9">
      <c r="M78" s="21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6"/>
      <c r="AE78" s="25"/>
      <c r="AF78" s="25"/>
      <c r="AG78" s="25"/>
      <c r="AJ78" s="25"/>
      <c r="AK78" s="25"/>
      <c r="AL78" s="25"/>
    </row>
    <row r="79" spans="13:38" s="5" customFormat="1" ht="9">
      <c r="M79" s="21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6"/>
      <c r="AE79" s="25"/>
      <c r="AF79" s="25"/>
      <c r="AG79" s="25"/>
      <c r="AJ79" s="25"/>
      <c r="AK79" s="25"/>
      <c r="AL79" s="25"/>
    </row>
    <row r="80" spans="13:38" s="5" customFormat="1" ht="9">
      <c r="M80" s="21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6"/>
      <c r="AE80" s="25"/>
      <c r="AF80" s="25"/>
      <c r="AG80" s="25"/>
      <c r="AJ80" s="25"/>
      <c r="AK80" s="25"/>
      <c r="AL80" s="25"/>
    </row>
    <row r="81" spans="13:38" s="5" customFormat="1" ht="9">
      <c r="M81" s="21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6"/>
      <c r="AE81" s="25"/>
      <c r="AF81" s="25"/>
      <c r="AG81" s="25"/>
      <c r="AJ81" s="25"/>
      <c r="AK81" s="25"/>
      <c r="AL81" s="25"/>
    </row>
    <row r="82" spans="13:39" s="5" customFormat="1" ht="9">
      <c r="M82" s="23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6"/>
      <c r="AE82" s="25"/>
      <c r="AF82" s="25"/>
      <c r="AG82" s="25"/>
      <c r="AH82" s="25"/>
      <c r="AJ82" s="25"/>
      <c r="AK82" s="25"/>
      <c r="AL82" s="25"/>
      <c r="AM82" s="25"/>
    </row>
    <row r="83" s="5" customFormat="1" ht="9"/>
    <row r="84" spans="13:38" s="5" customFormat="1" ht="9">
      <c r="M84" s="21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6"/>
      <c r="AE84" s="25"/>
      <c r="AF84" s="25"/>
      <c r="AG84" s="25"/>
      <c r="AJ84" s="25"/>
      <c r="AK84" s="25"/>
      <c r="AL84" s="25"/>
    </row>
    <row r="85" spans="13:38" s="5" customFormat="1" ht="9">
      <c r="M85" s="21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6"/>
      <c r="AE85" s="25"/>
      <c r="AF85" s="25"/>
      <c r="AG85" s="25"/>
      <c r="AJ85" s="25"/>
      <c r="AK85" s="25"/>
      <c r="AL85" s="25"/>
    </row>
    <row r="86" spans="13:38" s="5" customFormat="1" ht="9">
      <c r="M86" s="21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6"/>
      <c r="AE86" s="25"/>
      <c r="AF86" s="25"/>
      <c r="AG86" s="25"/>
      <c r="AJ86" s="25"/>
      <c r="AK86" s="25"/>
      <c r="AL86" s="25"/>
    </row>
    <row r="87" spans="13:38" s="5" customFormat="1" ht="9">
      <c r="M87" s="21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6"/>
      <c r="AE87" s="25"/>
      <c r="AF87" s="25"/>
      <c r="AG87" s="25"/>
      <c r="AJ87" s="25"/>
      <c r="AK87" s="25"/>
      <c r="AL87" s="25"/>
    </row>
    <row r="88" spans="13:39" s="5" customFormat="1" ht="9">
      <c r="M88" s="23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6"/>
      <c r="AE88" s="25"/>
      <c r="AF88" s="25"/>
      <c r="AG88" s="25"/>
      <c r="AH88" s="25"/>
      <c r="AJ88" s="25"/>
      <c r="AK88" s="25"/>
      <c r="AL88" s="25"/>
      <c r="AM88" s="25"/>
    </row>
    <row r="89" s="5" customFormat="1" ht="9"/>
    <row r="90" spans="13:38" s="5" customFormat="1" ht="9">
      <c r="M90" s="21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6"/>
      <c r="AE90" s="25"/>
      <c r="AF90" s="25"/>
      <c r="AG90" s="25"/>
      <c r="AJ90" s="25"/>
      <c r="AK90" s="25"/>
      <c r="AL90" s="25"/>
    </row>
    <row r="91" spans="13:38" s="5" customFormat="1" ht="9">
      <c r="M91" s="21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6"/>
      <c r="AE91" s="25"/>
      <c r="AF91" s="25"/>
      <c r="AG91" s="25"/>
      <c r="AJ91" s="25"/>
      <c r="AK91" s="25"/>
      <c r="AL91" s="25"/>
    </row>
    <row r="92" spans="13:38" s="5" customFormat="1" ht="9">
      <c r="M92" s="21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6"/>
      <c r="AE92" s="25"/>
      <c r="AF92" s="25"/>
      <c r="AG92" s="25"/>
      <c r="AJ92" s="25"/>
      <c r="AK92" s="25"/>
      <c r="AL92" s="25"/>
    </row>
    <row r="93" spans="13:39" s="5" customFormat="1" ht="9">
      <c r="M93" s="23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6"/>
      <c r="AE93" s="25"/>
      <c r="AF93" s="25"/>
      <c r="AG93" s="25"/>
      <c r="AH93" s="25"/>
      <c r="AJ93" s="25"/>
      <c r="AK93" s="25"/>
      <c r="AL93" s="25"/>
      <c r="AM93" s="25"/>
    </row>
    <row r="94" s="5" customFormat="1" ht="9"/>
    <row r="95" spans="13:38" s="5" customFormat="1" ht="9">
      <c r="M95" s="21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6"/>
      <c r="AE95" s="25"/>
      <c r="AF95" s="25"/>
      <c r="AG95" s="25"/>
      <c r="AJ95" s="25"/>
      <c r="AK95" s="25"/>
      <c r="AL95" s="25"/>
    </row>
    <row r="96" spans="13:38" s="5" customFormat="1" ht="9">
      <c r="M96" s="21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6"/>
      <c r="AE96" s="25"/>
      <c r="AF96" s="25"/>
      <c r="AG96" s="25"/>
      <c r="AJ96" s="25"/>
      <c r="AK96" s="25"/>
      <c r="AL96" s="25"/>
    </row>
    <row r="97" spans="13:38" s="5" customFormat="1" ht="9">
      <c r="M97" s="21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6"/>
      <c r="AE97" s="25"/>
      <c r="AF97" s="25"/>
      <c r="AG97" s="25"/>
      <c r="AJ97" s="25"/>
      <c r="AK97" s="25"/>
      <c r="AL97" s="25"/>
    </row>
    <row r="98" spans="13:38" s="5" customFormat="1" ht="9">
      <c r="M98" s="21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6"/>
      <c r="AE98" s="25"/>
      <c r="AF98" s="25"/>
      <c r="AG98" s="25"/>
      <c r="AJ98" s="25"/>
      <c r="AK98" s="25"/>
      <c r="AL98" s="25"/>
    </row>
    <row r="99" spans="13:39" s="5" customFormat="1" ht="9">
      <c r="M99" s="23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6"/>
      <c r="AE99" s="25"/>
      <c r="AF99" s="25"/>
      <c r="AG99" s="25"/>
      <c r="AH99" s="25"/>
      <c r="AJ99" s="25"/>
      <c r="AK99" s="25"/>
      <c r="AL99" s="25"/>
      <c r="AM99" s="25"/>
    </row>
    <row r="100" spans="13:28" s="5" customFormat="1" ht="9">
      <c r="M100" s="22"/>
      <c r="N100" s="23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9"/>
    </row>
    <row r="101" spans="13:39" s="5" customFormat="1" ht="9">
      <c r="M101" s="21"/>
      <c r="N101" s="23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6"/>
      <c r="AE101" s="27"/>
      <c r="AF101" s="27"/>
      <c r="AG101" s="27"/>
      <c r="AH101" s="27"/>
      <c r="AJ101" s="27"/>
      <c r="AK101" s="27"/>
      <c r="AL101" s="27"/>
      <c r="AM101" s="27"/>
    </row>
    <row r="102" spans="13:28" s="5" customFormat="1" ht="9">
      <c r="M102" s="22"/>
      <c r="N102" s="23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="5" customFormat="1" ht="9">
      <c r="M103" s="21"/>
    </row>
    <row r="104" s="5" customFormat="1" ht="9">
      <c r="M104" s="21"/>
    </row>
    <row r="105" s="5" customFormat="1" ht="9">
      <c r="M105" s="21"/>
    </row>
    <row r="106" s="5" customFormat="1" ht="9">
      <c r="M106" s="21"/>
    </row>
    <row r="107" s="5" customFormat="1" ht="9">
      <c r="M107" s="21"/>
    </row>
    <row r="108" s="5" customFormat="1" ht="9"/>
    <row r="109" s="5" customFormat="1" ht="9"/>
    <row r="110" s="5" customFormat="1" ht="9"/>
    <row r="111" s="5" customFormat="1" ht="9"/>
    <row r="112" s="5" customFormat="1" ht="9"/>
    <row r="113" s="5" customFormat="1" ht="9"/>
    <row r="114" s="5" customFormat="1" ht="9"/>
    <row r="115" s="5" customFormat="1" ht="9"/>
    <row r="116" s="5" customFormat="1" ht="9"/>
    <row r="117" s="5" customFormat="1" ht="9"/>
    <row r="118" s="5" customFormat="1" ht="9"/>
    <row r="119" s="5" customFormat="1" ht="9"/>
    <row r="120" s="5" customFormat="1" ht="9"/>
    <row r="121" s="5" customFormat="1" ht="9"/>
    <row r="122" s="5" customFormat="1" ht="9"/>
    <row r="123" s="5" customFormat="1" ht="9"/>
    <row r="124" s="5" customFormat="1" ht="9"/>
    <row r="125" s="5" customFormat="1" ht="9"/>
    <row r="126" s="5" customFormat="1" ht="9"/>
    <row r="127" s="5" customFormat="1" ht="9"/>
    <row r="128" s="5" customFormat="1" ht="9"/>
    <row r="129" s="5" customFormat="1" ht="9"/>
    <row r="130" s="5" customFormat="1" ht="9"/>
    <row r="131" s="5" customFormat="1" ht="9"/>
    <row r="132" s="5" customFormat="1" ht="9"/>
    <row r="133" s="5" customFormat="1" ht="9"/>
    <row r="134" s="5" customFormat="1" ht="9"/>
    <row r="135" s="5" customFormat="1" ht="9"/>
    <row r="136" s="5" customFormat="1" ht="9"/>
    <row r="137" s="5" customFormat="1" ht="9"/>
    <row r="138" s="5" customFormat="1" ht="9"/>
    <row r="139" s="5" customFormat="1" ht="9"/>
    <row r="140" s="5" customFormat="1" ht="9"/>
    <row r="141" s="5" customFormat="1" ht="9"/>
    <row r="142" s="5" customFormat="1" ht="9"/>
    <row r="143" s="5" customFormat="1" ht="9"/>
    <row r="144" s="5" customFormat="1" ht="9"/>
    <row r="145" s="5" customFormat="1" ht="9"/>
    <row r="146" s="5" customFormat="1" ht="9"/>
    <row r="147" s="5" customFormat="1" ht="9"/>
    <row r="148" s="5" customFormat="1" ht="9"/>
    <row r="149" s="5" customFormat="1" ht="9"/>
    <row r="150" s="5" customFormat="1" ht="9"/>
    <row r="151" s="5" customFormat="1" ht="9"/>
    <row r="152" s="5" customFormat="1" ht="9"/>
    <row r="153" s="5" customFormat="1" ht="9"/>
    <row r="154" s="5" customFormat="1" ht="9"/>
    <row r="155" s="5" customFormat="1" ht="9"/>
    <row r="156" s="5" customFormat="1" ht="9"/>
    <row r="157" s="5" customFormat="1" ht="9"/>
    <row r="158" s="5" customFormat="1" ht="9"/>
    <row r="159" s="5" customFormat="1" ht="9"/>
    <row r="160" s="5" customFormat="1" ht="9"/>
    <row r="161" s="5" customFormat="1" ht="9"/>
    <row r="162" s="5" customFormat="1" ht="9"/>
    <row r="163" s="5" customFormat="1" ht="9"/>
    <row r="164" s="5" customFormat="1" ht="9"/>
    <row r="165" s="5" customFormat="1" ht="9"/>
    <row r="166" s="5" customFormat="1" ht="9"/>
    <row r="167" s="5" customFormat="1" ht="9"/>
    <row r="168" s="5" customFormat="1" ht="9"/>
    <row r="169" s="5" customFormat="1" ht="9"/>
    <row r="170" s="5" customFormat="1" ht="9"/>
    <row r="171" s="5" customFormat="1" ht="9"/>
    <row r="172" s="5" customFormat="1" ht="9"/>
    <row r="173" s="5" customFormat="1" ht="9"/>
    <row r="174" s="5" customFormat="1" ht="9"/>
    <row r="175" s="5" customFormat="1" ht="9"/>
    <row r="176" s="5" customFormat="1" ht="9"/>
    <row r="177" s="5" customFormat="1" ht="9"/>
    <row r="178" s="5" customFormat="1" ht="9"/>
    <row r="179" s="5" customFormat="1" ht="9"/>
    <row r="180" s="5" customFormat="1" ht="9"/>
    <row r="181" s="5" customFormat="1" ht="9"/>
    <row r="182" s="5" customFormat="1" ht="9"/>
    <row r="183" s="5" customFormat="1" ht="9"/>
    <row r="184" s="5" customFormat="1" ht="9"/>
    <row r="185" s="5" customFormat="1" ht="9"/>
    <row r="186" s="5" customFormat="1" ht="9"/>
    <row r="187" s="5" customFormat="1" ht="9"/>
    <row r="188" s="5" customFormat="1" ht="9"/>
    <row r="189" s="5" customFormat="1" ht="9"/>
    <row r="190" s="5" customFormat="1" ht="9"/>
    <row r="191" s="5" customFormat="1" ht="9"/>
    <row r="192" s="5" customFormat="1" ht="9"/>
    <row r="193" s="5" customFormat="1" ht="9"/>
    <row r="194" s="5" customFormat="1" ht="9"/>
    <row r="195" s="5" customFormat="1" ht="9"/>
    <row r="196" s="5" customFormat="1" ht="9"/>
    <row r="197" s="5" customFormat="1" ht="9"/>
    <row r="198" s="5" customFormat="1" ht="9"/>
    <row r="199" s="5" customFormat="1" ht="9"/>
    <row r="200" s="5" customFormat="1" ht="9"/>
    <row r="201" s="5" customFormat="1" ht="9"/>
    <row r="202" s="5" customFormat="1" ht="9"/>
    <row r="203" s="5" customFormat="1" ht="9"/>
    <row r="204" s="5" customFormat="1" ht="9"/>
    <row r="205" s="5" customFormat="1" ht="9"/>
    <row r="206" s="5" customFormat="1" ht="9"/>
    <row r="207" s="5" customFormat="1" ht="9"/>
    <row r="208" s="5" customFormat="1" ht="9"/>
    <row r="209" s="5" customFormat="1" ht="9"/>
    <row r="210" s="5" customFormat="1" ht="9"/>
    <row r="211" s="5" customFormat="1" ht="9"/>
    <row r="212" s="5" customFormat="1" ht="9"/>
    <row r="213" s="5" customFormat="1" ht="9"/>
    <row r="214" s="5" customFormat="1" ht="9"/>
    <row r="215" s="5" customFormat="1" ht="9"/>
    <row r="216" s="5" customFormat="1" ht="9"/>
    <row r="217" s="5" customFormat="1" ht="9"/>
    <row r="218" s="5" customFormat="1" ht="9"/>
    <row r="219" s="5" customFormat="1" ht="9"/>
    <row r="220" s="5" customFormat="1" ht="9"/>
    <row r="221" s="5" customFormat="1" ht="9"/>
    <row r="222" s="5" customFormat="1" ht="9"/>
    <row r="223" s="5" customFormat="1" ht="9"/>
    <row r="224" s="5" customFormat="1" ht="9"/>
    <row r="225" s="5" customFormat="1" ht="9"/>
    <row r="226" s="5" customFormat="1" ht="9"/>
    <row r="227" s="5" customFormat="1" ht="9"/>
    <row r="228" s="5" customFormat="1" ht="9"/>
    <row r="229" s="5" customFormat="1" ht="9"/>
    <row r="230" s="5" customFormat="1" ht="9"/>
    <row r="231" s="5" customFormat="1" ht="9"/>
    <row r="232" s="5" customFormat="1" ht="9"/>
    <row r="233" s="5" customFormat="1" ht="9"/>
    <row r="234" s="5" customFormat="1" ht="9"/>
    <row r="235" s="5" customFormat="1" ht="9"/>
    <row r="236" s="5" customFormat="1" ht="9"/>
    <row r="237" s="5" customFormat="1" ht="9"/>
    <row r="238" s="5" customFormat="1" ht="9"/>
    <row r="239" s="5" customFormat="1" ht="9"/>
    <row r="240" s="5" customFormat="1" ht="9"/>
    <row r="241" s="5" customFormat="1" ht="9"/>
    <row r="242" s="5" customFormat="1" ht="9"/>
    <row r="243" s="5" customFormat="1" ht="9"/>
    <row r="244" s="5" customFormat="1" ht="9"/>
    <row r="245" s="5" customFormat="1" ht="9"/>
    <row r="246" s="5" customFormat="1" ht="9"/>
    <row r="247" s="5" customFormat="1" ht="9"/>
    <row r="248" s="5" customFormat="1" ht="9"/>
    <row r="249" s="5" customFormat="1" ht="9"/>
    <row r="250" s="5" customFormat="1" ht="9"/>
    <row r="251" s="5" customFormat="1" ht="9"/>
    <row r="252" s="5" customFormat="1" ht="9"/>
    <row r="253" s="5" customFormat="1" ht="9"/>
    <row r="254" s="5" customFormat="1" ht="9"/>
    <row r="255" s="5" customFormat="1" ht="9"/>
    <row r="256" s="5" customFormat="1" ht="9"/>
    <row r="257" s="5" customFormat="1" ht="9"/>
    <row r="258" s="5" customFormat="1" ht="9"/>
    <row r="259" s="5" customFormat="1" ht="9"/>
    <row r="260" s="5" customFormat="1" ht="9"/>
    <row r="261" s="5" customFormat="1" ht="9"/>
    <row r="262" s="5" customFormat="1" ht="9"/>
    <row r="263" s="5" customFormat="1" ht="9"/>
    <row r="264" s="5" customFormat="1" ht="9"/>
    <row r="265" s="5" customFormat="1" ht="9"/>
    <row r="266" s="5" customFormat="1" ht="9"/>
    <row r="267" s="5" customFormat="1" ht="9"/>
    <row r="268" s="5" customFormat="1" ht="9"/>
    <row r="269" s="5" customFormat="1" ht="9"/>
    <row r="270" s="5" customFormat="1" ht="9"/>
    <row r="271" s="5" customFormat="1" ht="9"/>
    <row r="272" s="5" customFormat="1" ht="9"/>
    <row r="273" s="5" customFormat="1" ht="9"/>
    <row r="274" s="5" customFormat="1" ht="9"/>
    <row r="275" s="5" customFormat="1" ht="9"/>
    <row r="276" s="5" customFormat="1" ht="9"/>
    <row r="277" s="5" customFormat="1" ht="9"/>
    <row r="278" s="5" customFormat="1" ht="9"/>
    <row r="279" s="5" customFormat="1" ht="9"/>
    <row r="280" s="5" customFormat="1" ht="9"/>
    <row r="281" s="5" customFormat="1" ht="9"/>
    <row r="282" s="5" customFormat="1" ht="9"/>
    <row r="283" s="5" customFormat="1" ht="9"/>
    <row r="284" s="5" customFormat="1" ht="9"/>
    <row r="285" s="5" customFormat="1" ht="9"/>
    <row r="286" s="5" customFormat="1" ht="9"/>
    <row r="287" s="5" customFormat="1" ht="9"/>
    <row r="288" s="5" customFormat="1" ht="9"/>
    <row r="289" s="5" customFormat="1" ht="9"/>
    <row r="290" s="5" customFormat="1" ht="9"/>
    <row r="291" s="5" customFormat="1" ht="9"/>
    <row r="292" s="5" customFormat="1" ht="9"/>
    <row r="293" s="5" customFormat="1" ht="9"/>
    <row r="294" s="5" customFormat="1" ht="9"/>
    <row r="295" s="5" customFormat="1" ht="9"/>
    <row r="296" s="5" customFormat="1" ht="9"/>
    <row r="297" s="5" customFormat="1" ht="9"/>
    <row r="298" s="5" customFormat="1" ht="9"/>
    <row r="299" s="5" customFormat="1" ht="9"/>
    <row r="300" s="5" customFormat="1" ht="9"/>
    <row r="301" s="5" customFormat="1" ht="9"/>
    <row r="302" s="5" customFormat="1" ht="9"/>
    <row r="303" s="5" customFormat="1" ht="9"/>
    <row r="304" s="5" customFormat="1" ht="9"/>
    <row r="305" s="5" customFormat="1" ht="9"/>
    <row r="306" s="5" customFormat="1" ht="9"/>
    <row r="307" s="5" customFormat="1" ht="9"/>
    <row r="308" s="5" customFormat="1" ht="9"/>
    <row r="309" s="5" customFormat="1" ht="9"/>
    <row r="310" s="5" customFormat="1" ht="9"/>
    <row r="311" s="5" customFormat="1" ht="9"/>
    <row r="312" s="5" customFormat="1" ht="9"/>
    <row r="313" s="5" customFormat="1" ht="9"/>
    <row r="314" s="5" customFormat="1" ht="9"/>
    <row r="315" s="5" customFormat="1" ht="9"/>
    <row r="316" s="5" customFormat="1" ht="9"/>
    <row r="317" s="5" customFormat="1" ht="9"/>
    <row r="318" s="5" customFormat="1" ht="9"/>
    <row r="319" s="5" customFormat="1" ht="9"/>
    <row r="320" s="5" customFormat="1" ht="9"/>
    <row r="321" s="5" customFormat="1" ht="9"/>
    <row r="322" s="5" customFormat="1" ht="9"/>
    <row r="323" s="5" customFormat="1" ht="9"/>
    <row r="324" s="5" customFormat="1" ht="9"/>
    <row r="325" s="5" customFormat="1" ht="9"/>
    <row r="326" s="5" customFormat="1" ht="9"/>
    <row r="327" s="5" customFormat="1" ht="9"/>
    <row r="328" s="5" customFormat="1" ht="9"/>
    <row r="329" s="5" customFormat="1" ht="9"/>
    <row r="330" s="5" customFormat="1" ht="9"/>
    <row r="331" s="5" customFormat="1" ht="9"/>
    <row r="332" s="5" customFormat="1" ht="9"/>
    <row r="333" s="5" customFormat="1" ht="9"/>
    <row r="334" s="5" customFormat="1" ht="9"/>
    <row r="335" s="5" customFormat="1" ht="9"/>
    <row r="336" s="5" customFormat="1" ht="9"/>
    <row r="337" s="5" customFormat="1" ht="9"/>
    <row r="338" s="5" customFormat="1" ht="9"/>
    <row r="339" s="5" customFormat="1" ht="9"/>
    <row r="340" s="5" customFormat="1" ht="9"/>
    <row r="341" s="5" customFormat="1" ht="9"/>
    <row r="342" s="5" customFormat="1" ht="9"/>
    <row r="343" s="5" customFormat="1" ht="9"/>
    <row r="344" s="5" customFormat="1" ht="9"/>
    <row r="345" s="5" customFormat="1" ht="9"/>
    <row r="346" s="5" customFormat="1" ht="9"/>
    <row r="347" s="5" customFormat="1" ht="9"/>
    <row r="348" s="5" customFormat="1" ht="9"/>
    <row r="349" s="5" customFormat="1" ht="9"/>
    <row r="350" s="5" customFormat="1" ht="9"/>
    <row r="351" s="5" customFormat="1" ht="9"/>
    <row r="352" s="5" customFormat="1" ht="9"/>
    <row r="353" s="5" customFormat="1" ht="9"/>
    <row r="354" s="5" customFormat="1" ht="9"/>
    <row r="355" s="5" customFormat="1" ht="9"/>
    <row r="356" s="5" customFormat="1" ht="9"/>
    <row r="357" s="5" customFormat="1" ht="9"/>
    <row r="358" s="5" customFormat="1" ht="9"/>
    <row r="359" s="5" customFormat="1" ht="9"/>
    <row r="360" s="5" customFormat="1" ht="9"/>
    <row r="361" s="5" customFormat="1" ht="9"/>
    <row r="362" s="5" customFormat="1" ht="9"/>
    <row r="363" s="5" customFormat="1" ht="9"/>
    <row r="364" s="5" customFormat="1" ht="9"/>
    <row r="365" s="5" customFormat="1" ht="9"/>
    <row r="366" s="5" customFormat="1" ht="9"/>
    <row r="367" s="5" customFormat="1" ht="9"/>
    <row r="368" s="5" customFormat="1" ht="9"/>
    <row r="369" s="5" customFormat="1" ht="9"/>
    <row r="370" s="5" customFormat="1" ht="9"/>
    <row r="371" s="5" customFormat="1" ht="9"/>
    <row r="372" s="5" customFormat="1" ht="9"/>
    <row r="373" s="5" customFormat="1" ht="9"/>
    <row r="374" s="5" customFormat="1" ht="9"/>
    <row r="375" s="5" customFormat="1" ht="9"/>
    <row r="376" s="5" customFormat="1" ht="9"/>
    <row r="377" s="5" customFormat="1" ht="9"/>
    <row r="378" s="5" customFormat="1" ht="9"/>
    <row r="379" s="5" customFormat="1" ht="9"/>
    <row r="380" s="5" customFormat="1" ht="9"/>
    <row r="381" s="5" customFormat="1" ht="9"/>
    <row r="382" s="5" customFormat="1" ht="9"/>
    <row r="383" s="5" customFormat="1" ht="9"/>
    <row r="384" s="5" customFormat="1" ht="9"/>
    <row r="385" s="5" customFormat="1" ht="9"/>
    <row r="386" s="5" customFormat="1" ht="9"/>
    <row r="387" s="5" customFormat="1" ht="9"/>
    <row r="388" s="5" customFormat="1" ht="9"/>
    <row r="389" s="5" customFormat="1" ht="9"/>
    <row r="390" s="5" customFormat="1" ht="9"/>
    <row r="391" s="5" customFormat="1" ht="9"/>
    <row r="392" s="5" customFormat="1" ht="9"/>
    <row r="393" s="5" customFormat="1" ht="9"/>
    <row r="394" s="5" customFormat="1" ht="9"/>
    <row r="395" s="5" customFormat="1" ht="9"/>
    <row r="396" s="5" customFormat="1" ht="9"/>
    <row r="397" s="5" customFormat="1" ht="9"/>
    <row r="398" s="5" customFormat="1" ht="9"/>
    <row r="399" s="5" customFormat="1" ht="9"/>
    <row r="400" s="5" customFormat="1" ht="9"/>
    <row r="401" s="5" customFormat="1" ht="9"/>
    <row r="402" s="5" customFormat="1" ht="9"/>
    <row r="403" s="5" customFormat="1" ht="9"/>
    <row r="404" s="5" customFormat="1" ht="9"/>
    <row r="405" s="5" customFormat="1" ht="9"/>
    <row r="406" s="5" customFormat="1" ht="9"/>
    <row r="407" s="5" customFormat="1" ht="9"/>
    <row r="408" s="5" customFormat="1" ht="9"/>
    <row r="409" s="30" customFormat="1" ht="15">
      <c r="A409" s="5"/>
    </row>
    <row r="410" s="30" customFormat="1" ht="15">
      <c r="A410" s="5"/>
    </row>
    <row r="411" s="30" customFormat="1" ht="15">
      <c r="A411" s="5"/>
    </row>
    <row r="412" s="30" customFormat="1" ht="15"/>
    <row r="413" s="30" customFormat="1" ht="15"/>
    <row r="414" s="30" customFormat="1" ht="15"/>
    <row r="415" s="30" customFormat="1" ht="15"/>
    <row r="416" s="30" customFormat="1" ht="15"/>
    <row r="417" s="30" customFormat="1" ht="15"/>
    <row r="418" s="30" customFormat="1" ht="15"/>
    <row r="419" s="30" customFormat="1" ht="15"/>
    <row r="420" s="30" customFormat="1" ht="15"/>
    <row r="421" s="30" customFormat="1" ht="15"/>
    <row r="422" s="30" customFormat="1" ht="15"/>
    <row r="423" s="30" customFormat="1" ht="15"/>
    <row r="424" s="30" customFormat="1" ht="15"/>
    <row r="425" s="30" customFormat="1" ht="15"/>
    <row r="426" s="30" customFormat="1" ht="15"/>
    <row r="427" s="30" customFormat="1" ht="15"/>
    <row r="428" s="30" customFormat="1" ht="15"/>
    <row r="429" s="30" customFormat="1" ht="15"/>
    <row r="430" s="30" customFormat="1" ht="15"/>
    <row r="431" s="30" customFormat="1" ht="15"/>
    <row r="432" s="30" customFormat="1" ht="15"/>
    <row r="433" s="30" customFormat="1" ht="15"/>
    <row r="434" s="30" customFormat="1" ht="15"/>
    <row r="435" s="30" customFormat="1" ht="15"/>
    <row r="436" s="30" customFormat="1" ht="15"/>
    <row r="437" s="30" customFormat="1" ht="15"/>
    <row r="438" s="30" customFormat="1" ht="15"/>
    <row r="439" s="30" customFormat="1" ht="15"/>
    <row r="440" s="30" customFormat="1" ht="15"/>
    <row r="441" s="30" customFormat="1" ht="15"/>
    <row r="442" s="30" customFormat="1" ht="15"/>
    <row r="443" s="30" customFormat="1" ht="15"/>
    <row r="444" s="30" customFormat="1" ht="15"/>
    <row r="445" s="30" customFormat="1" ht="15"/>
    <row r="446" s="30" customFormat="1" ht="15"/>
    <row r="447" s="30" customFormat="1" ht="15"/>
    <row r="448" s="30" customFormat="1" ht="15"/>
    <row r="449" s="30" customFormat="1" ht="15"/>
    <row r="450" s="30" customFormat="1" ht="15"/>
    <row r="451" s="30" customFormat="1" ht="15"/>
    <row r="452" s="30" customFormat="1" ht="15"/>
    <row r="453" s="30" customFormat="1" ht="15"/>
    <row r="454" s="30" customFormat="1" ht="15"/>
    <row r="455" s="30" customFormat="1" ht="15"/>
    <row r="456" s="30" customFormat="1" ht="15"/>
    <row r="457" s="30" customFormat="1" ht="15"/>
    <row r="458" s="30" customFormat="1" ht="15"/>
    <row r="459" s="30" customFormat="1" ht="15"/>
    <row r="460" s="30" customFormat="1" ht="15"/>
    <row r="461" s="30" customFormat="1" ht="15"/>
    <row r="462" s="30" customFormat="1" ht="15"/>
    <row r="463" s="30" customFormat="1" ht="15"/>
    <row r="464" s="30" customFormat="1" ht="15"/>
    <row r="465" s="30" customFormat="1" ht="15"/>
    <row r="466" s="30" customFormat="1" ht="15"/>
    <row r="467" s="30" customFormat="1" ht="15"/>
    <row r="468" s="30" customFormat="1" ht="15"/>
    <row r="469" s="30" customFormat="1" ht="15"/>
    <row r="470" s="30" customFormat="1" ht="15"/>
    <row r="471" s="30" customFormat="1" ht="15"/>
    <row r="472" s="30" customFormat="1" ht="15"/>
    <row r="473" s="30" customFormat="1" ht="15"/>
    <row r="474" s="30" customFormat="1" ht="15"/>
    <row r="475" s="30" customFormat="1" ht="15"/>
    <row r="476" s="30" customFormat="1" ht="15"/>
    <row r="477" s="30" customFormat="1" ht="15"/>
    <row r="478" s="30" customFormat="1" ht="15"/>
    <row r="479" s="30" customFormat="1" ht="15"/>
    <row r="480" s="30" customFormat="1" ht="15"/>
    <row r="481" s="30" customFormat="1" ht="15"/>
    <row r="482" s="30" customFormat="1" ht="15"/>
    <row r="483" s="30" customFormat="1" ht="15"/>
    <row r="484" s="30" customFormat="1" ht="15"/>
    <row r="485" s="30" customFormat="1" ht="15"/>
    <row r="486" s="30" customFormat="1" ht="15"/>
    <row r="487" s="30" customFormat="1" ht="15"/>
    <row r="488" s="30" customFormat="1" ht="15"/>
    <row r="489" s="30" customFormat="1" ht="15"/>
    <row r="490" s="30" customFormat="1" ht="15"/>
    <row r="491" s="30" customFormat="1" ht="15"/>
    <row r="492" s="30" customFormat="1" ht="15"/>
    <row r="493" s="30" customFormat="1" ht="15"/>
    <row r="494" s="30" customFormat="1" ht="15"/>
    <row r="495" s="30" customFormat="1" ht="15"/>
    <row r="496" s="30" customFormat="1" ht="15"/>
    <row r="497" s="30" customFormat="1" ht="15"/>
    <row r="498" s="30" customFormat="1" ht="15"/>
    <row r="499" s="30" customFormat="1" ht="15"/>
    <row r="500" s="30" customFormat="1" ht="15"/>
    <row r="501" s="30" customFormat="1" ht="15"/>
    <row r="502" s="30" customFormat="1" ht="15"/>
    <row r="503" s="30" customFormat="1" ht="15"/>
    <row r="504" s="30" customFormat="1" ht="15"/>
    <row r="505" s="30" customFormat="1" ht="15"/>
    <row r="506" s="30" customFormat="1" ht="15"/>
    <row r="507" s="30" customFormat="1" ht="15"/>
  </sheetData>
  <sheetProtection/>
  <mergeCells count="4">
    <mergeCell ref="A3:A4"/>
    <mergeCell ref="A1:L1"/>
    <mergeCell ref="L3:L4"/>
    <mergeCell ref="B3:K3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/>
  <cp:keywords/>
  <dc:description/>
  <cp:lastModifiedBy>Usuário do Windows</cp:lastModifiedBy>
  <cp:lastPrinted>2015-06-10T20:53:37Z</cp:lastPrinted>
  <dcterms:created xsi:type="dcterms:W3CDTF">1998-04-06T18:41:05Z</dcterms:created>
  <dcterms:modified xsi:type="dcterms:W3CDTF">2015-06-10T20:54:31Z</dcterms:modified>
  <cp:category/>
  <cp:version/>
  <cp:contentType/>
  <cp:contentStatus/>
</cp:coreProperties>
</file>