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570" windowWidth="14940" windowHeight="9015" tabRatio="601" activeTab="0"/>
  </bookViews>
  <sheets>
    <sheet name="T2.32" sheetId="1" r:id="rId1"/>
    <sheet name="Gráfico 25 e 26" sheetId="2" state="hidden" r:id="rId2"/>
    <sheet name="Figura 07" sheetId="3" state="hidden" r:id="rId3"/>
  </sheets>
  <definedNames>
    <definedName name="_Fill" hidden="1">'T2.32'!$B$4:$B$4</definedName>
    <definedName name="_xlnm.Print_Area" localSheetId="0">'T2.32'!$A$1:$L$35</definedName>
  </definedNames>
  <calcPr fullCalcOnLoad="1"/>
</workbook>
</file>

<file path=xl/sharedStrings.xml><?xml version="1.0" encoding="utf-8"?>
<sst xmlns="http://schemas.openxmlformats.org/spreadsheetml/2006/main" count="98" uniqueCount="65">
  <si>
    <t>Gasolinas Automotivas</t>
  </si>
  <si>
    <t>m3</t>
  </si>
  <si>
    <t>Gasolina de Aviação</t>
  </si>
  <si>
    <t>Querosene de Aviação</t>
  </si>
  <si>
    <t>Óleo Diesel</t>
  </si>
  <si>
    <t>Naftas</t>
  </si>
  <si>
    <t>-</t>
  </si>
  <si>
    <t>t</t>
  </si>
  <si>
    <t>Óleos Combustíveis</t>
  </si>
  <si>
    <t>Querosene Iluminante</t>
  </si>
  <si>
    <t>PRODUÇÃO DE DERIVADOS DE PETRÓLEO</t>
  </si>
  <si>
    <t>NAS REFINARIAS NACIONAIS</t>
  </si>
  <si>
    <t>Outros</t>
  </si>
  <si>
    <r>
      <t>Fonte</t>
    </r>
    <r>
      <rPr>
        <b/>
        <sz val="9"/>
        <rFont val="Arial"/>
        <family val="2"/>
      </rPr>
      <t>: Quadro 13.</t>
    </r>
  </si>
  <si>
    <t>Solvente</t>
  </si>
  <si>
    <t>Parafina</t>
  </si>
  <si>
    <t>Óleo Lubrificante</t>
  </si>
  <si>
    <t>Asfalto</t>
  </si>
  <si>
    <t>Óleo Combustível</t>
  </si>
  <si>
    <t>FIGURA 07</t>
  </si>
  <si>
    <t>GRÁFICO 25</t>
  </si>
  <si>
    <t>GRÁFICO 26</t>
  </si>
  <si>
    <t xml:space="preserve">EVOLUÇÃO DA PRODUÇÃO DE </t>
  </si>
  <si>
    <t>Coque</t>
  </si>
  <si>
    <r>
      <t>1</t>
    </r>
    <r>
      <rPr>
        <b/>
        <sz val="9"/>
        <rFont val="Arial"/>
        <family val="2"/>
      </rPr>
      <t xml:space="preserve"> Inclui gasolina de aviação, querosene iluminante, óleo lubrificante, solvente, parafina, </t>
    </r>
  </si>
  <si>
    <t xml:space="preserve">DERIVADOS DE PETRÓLEO </t>
  </si>
  <si>
    <r>
      <t>Outros</t>
    </r>
    <r>
      <rPr>
        <vertAlign val="superscript"/>
        <sz val="10"/>
        <rFont val="Arial"/>
        <family val="2"/>
      </rPr>
      <t>5</t>
    </r>
  </si>
  <si>
    <t xml:space="preserve">Gasolina Automotiva </t>
  </si>
  <si>
    <t xml:space="preserve">Nafta </t>
  </si>
  <si>
    <t xml:space="preserve">GLP </t>
  </si>
  <si>
    <t>Outros1</t>
  </si>
  <si>
    <t>1990 - 2000</t>
  </si>
  <si>
    <r>
      <t>Outros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Não Energéticos</t>
    </r>
  </si>
  <si>
    <r>
      <t>Gás Liquefeito de Petróleo</t>
    </r>
    <r>
      <rPr>
        <vertAlign val="superscript"/>
        <sz val="10"/>
        <color indexed="10"/>
        <rFont val="Arial"/>
        <family val="2"/>
      </rPr>
      <t>1</t>
    </r>
  </si>
  <si>
    <r>
      <t xml:space="preserve">  </t>
    </r>
    <r>
      <rPr>
        <b/>
        <sz val="9"/>
        <rFont val="Arial"/>
        <family val="2"/>
      </rPr>
      <t xml:space="preserve">  asfalto, coque e outros não energéticos.</t>
    </r>
  </si>
  <si>
    <t>Outros:</t>
  </si>
  <si>
    <t>Ano 2000</t>
  </si>
  <si>
    <t>%</t>
  </si>
  <si>
    <t>Gasolina de aviação</t>
  </si>
  <si>
    <t>Querosene iluminante</t>
  </si>
  <si>
    <t xml:space="preserve">Óleo lubrificante </t>
  </si>
  <si>
    <t>Derivados de petróleo</t>
  </si>
  <si>
    <t>QAV</t>
  </si>
  <si>
    <r>
      <t>Gasolina A</t>
    </r>
    <r>
      <rPr>
        <vertAlign val="superscript"/>
        <sz val="7"/>
        <rFont val="Helvetica Neue"/>
        <family val="2"/>
      </rPr>
      <t xml:space="preserve"> </t>
    </r>
  </si>
  <si>
    <r>
      <t>GLP</t>
    </r>
    <r>
      <rPr>
        <vertAlign val="superscript"/>
        <sz val="7"/>
        <rFont val="Helvetica Neue"/>
        <family val="2"/>
      </rPr>
      <t>1</t>
    </r>
  </si>
  <si>
    <t>Energéticos</t>
  </si>
  <si>
    <t>Total</t>
  </si>
  <si>
    <r>
      <t>Óleo diesel</t>
    </r>
    <r>
      <rPr>
        <vertAlign val="superscript"/>
        <sz val="7"/>
        <rFont val="Helvetica Neue"/>
        <family val="2"/>
      </rPr>
      <t>3</t>
    </r>
  </si>
  <si>
    <r>
      <t>Óleo combustível</t>
    </r>
    <r>
      <rPr>
        <vertAlign val="superscript"/>
        <sz val="7"/>
        <rFont val="Helvetica Neue"/>
        <family val="2"/>
      </rPr>
      <t>2,3</t>
    </r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</si>
  <si>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</si>
  <si>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2"/>
      </rPr>
      <t>7</t>
    </r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</si>
  <si>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</si>
  <si>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0"/>
      </rPr>
      <t>6</t>
    </r>
  </si>
  <si>
    <t xml:space="preserve">              2. Não inclui produção da unidade de industrialização do xisto, com exceção da nafta (vide nota específica 6).</t>
  </si>
  <si>
    <t xml:space="preserve">              3. Não inclui o consumo próprio de derivados nas unidades produtoras.</t>
  </si>
  <si>
    <t xml:space="preserve">              4. Não inclui as produções de gás combustível das refinarias.</t>
  </si>
  <si>
    <r>
      <t>4</t>
    </r>
    <r>
      <rPr>
        <sz val="7"/>
        <rFont val="Helvetica Neue"/>
        <family val="0"/>
      </rPr>
      <t xml:space="preserve">Inclui óleo leve para turbina elétrica.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coque comercializado para uso energético.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a nafta produzida a partir da industrialização de xisto e enviada para a Repar, onde é incorporada à produção de derivados da </t>
    </r>
  </si>
  <si>
    <r>
      <t>Produção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</si>
  <si>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>1</t>
    </r>
    <r>
      <rPr>
        <sz val="7"/>
        <rFont val="Helvetica Neue"/>
        <family val="0"/>
      </rPr>
      <t xml:space="preserve">Refere-se à mistura propano/butano para uso doméstico e industrial.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Não inclui o óleo combustível de refinaria. ³Inclui componentes destinados à produção de óleo combustível marítimo em alguns terminais aquaviários.</t>
    </r>
  </si>
  <si>
    <t>Notas: 1. Inclui produção das refinarias, centrais petroquímicas, UPGNs e outros produtores. Não inclui produção da unidade de industrialização do xisto.</t>
  </si>
  <si>
    <t>Fontes: ANP, conforme Resolução ANP n° 17/2004 e Petrobras/Abast.</t>
  </si>
  <si>
    <t>Não energéticos</t>
  </si>
  <si>
    <r>
      <rPr>
        <sz val="7"/>
        <rFont val="Helvetica Neue"/>
        <family val="0"/>
      </rPr>
      <t xml:space="preserve">refinaria.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diluentes, GLP não energético e outros produtos não energéticos.   </t>
    </r>
  </si>
  <si>
    <t>14/13
%</t>
  </si>
  <si>
    <t>Tabela 2.34 – Produção de derivados de petróleo, energéticos e não energéticos – 2005-2014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</si>
</sst>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"/>
    <numFmt numFmtId="201" formatCode="#,##0.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#,##0.0000"/>
    <numFmt numFmtId="206" formatCode="#,##0.00000"/>
    <numFmt numFmtId="207" formatCode="_(* #,##0.000000_);_(* \(#,##0.000000\);_(* &quot;-&quot;??_);_(@_)"/>
    <numFmt numFmtId="208" formatCode="_(* #,##0.0000000_);_(* \(#,##0.0000000\);_(* &quot;-&quot;??_);_(@_)"/>
    <numFmt numFmtId="209" formatCode="0.0000"/>
    <numFmt numFmtId="210" formatCode="0.000000"/>
    <numFmt numFmtId="211" formatCode="0.00000"/>
    <numFmt numFmtId="212" formatCode="0.000"/>
    <numFmt numFmtId="213" formatCode="0.00000000"/>
    <numFmt numFmtId="214" formatCode="0.000000000"/>
    <numFmt numFmtId="215" formatCode="0.0000000000"/>
    <numFmt numFmtId="216" formatCode="0.0000000"/>
  </numFmts>
  <fonts count="8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12"/>
      <color indexed="9"/>
      <name val="Arial MT"/>
      <family val="0"/>
    </font>
    <font>
      <sz val="10"/>
      <color indexed="10"/>
      <name val="Arial MT"/>
      <family val="0"/>
    </font>
    <font>
      <sz val="9"/>
      <color indexed="10"/>
      <name val="Arial MT"/>
      <family val="0"/>
    </font>
    <font>
      <sz val="9"/>
      <color indexed="10"/>
      <name val="Arial"/>
      <family val="2"/>
    </font>
    <font>
      <sz val="10"/>
      <name val="Arial MT"/>
      <family val="0"/>
    </font>
    <font>
      <b/>
      <sz val="10"/>
      <color indexed="10"/>
      <name val="Arial MT"/>
      <family val="0"/>
    </font>
    <font>
      <b/>
      <u val="single"/>
      <sz val="10"/>
      <name val="Arial MT"/>
      <family val="0"/>
    </font>
    <font>
      <b/>
      <sz val="9"/>
      <name val="Helvetica Neue"/>
      <family val="2"/>
    </font>
    <font>
      <sz val="10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9"/>
      <name val="Helvetica Neue"/>
      <family val="2"/>
    </font>
    <font>
      <sz val="10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2"/>
      <color indexed="8"/>
      <name val="Arial"/>
      <family val="2"/>
    </font>
    <font>
      <sz val="10.25"/>
      <color indexed="8"/>
      <name val="Arial"/>
      <family val="2"/>
    </font>
    <font>
      <sz val="11.5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name val="Calibri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4.4"/>
      <color indexed="8"/>
      <name val="Arial"/>
      <family val="2"/>
    </font>
    <font>
      <b/>
      <sz val="10.5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98" fontId="4" fillId="0" borderId="0" xfId="53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8" fontId="0" fillId="0" borderId="0" xfId="53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98" fontId="4" fillId="0" borderId="10" xfId="53" applyNumberFormat="1" applyFont="1" applyBorder="1" applyAlignment="1">
      <alignment horizontal="right" wrapText="1"/>
    </xf>
    <xf numFmtId="198" fontId="18" fillId="0" borderId="0" xfId="53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198" fontId="19" fillId="0" borderId="0" xfId="53" applyNumberFormat="1" applyFont="1" applyAlignment="1">
      <alignment/>
    </xf>
    <xf numFmtId="37" fontId="12" fillId="33" borderId="0" xfId="0" applyNumberFormat="1" applyFont="1" applyFill="1" applyBorder="1" applyAlignment="1" applyProtection="1">
      <alignment horizontal="right"/>
      <protection/>
    </xf>
    <xf numFmtId="3" fontId="12" fillId="33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53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>
      <alignment/>
    </xf>
    <xf numFmtId="198" fontId="12" fillId="0" borderId="0" xfId="53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" fontId="12" fillId="0" borderId="0" xfId="0" applyNumberFormat="1" applyFont="1" applyFill="1" applyBorder="1" applyAlignment="1" applyProtection="1">
      <alignment horizontal="right" wrapText="1"/>
      <protection/>
    </xf>
    <xf numFmtId="198" fontId="12" fillId="0" borderId="0" xfId="53" applyNumberFormat="1" applyFont="1" applyFill="1" applyBorder="1" applyAlignment="1">
      <alignment horizontal="right" wrapText="1"/>
    </xf>
    <xf numFmtId="198" fontId="12" fillId="0" borderId="0" xfId="0" applyNumberFormat="1" applyFont="1" applyFill="1" applyBorder="1" applyAlignment="1">
      <alignment horizontal="right" wrapText="1"/>
    </xf>
    <xf numFmtId="198" fontId="11" fillId="0" borderId="0" xfId="0" applyNumberFormat="1" applyFont="1" applyFill="1" applyAlignment="1">
      <alignment/>
    </xf>
    <xf numFmtId="198" fontId="12" fillId="0" borderId="0" xfId="53" applyNumberFormat="1" applyFont="1" applyFill="1" applyAlignment="1">
      <alignment/>
    </xf>
    <xf numFmtId="198" fontId="11" fillId="0" borderId="0" xfId="53" applyNumberFormat="1" applyFont="1" applyFill="1" applyAlignment="1">
      <alignment/>
    </xf>
    <xf numFmtId="198" fontId="18" fillId="0" borderId="0" xfId="53" applyNumberFormat="1" applyFont="1" applyFill="1" applyAlignment="1">
      <alignment/>
    </xf>
    <xf numFmtId="198" fontId="4" fillId="0" borderId="0" xfId="0" applyNumberFormat="1" applyFont="1" applyBorder="1" applyAlignment="1">
      <alignment horizontal="right" wrapText="1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198" fontId="19" fillId="0" borderId="0" xfId="53" applyNumberFormat="1" applyFont="1" applyFill="1" applyAlignment="1">
      <alignment/>
    </xf>
    <xf numFmtId="198" fontId="0" fillId="0" borderId="0" xfId="0" applyNumberFormat="1" applyAlignment="1">
      <alignment/>
    </xf>
    <xf numFmtId="198" fontId="11" fillId="0" borderId="0" xfId="53" applyNumberFormat="1" applyFont="1" applyAlignment="1">
      <alignment/>
    </xf>
    <xf numFmtId="0" fontId="0" fillId="0" borderId="0" xfId="0" applyFont="1" applyFill="1" applyAlignment="1">
      <alignment/>
    </xf>
    <xf numFmtId="198" fontId="4" fillId="0" borderId="0" xfId="53" applyNumberFormat="1" applyFont="1" applyFill="1" applyBorder="1" applyAlignment="1">
      <alignment horizontal="right" wrapText="1"/>
    </xf>
    <xf numFmtId="198" fontId="4" fillId="0" borderId="0" xfId="53" applyNumberFormat="1" applyFont="1" applyFill="1" applyBorder="1" applyAlignment="1" applyProtection="1">
      <alignment horizontal="right" wrapText="1"/>
      <protection/>
    </xf>
    <xf numFmtId="198" fontId="21" fillId="0" borderId="0" xfId="53" applyNumberFormat="1" applyFont="1" applyFill="1" applyAlignment="1">
      <alignment/>
    </xf>
    <xf numFmtId="0" fontId="0" fillId="0" borderId="0" xfId="0" applyFont="1" applyFill="1" applyAlignment="1">
      <alignment/>
    </xf>
    <xf numFmtId="198" fontId="4" fillId="0" borderId="0" xfId="53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98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/>
    </xf>
    <xf numFmtId="198" fontId="29" fillId="33" borderId="0" xfId="53" applyNumberFormat="1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" fontId="28" fillId="33" borderId="0" xfId="53" applyNumberFormat="1" applyFont="1" applyFill="1" applyBorder="1" applyAlignment="1" applyProtection="1">
      <alignment horizontal="right" wrapText="1"/>
      <protection/>
    </xf>
    <xf numFmtId="0" fontId="28" fillId="33" borderId="0" xfId="0" applyFont="1" applyFill="1" applyBorder="1" applyAlignment="1">
      <alignment horizontal="left" vertical="center"/>
    </xf>
    <xf numFmtId="3" fontId="28" fillId="33" borderId="0" xfId="0" applyNumberFormat="1" applyFont="1" applyFill="1" applyBorder="1" applyAlignment="1">
      <alignment horizontal="right" vertical="center" wrapText="1"/>
    </xf>
    <xf numFmtId="4" fontId="27" fillId="33" borderId="0" xfId="53" applyNumberFormat="1" applyFont="1" applyFill="1" applyBorder="1" applyAlignment="1" applyProtection="1">
      <alignment horizontal="right" wrapText="1"/>
      <protection/>
    </xf>
    <xf numFmtId="0" fontId="27" fillId="33" borderId="0" xfId="0" applyFont="1" applyFill="1" applyBorder="1" applyAlignment="1">
      <alignment vertical="center"/>
    </xf>
    <xf numFmtId="4" fontId="27" fillId="33" borderId="0" xfId="53" applyNumberFormat="1" applyFont="1" applyFill="1" applyBorder="1" applyAlignment="1">
      <alignment horizontal="right" wrapText="1"/>
    </xf>
    <xf numFmtId="0" fontId="27" fillId="33" borderId="12" xfId="0" applyFont="1" applyFill="1" applyBorder="1" applyAlignment="1">
      <alignment horizontal="left"/>
    </xf>
    <xf numFmtId="198" fontId="31" fillId="33" borderId="12" xfId="53" applyNumberFormat="1" applyFont="1" applyFill="1" applyBorder="1" applyAlignment="1">
      <alignment horizontal="right"/>
    </xf>
    <xf numFmtId="199" fontId="27" fillId="33" borderId="12" xfId="0" applyNumberFormat="1" applyFont="1" applyFill="1" applyBorder="1" applyAlignment="1">
      <alignment/>
    </xf>
    <xf numFmtId="37" fontId="27" fillId="33" borderId="0" xfId="0" applyNumberFormat="1" applyFont="1" applyFill="1" applyBorder="1" applyAlignment="1" applyProtection="1">
      <alignment/>
      <protection/>
    </xf>
    <xf numFmtId="0" fontId="32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left"/>
    </xf>
    <xf numFmtId="198" fontId="31" fillId="33" borderId="0" xfId="53" applyNumberFormat="1" applyFont="1" applyFill="1" applyBorder="1" applyAlignment="1">
      <alignment/>
    </xf>
    <xf numFmtId="3" fontId="27" fillId="33" borderId="0" xfId="0" applyNumberFormat="1" applyFont="1" applyFill="1" applyBorder="1" applyAlignment="1" applyProtection="1">
      <alignment horizontal="right"/>
      <protection/>
    </xf>
    <xf numFmtId="3" fontId="27" fillId="33" borderId="0" xfId="0" applyNumberFormat="1" applyFont="1" applyFill="1" applyBorder="1" applyAlignment="1">
      <alignment horizontal="right" vertical="center" wrapText="1"/>
    </xf>
    <xf numFmtId="3" fontId="27" fillId="33" borderId="0" xfId="53" applyNumberFormat="1" applyFont="1" applyFill="1" applyBorder="1" applyAlignment="1">
      <alignment horizontal="right" wrapText="1"/>
    </xf>
    <xf numFmtId="198" fontId="31" fillId="33" borderId="0" xfId="53" applyNumberFormat="1" applyFont="1" applyFill="1" applyBorder="1" applyAlignment="1" applyProtection="1">
      <alignment horizontal="right" wrapText="1"/>
      <protection/>
    </xf>
    <xf numFmtId="197" fontId="31" fillId="33" borderId="0" xfId="53" applyNumberFormat="1" applyFont="1" applyFill="1" applyBorder="1" applyAlignment="1">
      <alignment/>
    </xf>
    <xf numFmtId="198" fontId="33" fillId="33" borderId="0" xfId="53" applyNumberFormat="1" applyFont="1" applyFill="1" applyAlignment="1">
      <alignment/>
    </xf>
    <xf numFmtId="198" fontId="31" fillId="33" borderId="0" xfId="53" applyNumberFormat="1" applyFont="1" applyFill="1" applyAlignment="1">
      <alignment/>
    </xf>
    <xf numFmtId="198" fontId="33" fillId="33" borderId="0" xfId="53" applyNumberFormat="1" applyFont="1" applyFill="1" applyBorder="1" applyAlignment="1">
      <alignment/>
    </xf>
    <xf numFmtId="198" fontId="27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199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37" fontId="31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198" fontId="28" fillId="33" borderId="0" xfId="53" applyNumberFormat="1" applyFont="1" applyFill="1" applyBorder="1" applyAlignment="1">
      <alignment horizontal="right" wrapText="1"/>
    </xf>
    <xf numFmtId="209" fontId="31" fillId="33" borderId="0" xfId="53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 vertical="center" wrapText="1"/>
    </xf>
    <xf numFmtId="212" fontId="31" fillId="33" borderId="0" xfId="0" applyNumberFormat="1" applyFont="1" applyFill="1" applyBorder="1" applyAlignment="1">
      <alignment horizontal="right"/>
    </xf>
    <xf numFmtId="0" fontId="30" fillId="33" borderId="0" xfId="0" applyFont="1" applyFill="1" applyAlignment="1">
      <alignment/>
    </xf>
    <xf numFmtId="198" fontId="27" fillId="33" borderId="0" xfId="53" applyNumberFormat="1" applyFont="1" applyFill="1" applyBorder="1" applyAlignment="1">
      <alignment horizontal="right" vertical="center" wrapText="1"/>
    </xf>
    <xf numFmtId="198" fontId="27" fillId="33" borderId="0" xfId="53" applyNumberFormat="1" applyFont="1" applyFill="1" applyBorder="1" applyAlignment="1">
      <alignment/>
    </xf>
    <xf numFmtId="198" fontId="31" fillId="33" borderId="0" xfId="0" applyNumberFormat="1" applyFont="1" applyFill="1" applyBorder="1" applyAlignment="1">
      <alignment/>
    </xf>
    <xf numFmtId="0" fontId="85" fillId="33" borderId="0" xfId="0" applyFont="1" applyFill="1" applyBorder="1" applyAlignment="1">
      <alignment vertical="center"/>
    </xf>
    <xf numFmtId="199" fontId="27" fillId="33" borderId="0" xfId="51" applyNumberFormat="1" applyFont="1" applyFill="1" applyBorder="1" applyAlignment="1">
      <alignment/>
    </xf>
    <xf numFmtId="198" fontId="86" fillId="33" borderId="0" xfId="0" applyNumberFormat="1" applyFont="1" applyFill="1" applyBorder="1" applyAlignment="1">
      <alignment/>
    </xf>
    <xf numFmtId="198" fontId="29" fillId="33" borderId="0" xfId="53" applyNumberFormat="1" applyFont="1" applyFill="1" applyBorder="1" applyAlignment="1">
      <alignment horizontal="right" wrapText="1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33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675"/>
          <c:w val="0.66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4991872"/>
        <c:axId val="44926849"/>
      </c:barChart>
      <c:catAx>
        <c:axId val="49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9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2375"/>
          <c:w val="0.23925"/>
          <c:h val="0.4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625"/>
          <c:w val="0.686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1688458"/>
        <c:axId val="15196123"/>
      </c:barChart>
      <c:catAx>
        <c:axId val="168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196123"/>
        <c:crosses val="autoZero"/>
        <c:auto val="1"/>
        <c:lblOffset val="100"/>
        <c:tickLblSkip val="1"/>
        <c:noMultiLvlLbl val="0"/>
      </c:catAx>
      <c:valAx>
        <c:axId val="1519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88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0575"/>
          <c:w val="0.23925"/>
          <c:h val="0.4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produzido: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95.228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152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75"/>
          <c:y val="0.30875"/>
          <c:w val="0.45925"/>
          <c:h val="0.39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Gasolina Automotiva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Diesel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Nafta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
Combustível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Liquefeito de Petróleo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07'!$IS$6:$IS$12</c:f>
              <c:strCache/>
            </c:strRef>
          </c:cat>
          <c:val>
            <c:numRef>
              <c:f>'Figura 07'!$IU$6:$IU$12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762000" y="19431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2" name="Chart 6"/>
        <xdr:cNvGraphicFramePr/>
      </xdr:nvGraphicFramePr>
      <xdr:xfrm>
        <a:off x="762000" y="7696200"/>
        <a:ext cx="6096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38125" y="1943100"/>
        <a:ext cx="6096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R85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9.6640625" style="82" customWidth="1"/>
    <col min="2" max="2" width="8.10546875" style="58" customWidth="1"/>
    <col min="3" max="3" width="8.3359375" style="58" customWidth="1"/>
    <col min="4" max="4" width="8.10546875" style="58" customWidth="1"/>
    <col min="5" max="5" width="7.77734375" style="58" customWidth="1"/>
    <col min="6" max="6" width="7.99609375" style="58" customWidth="1"/>
    <col min="7" max="7" width="8.21484375" style="58" customWidth="1"/>
    <col min="8" max="8" width="8.10546875" style="58" bestFit="1" customWidth="1"/>
    <col min="9" max="9" width="7.99609375" style="58" customWidth="1"/>
    <col min="10" max="10" width="8.4453125" style="58" customWidth="1"/>
    <col min="11" max="11" width="8.21484375" style="58" customWidth="1"/>
    <col min="12" max="12" width="6.77734375" style="58" customWidth="1"/>
    <col min="13" max="13" width="3.5546875" style="90" customWidth="1"/>
    <col min="14" max="18" width="7.77734375" style="58" customWidth="1"/>
    <col min="19" max="70" width="10.6640625" style="58" customWidth="1"/>
    <col min="71" max="16384" width="11.5546875" style="59" customWidth="1"/>
  </cols>
  <sheetData>
    <row r="1" spans="1:12" ht="12.75" customHeight="1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s="62" customFormat="1" ht="9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1"/>
    </row>
    <row r="3" spans="1:13" s="62" customFormat="1" ht="11.25" customHeight="1">
      <c r="A3" s="112" t="s">
        <v>41</v>
      </c>
      <c r="B3" s="117" t="s">
        <v>57</v>
      </c>
      <c r="C3" s="117"/>
      <c r="D3" s="117"/>
      <c r="E3" s="117"/>
      <c r="F3" s="117"/>
      <c r="G3" s="117"/>
      <c r="H3" s="117"/>
      <c r="I3" s="117"/>
      <c r="J3" s="117"/>
      <c r="K3" s="118"/>
      <c r="L3" s="114" t="s">
        <v>63</v>
      </c>
      <c r="M3" s="84"/>
    </row>
    <row r="4" spans="1:13" s="62" customFormat="1" ht="11.25" customHeight="1">
      <c r="A4" s="113"/>
      <c r="B4" s="64">
        <v>2005</v>
      </c>
      <c r="C4" s="64">
        <v>2006</v>
      </c>
      <c r="D4" s="64">
        <v>2007</v>
      </c>
      <c r="E4" s="64">
        <v>2008</v>
      </c>
      <c r="F4" s="64">
        <v>2009</v>
      </c>
      <c r="G4" s="64">
        <v>2010</v>
      </c>
      <c r="H4" s="64">
        <v>2011</v>
      </c>
      <c r="I4" s="64">
        <v>2012</v>
      </c>
      <c r="J4" s="64">
        <v>2013</v>
      </c>
      <c r="K4" s="64">
        <v>2014</v>
      </c>
      <c r="L4" s="115"/>
      <c r="M4" s="91"/>
    </row>
    <row r="5" spans="1:13" s="63" customFormat="1" ht="9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M5" s="84"/>
    </row>
    <row r="6" spans="1:15" s="63" customFormat="1" ht="9">
      <c r="A6" s="67" t="s">
        <v>46</v>
      </c>
      <c r="B6" s="100">
        <f aca="true" t="shared" si="0" ref="B6:I6">B8+B18</f>
        <v>104484698.68757339</v>
      </c>
      <c r="C6" s="100">
        <f t="shared" si="0"/>
        <v>106357390.99664856</v>
      </c>
      <c r="D6" s="100">
        <f t="shared" si="0"/>
        <v>108536779.84580374</v>
      </c>
      <c r="E6" s="100">
        <f t="shared" si="0"/>
        <v>108185965.97883685</v>
      </c>
      <c r="F6" s="100">
        <f t="shared" si="0"/>
        <v>109796333.61575583</v>
      </c>
      <c r="G6" s="100">
        <f t="shared" si="0"/>
        <v>110450810.2854783</v>
      </c>
      <c r="H6" s="100">
        <f t="shared" si="0"/>
        <v>114421921.0486577</v>
      </c>
      <c r="I6" s="100">
        <f t="shared" si="0"/>
        <v>120203986.15068707</v>
      </c>
      <c r="J6" s="100">
        <f>J8+J18</f>
        <v>127299882.1643667</v>
      </c>
      <c r="K6" s="100">
        <f>K8+K18</f>
        <v>130152721.60271132</v>
      </c>
      <c r="L6" s="68">
        <f>100*(K6-J6)/J6</f>
        <v>2.2410385538779143</v>
      </c>
      <c r="M6" s="84"/>
      <c r="O6" s="93"/>
    </row>
    <row r="7" spans="1:15" s="63" customFormat="1" ht="9">
      <c r="A7" s="65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68"/>
      <c r="M7" s="84"/>
      <c r="O7" s="93"/>
    </row>
    <row r="8" spans="1:15" s="63" customFormat="1" ht="9">
      <c r="A8" s="69" t="s">
        <v>45</v>
      </c>
      <c r="B8" s="70">
        <f>SUM(B9,B10,B11,B12,B13,B15,B16+B14)</f>
        <v>88946604.24745308</v>
      </c>
      <c r="C8" s="70">
        <f>SUM(C9,C10,C11,C12,C13,C15,C16+C14)</f>
        <v>89954756.2152875</v>
      </c>
      <c r="D8" s="70">
        <f>SUM(D9,D10,D11,D12,D13,D15,D16+D14)</f>
        <v>91406647.49894693</v>
      </c>
      <c r="E8" s="70">
        <f>SUM(E9,E10,E11,E12,E13,E15,E16+E14)</f>
        <v>91428256.55149871</v>
      </c>
      <c r="F8" s="70">
        <f>SUM(F9,F10,F11,F12,F13,F15,F16+F14)</f>
        <v>92463797.08302084</v>
      </c>
      <c r="G8" s="70">
        <f>SUM(G9,G10,G11,G12,G13,G15,G16+G14)</f>
        <v>93132846.86018962</v>
      </c>
      <c r="H8" s="70">
        <f>SUM(H9,H10,H11,H12,H13,H15,H16+H14)</f>
        <v>97397036.71007197</v>
      </c>
      <c r="I8" s="70">
        <f>SUM(I9,I10,I11,I12,I13,I15,I16+I14)</f>
        <v>102528383.36332303</v>
      </c>
      <c r="J8" s="70">
        <f>SUM(J9,J10,J11,J12,J13,J15,J16+J14)</f>
        <v>110160882.98164977</v>
      </c>
      <c r="K8" s="70">
        <f>SUM(K9,K10,K11,K12,K13,K15,K16+K14)</f>
        <v>112717561.65030918</v>
      </c>
      <c r="L8" s="68">
        <f aca="true" t="shared" si="1" ref="L8:L25">100*(K8-J8)/J8</f>
        <v>2.3208589105856086</v>
      </c>
      <c r="M8" s="101"/>
      <c r="N8" s="109"/>
      <c r="O8" s="93"/>
    </row>
    <row r="9" spans="1:18" s="63" customFormat="1" ht="9" customHeight="1">
      <c r="A9" s="72" t="s">
        <v>43</v>
      </c>
      <c r="B9" s="105">
        <v>19980836.447</v>
      </c>
      <c r="C9" s="105">
        <v>21330105.948168665</v>
      </c>
      <c r="D9" s="105">
        <v>21598968.76887949</v>
      </c>
      <c r="E9" s="105">
        <v>21041901.21</v>
      </c>
      <c r="F9" s="105">
        <v>20874989.121</v>
      </c>
      <c r="G9" s="105">
        <v>23067252.536000002</v>
      </c>
      <c r="H9" s="105">
        <v>24886352.348</v>
      </c>
      <c r="I9" s="105">
        <v>27061074.968999997</v>
      </c>
      <c r="J9" s="105">
        <v>29720706.673</v>
      </c>
      <c r="K9" s="105">
        <v>30078550.080000002</v>
      </c>
      <c r="L9" s="71">
        <f t="shared" si="1"/>
        <v>1.204020519892574</v>
      </c>
      <c r="M9" s="101"/>
      <c r="N9" s="109"/>
      <c r="O9" s="110"/>
      <c r="P9" s="106"/>
      <c r="Q9" s="106"/>
      <c r="R9" s="106"/>
    </row>
    <row r="10" spans="1:18" s="63" customFormat="1" ht="9" customHeight="1">
      <c r="A10" s="72" t="s">
        <v>38</v>
      </c>
      <c r="B10" s="87">
        <v>70199</v>
      </c>
      <c r="C10" s="87">
        <v>64598</v>
      </c>
      <c r="D10" s="87">
        <v>62169</v>
      </c>
      <c r="E10" s="87">
        <v>67966</v>
      </c>
      <c r="F10" s="87">
        <v>52765</v>
      </c>
      <c r="G10" s="87">
        <v>90104</v>
      </c>
      <c r="H10" s="87">
        <v>80166</v>
      </c>
      <c r="I10" s="87">
        <v>77606</v>
      </c>
      <c r="J10" s="87">
        <v>93685</v>
      </c>
      <c r="K10" s="87">
        <v>93762</v>
      </c>
      <c r="L10" s="71">
        <f t="shared" si="1"/>
        <v>0.0821903186209105</v>
      </c>
      <c r="M10" s="101"/>
      <c r="N10" s="109"/>
      <c r="O10" s="93"/>
      <c r="P10" s="106"/>
      <c r="Q10" s="106"/>
      <c r="R10" s="106"/>
    </row>
    <row r="11" spans="1:18" s="63" customFormat="1" ht="9" customHeight="1">
      <c r="A11" s="72" t="s">
        <v>44</v>
      </c>
      <c r="B11" s="86">
        <v>10728054.506469298</v>
      </c>
      <c r="C11" s="102">
        <v>10289227.314875137</v>
      </c>
      <c r="D11" s="102">
        <v>10431558.180781756</v>
      </c>
      <c r="E11" s="102">
        <v>10233782.829074977</v>
      </c>
      <c r="F11" s="102">
        <v>10008677.029078826</v>
      </c>
      <c r="G11" s="102">
        <v>9698812.878116649</v>
      </c>
      <c r="H11" s="102">
        <v>9968351.623919941</v>
      </c>
      <c r="I11" s="102">
        <v>10361615.85642976</v>
      </c>
      <c r="J11" s="102">
        <v>10228150.92377786</v>
      </c>
      <c r="K11" s="102">
        <v>10050965.088064346</v>
      </c>
      <c r="L11" s="71">
        <f t="shared" si="1"/>
        <v>-1.7323349746590169</v>
      </c>
      <c r="M11" s="101"/>
      <c r="N11" s="109"/>
      <c r="O11" s="93"/>
      <c r="P11" s="106"/>
      <c r="Q11" s="106"/>
      <c r="R11" s="106"/>
    </row>
    <row r="12" spans="1:18" s="63" customFormat="1" ht="9" customHeight="1">
      <c r="A12" s="72" t="s">
        <v>48</v>
      </c>
      <c r="B12" s="87">
        <v>15075498.727983769</v>
      </c>
      <c r="C12" s="87">
        <v>15128532.269243704</v>
      </c>
      <c r="D12" s="87">
        <v>15389936.984275788</v>
      </c>
      <c r="E12" s="87">
        <v>14704451.593423732</v>
      </c>
      <c r="F12" s="87">
        <v>14053754.979921915</v>
      </c>
      <c r="G12" s="87">
        <v>13895071.309072968</v>
      </c>
      <c r="H12" s="87">
        <v>13208484.058424009</v>
      </c>
      <c r="I12" s="87">
        <v>13691083.762089178</v>
      </c>
      <c r="J12" s="87">
        <v>14761275.967376728</v>
      </c>
      <c r="K12" s="87">
        <v>16267891.46811283</v>
      </c>
      <c r="L12" s="71">
        <f t="shared" si="1"/>
        <v>10.206539760287727</v>
      </c>
      <c r="M12" s="101"/>
      <c r="N12" s="109"/>
      <c r="O12" s="93"/>
      <c r="P12" s="106"/>
      <c r="Q12" s="106"/>
      <c r="R12" s="106"/>
    </row>
    <row r="13" spans="1:18" s="63" customFormat="1" ht="9" customHeight="1">
      <c r="A13" s="72" t="s">
        <v>47</v>
      </c>
      <c r="B13" s="87">
        <v>38746958.822000004</v>
      </c>
      <c r="C13" s="87">
        <v>39115647.827999994</v>
      </c>
      <c r="D13" s="87">
        <v>39581215.28327643</v>
      </c>
      <c r="E13" s="87">
        <v>41134038.32</v>
      </c>
      <c r="F13" s="87">
        <v>42898666.56402009</v>
      </c>
      <c r="G13" s="87">
        <v>41429263.32</v>
      </c>
      <c r="H13" s="87">
        <v>43388313.48372803</v>
      </c>
      <c r="I13" s="87">
        <v>45504004.19080411</v>
      </c>
      <c r="J13" s="87">
        <v>49539186.29849518</v>
      </c>
      <c r="K13" s="87">
        <v>49675057.164132</v>
      </c>
      <c r="L13" s="71">
        <f t="shared" si="1"/>
        <v>0.27426947390321865</v>
      </c>
      <c r="M13" s="101"/>
      <c r="N13" s="109"/>
      <c r="O13" s="110"/>
      <c r="P13" s="106"/>
      <c r="Q13" s="106"/>
      <c r="R13" s="106"/>
    </row>
    <row r="14" spans="1:18" s="63" customFormat="1" ht="9" customHeight="1">
      <c r="A14" s="72" t="s">
        <v>42</v>
      </c>
      <c r="B14" s="87">
        <v>4154451</v>
      </c>
      <c r="C14" s="87">
        <v>3825069</v>
      </c>
      <c r="D14" s="87">
        <v>4103399</v>
      </c>
      <c r="E14" s="87">
        <v>3873337</v>
      </c>
      <c r="F14" s="87">
        <v>4380983</v>
      </c>
      <c r="G14" s="87">
        <v>4664552</v>
      </c>
      <c r="H14" s="87">
        <v>5395177</v>
      </c>
      <c r="I14" s="87">
        <v>5422769</v>
      </c>
      <c r="J14" s="87">
        <v>5554391</v>
      </c>
      <c r="K14" s="87">
        <v>6079114</v>
      </c>
      <c r="L14" s="71">
        <f t="shared" si="1"/>
        <v>9.446994278940751</v>
      </c>
      <c r="M14" s="101"/>
      <c r="N14" s="109"/>
      <c r="O14" s="93"/>
      <c r="P14" s="106"/>
      <c r="Q14" s="106"/>
      <c r="R14" s="106"/>
    </row>
    <row r="15" spans="1:18" s="63" customFormat="1" ht="9" customHeight="1">
      <c r="A15" s="72" t="s">
        <v>39</v>
      </c>
      <c r="B15" s="87">
        <v>58090.744</v>
      </c>
      <c r="C15" s="87">
        <v>38272.854999999996</v>
      </c>
      <c r="D15" s="87">
        <v>27033.28173346471</v>
      </c>
      <c r="E15" s="87">
        <v>23157.599000000002</v>
      </c>
      <c r="F15" s="87">
        <v>19707.389</v>
      </c>
      <c r="G15" s="87">
        <v>25456.817</v>
      </c>
      <c r="H15" s="87">
        <v>24096.195999999996</v>
      </c>
      <c r="I15" s="87">
        <v>23884.585</v>
      </c>
      <c r="J15" s="87">
        <v>15393.119</v>
      </c>
      <c r="K15" s="87">
        <v>12004.85</v>
      </c>
      <c r="L15" s="71">
        <f t="shared" si="1"/>
        <v>-22.01158192826288</v>
      </c>
      <c r="M15" s="101"/>
      <c r="N15" s="109"/>
      <c r="O15" s="93"/>
      <c r="P15" s="106"/>
      <c r="Q15" s="106"/>
      <c r="R15" s="106"/>
    </row>
    <row r="16" spans="1:15" s="63" customFormat="1" ht="9" customHeight="1">
      <c r="A16" s="72" t="s">
        <v>49</v>
      </c>
      <c r="B16" s="87">
        <v>132515</v>
      </c>
      <c r="C16" s="87">
        <v>163303</v>
      </c>
      <c r="D16" s="87">
        <v>212367</v>
      </c>
      <c r="E16" s="87">
        <v>349622</v>
      </c>
      <c r="F16" s="87">
        <v>174254</v>
      </c>
      <c r="G16" s="87">
        <v>262334</v>
      </c>
      <c r="H16" s="87">
        <v>446096</v>
      </c>
      <c r="I16" s="87">
        <v>386345</v>
      </c>
      <c r="J16" s="87">
        <v>248094</v>
      </c>
      <c r="K16" s="87">
        <v>460217</v>
      </c>
      <c r="L16" s="71">
        <f t="shared" si="1"/>
        <v>85.50106008206566</v>
      </c>
      <c r="M16" s="101"/>
      <c r="N16" s="109"/>
      <c r="O16" s="93"/>
    </row>
    <row r="17" spans="1:15" s="63" customFormat="1" ht="9">
      <c r="A17" s="65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3"/>
      <c r="M17" s="101"/>
      <c r="N17" s="109"/>
      <c r="O17" s="93"/>
    </row>
    <row r="18" spans="1:18" s="63" customFormat="1" ht="9">
      <c r="A18" s="69" t="s">
        <v>61</v>
      </c>
      <c r="B18" s="70">
        <f aca="true" t="shared" si="2" ref="B18:H18">SUM(B19:B25)</f>
        <v>15538094.440120311</v>
      </c>
      <c r="C18" s="70">
        <f t="shared" si="2"/>
        <v>16402634.781361053</v>
      </c>
      <c r="D18" s="70">
        <f t="shared" si="2"/>
        <v>17130132.34685681</v>
      </c>
      <c r="E18" s="70">
        <f t="shared" si="2"/>
        <v>16757709.427338142</v>
      </c>
      <c r="F18" s="70">
        <f t="shared" si="2"/>
        <v>17332536.53273499</v>
      </c>
      <c r="G18" s="70">
        <f t="shared" si="2"/>
        <v>17317963.42528868</v>
      </c>
      <c r="H18" s="70">
        <f t="shared" si="2"/>
        <v>17024884.33858573</v>
      </c>
      <c r="I18" s="70">
        <f>SUM(I19:I25)</f>
        <v>17675602.787364032</v>
      </c>
      <c r="J18" s="70">
        <f>SUM(J19:J25)</f>
        <v>17138999.182716936</v>
      </c>
      <c r="K18" s="70">
        <f>SUM(K19:K25)</f>
        <v>17435159.95240215</v>
      </c>
      <c r="L18" s="68">
        <f t="shared" si="1"/>
        <v>1.7279933707206354</v>
      </c>
      <c r="M18" s="101"/>
      <c r="N18" s="109"/>
      <c r="O18" s="93"/>
      <c r="P18" s="93"/>
      <c r="Q18" s="93"/>
      <c r="R18" s="93"/>
    </row>
    <row r="19" spans="1:18" s="63" customFormat="1" ht="9" customHeight="1">
      <c r="A19" s="72" t="s">
        <v>17</v>
      </c>
      <c r="B19" s="87">
        <v>1420790.966523994</v>
      </c>
      <c r="C19" s="87">
        <v>1866459.7606976824</v>
      </c>
      <c r="D19" s="87">
        <v>1681173.657501099</v>
      </c>
      <c r="E19" s="87">
        <v>2129965.7589706862</v>
      </c>
      <c r="F19" s="87">
        <v>2089925.8273045144</v>
      </c>
      <c r="G19" s="87">
        <v>2767281.208886385</v>
      </c>
      <c r="H19" s="87">
        <v>2464544.006845209</v>
      </c>
      <c r="I19" s="87">
        <v>2569634.777738753</v>
      </c>
      <c r="J19" s="87">
        <v>2653347.9041076493</v>
      </c>
      <c r="K19" s="87">
        <v>3248852.673039386</v>
      </c>
      <c r="L19" s="71">
        <f t="shared" si="1"/>
        <v>22.443523821728597</v>
      </c>
      <c r="M19" s="101"/>
      <c r="N19" s="109"/>
      <c r="O19" s="93"/>
      <c r="P19" s="106"/>
      <c r="Q19" s="106"/>
      <c r="R19" s="106"/>
    </row>
    <row r="20" spans="1:18" s="63" customFormat="1" ht="9" customHeight="1">
      <c r="A20" s="72" t="s">
        <v>51</v>
      </c>
      <c r="B20" s="85">
        <v>2394881.781248555</v>
      </c>
      <c r="C20" s="85">
        <v>2372801.6992863</v>
      </c>
      <c r="D20" s="85">
        <v>2563295.618589016</v>
      </c>
      <c r="E20" s="85">
        <v>2811484.6838580053</v>
      </c>
      <c r="F20" s="85">
        <v>3084025.4202638487</v>
      </c>
      <c r="G20" s="85">
        <v>3056971.133</v>
      </c>
      <c r="H20" s="85">
        <v>3756283.85569572</v>
      </c>
      <c r="I20" s="85">
        <v>4452350.279961337</v>
      </c>
      <c r="J20" s="85">
        <v>4810510.422132122</v>
      </c>
      <c r="K20" s="85">
        <v>4748863.830169153</v>
      </c>
      <c r="L20" s="71">
        <f t="shared" si="1"/>
        <v>-1.2814979399970996</v>
      </c>
      <c r="M20" s="101"/>
      <c r="N20" s="109"/>
      <c r="O20" s="93"/>
      <c r="P20" s="106"/>
      <c r="Q20" s="106"/>
      <c r="R20" s="106"/>
    </row>
    <row r="21" spans="1:18" s="63" customFormat="1" ht="9" customHeight="1">
      <c r="A21" s="72" t="s">
        <v>52</v>
      </c>
      <c r="B21" s="86">
        <v>8550037.382932968</v>
      </c>
      <c r="C21" s="86">
        <v>8663731.454273373</v>
      </c>
      <c r="D21" s="86">
        <v>9244638.896887964</v>
      </c>
      <c r="E21" s="86">
        <v>8142803.6585634425</v>
      </c>
      <c r="F21" s="86">
        <v>8412608.02931938</v>
      </c>
      <c r="G21" s="86">
        <v>7355760.980031483</v>
      </c>
      <c r="H21" s="86">
        <v>6344073.50215289</v>
      </c>
      <c r="I21" s="86">
        <v>6440115.312043405</v>
      </c>
      <c r="J21" s="86">
        <v>5354013.7294988055</v>
      </c>
      <c r="K21" s="86">
        <v>5074640.16117543</v>
      </c>
      <c r="L21" s="71">
        <f t="shared" si="1"/>
        <v>-5.218021141487212</v>
      </c>
      <c r="M21" s="101"/>
      <c r="N21" s="109"/>
      <c r="O21" s="93"/>
      <c r="P21" s="106"/>
      <c r="Q21" s="106"/>
      <c r="R21" s="106"/>
    </row>
    <row r="22" spans="1:18" s="63" customFormat="1" ht="9" customHeight="1">
      <c r="A22" s="72" t="s">
        <v>40</v>
      </c>
      <c r="B22" s="87">
        <v>801741</v>
      </c>
      <c r="C22" s="87">
        <v>785822</v>
      </c>
      <c r="D22" s="87">
        <v>645053</v>
      </c>
      <c r="E22" s="87">
        <v>756200</v>
      </c>
      <c r="F22" s="87">
        <v>593794</v>
      </c>
      <c r="G22" s="87">
        <v>603154</v>
      </c>
      <c r="H22" s="87">
        <v>580690.809</v>
      </c>
      <c r="I22" s="87">
        <v>607979</v>
      </c>
      <c r="J22" s="87">
        <v>689214</v>
      </c>
      <c r="K22" s="87">
        <v>682053.449887927</v>
      </c>
      <c r="L22" s="71">
        <f t="shared" si="1"/>
        <v>-1.0389443789698063</v>
      </c>
      <c r="M22" s="101"/>
      <c r="N22" s="109"/>
      <c r="O22" s="93"/>
      <c r="P22" s="106"/>
      <c r="Q22" s="106"/>
      <c r="R22" s="106"/>
    </row>
    <row r="23" spans="1:18" s="63" customFormat="1" ht="9" customHeight="1">
      <c r="A23" s="72" t="s">
        <v>15</v>
      </c>
      <c r="B23" s="87">
        <v>140457.47873071893</v>
      </c>
      <c r="C23" s="87">
        <v>134416.53508014095</v>
      </c>
      <c r="D23" s="87">
        <v>129738.30130143437</v>
      </c>
      <c r="E23" s="87">
        <v>130068.8928491411</v>
      </c>
      <c r="F23" s="87">
        <v>105595.6332526367</v>
      </c>
      <c r="G23" s="87">
        <v>94195.97812981778</v>
      </c>
      <c r="H23" s="87">
        <v>100290.68053699259</v>
      </c>
      <c r="I23" s="87">
        <v>123444.96105962174</v>
      </c>
      <c r="J23" s="87">
        <v>122646.67638596726</v>
      </c>
      <c r="K23" s="87">
        <v>134635.56816247807</v>
      </c>
      <c r="L23" s="71">
        <f t="shared" si="1"/>
        <v>9.775146077976007</v>
      </c>
      <c r="M23" s="101"/>
      <c r="N23" s="109"/>
      <c r="O23" s="93"/>
      <c r="P23" s="106"/>
      <c r="Q23" s="106"/>
      <c r="R23" s="106"/>
    </row>
    <row r="24" spans="1:18" s="63" customFormat="1" ht="10.5" customHeight="1">
      <c r="A24" s="72" t="s">
        <v>14</v>
      </c>
      <c r="B24" s="87">
        <v>827306.481</v>
      </c>
      <c r="C24" s="87">
        <v>620323.917</v>
      </c>
      <c r="D24" s="87">
        <v>581913.2330249912</v>
      </c>
      <c r="E24" s="87">
        <v>479330.94200000004</v>
      </c>
      <c r="F24" s="87">
        <v>461992.708</v>
      </c>
      <c r="G24" s="87">
        <v>508704.9346078924</v>
      </c>
      <c r="H24" s="87">
        <v>406707.702</v>
      </c>
      <c r="I24" s="87">
        <v>290241.07699999993</v>
      </c>
      <c r="J24" s="87">
        <v>454262.27900000004</v>
      </c>
      <c r="K24" s="87">
        <v>384261.93</v>
      </c>
      <c r="L24" s="71">
        <f t="shared" si="1"/>
        <v>-15.40967679599037</v>
      </c>
      <c r="M24" s="101"/>
      <c r="N24" s="109"/>
      <c r="O24" s="93"/>
      <c r="P24" s="106"/>
      <c r="Q24" s="106"/>
      <c r="R24" s="106"/>
    </row>
    <row r="25" spans="1:18" s="63" customFormat="1" ht="10.5" customHeight="1">
      <c r="A25" s="72" t="s">
        <v>50</v>
      </c>
      <c r="B25" s="85">
        <v>1402879.349684075</v>
      </c>
      <c r="C25" s="85">
        <v>1959079.4150235578</v>
      </c>
      <c r="D25" s="85">
        <v>2284319.6395523055</v>
      </c>
      <c r="E25" s="85">
        <v>2307855.4910968663</v>
      </c>
      <c r="F25" s="85">
        <v>2584594.9145946098</v>
      </c>
      <c r="G25" s="85">
        <v>2931895.190633102</v>
      </c>
      <c r="H25" s="85">
        <v>3372293.7823549206</v>
      </c>
      <c r="I25" s="85">
        <v>3191837.379560914</v>
      </c>
      <c r="J25" s="85">
        <v>3055004.171592394</v>
      </c>
      <c r="K25" s="85">
        <v>3161852.339967771</v>
      </c>
      <c r="L25" s="71">
        <f t="shared" si="1"/>
        <v>3.4974802774060834</v>
      </c>
      <c r="M25" s="101"/>
      <c r="N25" s="109"/>
      <c r="O25" s="93"/>
      <c r="P25" s="106"/>
      <c r="Q25" s="106"/>
      <c r="R25" s="106"/>
    </row>
    <row r="26" spans="1:14" s="63" customFormat="1" ht="9.75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93"/>
      <c r="N26" s="58"/>
    </row>
    <row r="27" spans="1:14" s="63" customFormat="1" ht="10.5" customHeight="1">
      <c r="A27" s="98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89"/>
      <c r="N27" s="58"/>
    </row>
    <row r="28" spans="1:15" s="63" customFormat="1" ht="10.5" customHeight="1">
      <c r="A28" s="98" t="s">
        <v>59</v>
      </c>
      <c r="B28" s="94"/>
      <c r="C28" s="94"/>
      <c r="D28" s="94"/>
      <c r="E28" s="94"/>
      <c r="F28" s="94"/>
      <c r="G28" s="94"/>
      <c r="H28" s="94"/>
      <c r="I28" s="94"/>
      <c r="J28" s="94"/>
      <c r="K28" s="103"/>
      <c r="L28" s="95"/>
      <c r="M28" s="84"/>
      <c r="N28" s="58"/>
      <c r="O28" s="79"/>
    </row>
    <row r="29" spans="1:15" s="63" customFormat="1" ht="10.5" customHeight="1">
      <c r="A29" s="99" t="s">
        <v>53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84"/>
      <c r="N29" s="58"/>
      <c r="O29" s="79"/>
    </row>
    <row r="30" spans="1:15" s="63" customFormat="1" ht="10.5" customHeight="1">
      <c r="A30" s="98" t="s">
        <v>54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84"/>
      <c r="N30" s="58"/>
      <c r="O30" s="58"/>
    </row>
    <row r="31" spans="1:15" s="63" customFormat="1" ht="10.5" customHeight="1">
      <c r="A31" s="98" t="s">
        <v>55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84"/>
      <c r="N31" s="58"/>
      <c r="O31" s="58"/>
    </row>
    <row r="32" spans="1:15" s="63" customFormat="1" ht="12" customHeight="1">
      <c r="A32" s="104" t="s">
        <v>58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84"/>
      <c r="N32" s="58"/>
      <c r="O32" s="58"/>
    </row>
    <row r="33" spans="1:15" s="63" customFormat="1" ht="12" customHeight="1">
      <c r="A33" s="104" t="s">
        <v>56</v>
      </c>
      <c r="B33" s="97"/>
      <c r="C33" s="97"/>
      <c r="D33" s="97"/>
      <c r="E33" s="96"/>
      <c r="F33" s="96"/>
      <c r="G33" s="96"/>
      <c r="H33" s="96"/>
      <c r="I33" s="96"/>
      <c r="J33" s="96"/>
      <c r="K33" s="96"/>
      <c r="L33" s="96"/>
      <c r="M33" s="84"/>
      <c r="N33" s="58"/>
      <c r="O33" s="58"/>
    </row>
    <row r="34" spans="1:15" s="63" customFormat="1" ht="12" customHeight="1">
      <c r="A34" s="104" t="s">
        <v>62</v>
      </c>
      <c r="B34" s="97"/>
      <c r="C34" s="97"/>
      <c r="D34" s="97"/>
      <c r="E34" s="96"/>
      <c r="F34" s="96"/>
      <c r="G34" s="96"/>
      <c r="H34" s="96"/>
      <c r="I34" s="96"/>
      <c r="J34" s="96"/>
      <c r="K34" s="96"/>
      <c r="L34" s="96"/>
      <c r="M34" s="84"/>
      <c r="N34" s="58"/>
      <c r="O34" s="58"/>
    </row>
    <row r="35" spans="1:15" s="63" customFormat="1" ht="9.75" customHeight="1">
      <c r="A35" s="99"/>
      <c r="B35" s="107"/>
      <c r="C35" s="107"/>
      <c r="D35" s="107"/>
      <c r="E35" s="107"/>
      <c r="F35" s="107"/>
      <c r="G35" s="107"/>
      <c r="H35" s="107"/>
      <c r="I35" s="107"/>
      <c r="J35" s="107"/>
      <c r="K35" s="96"/>
      <c r="L35" s="96"/>
      <c r="M35" s="84"/>
      <c r="N35" s="58"/>
      <c r="O35" s="58"/>
    </row>
    <row r="36" spans="1:15" s="63" customFormat="1" ht="12.75">
      <c r="A36" s="72"/>
      <c r="B36" s="106"/>
      <c r="C36" s="106"/>
      <c r="D36" s="106"/>
      <c r="E36" s="106"/>
      <c r="F36" s="106"/>
      <c r="G36" s="106"/>
      <c r="H36" s="106"/>
      <c r="I36" s="106"/>
      <c r="J36" s="106"/>
      <c r="K36" s="77"/>
      <c r="L36" s="77"/>
      <c r="M36" s="84"/>
      <c r="N36" s="58"/>
      <c r="O36" s="58"/>
    </row>
    <row r="37" spans="1:15" s="63" customFormat="1" ht="15.75">
      <c r="A37" s="108"/>
      <c r="B37" s="106"/>
      <c r="C37" s="106"/>
      <c r="D37" s="106"/>
      <c r="E37" s="106"/>
      <c r="F37" s="106"/>
      <c r="G37" s="106"/>
      <c r="H37" s="106"/>
      <c r="I37" s="106"/>
      <c r="J37" s="106"/>
      <c r="K37" s="77"/>
      <c r="M37" s="84"/>
      <c r="N37" s="58"/>
      <c r="O37" s="58"/>
    </row>
    <row r="38" spans="1:15" s="63" customFormat="1" ht="12.75">
      <c r="A38" s="72"/>
      <c r="B38" s="106"/>
      <c r="C38" s="106"/>
      <c r="D38" s="106"/>
      <c r="E38" s="106"/>
      <c r="F38" s="106"/>
      <c r="G38" s="106"/>
      <c r="H38" s="106"/>
      <c r="I38" s="106"/>
      <c r="J38" s="106"/>
      <c r="M38" s="84"/>
      <c r="N38" s="58"/>
      <c r="O38" s="58"/>
    </row>
    <row r="39" spans="1:15" s="63" customFormat="1" ht="12.75">
      <c r="A39" s="72"/>
      <c r="B39" s="106"/>
      <c r="C39" s="106"/>
      <c r="D39" s="106"/>
      <c r="E39" s="106"/>
      <c r="F39" s="106"/>
      <c r="G39" s="106"/>
      <c r="H39" s="106"/>
      <c r="I39" s="106"/>
      <c r="J39" s="106"/>
      <c r="M39" s="84"/>
      <c r="N39" s="58"/>
      <c r="O39" s="58"/>
    </row>
    <row r="40" spans="1:15" s="63" customFormat="1" ht="12.75">
      <c r="A40" s="72"/>
      <c r="B40" s="106"/>
      <c r="C40" s="106"/>
      <c r="D40" s="106"/>
      <c r="E40" s="106"/>
      <c r="F40" s="106"/>
      <c r="G40" s="106"/>
      <c r="H40" s="106"/>
      <c r="I40" s="106"/>
      <c r="J40" s="106"/>
      <c r="M40" s="84"/>
      <c r="N40" s="58"/>
      <c r="O40" s="58"/>
    </row>
    <row r="41" spans="1:70" s="80" customFormat="1" ht="15">
      <c r="A41" s="72"/>
      <c r="B41" s="106"/>
      <c r="C41" s="106"/>
      <c r="D41" s="106"/>
      <c r="E41" s="106"/>
      <c r="F41" s="106"/>
      <c r="G41" s="106"/>
      <c r="H41" s="106"/>
      <c r="I41" s="106"/>
      <c r="J41" s="106"/>
      <c r="K41" s="78"/>
      <c r="L41" s="78"/>
      <c r="M41" s="92"/>
      <c r="N41" s="58"/>
      <c r="O41" s="58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</row>
    <row r="42" spans="1:70" s="80" customFormat="1" ht="15">
      <c r="A42" s="72"/>
      <c r="B42" s="106"/>
      <c r="C42" s="106"/>
      <c r="D42" s="106"/>
      <c r="E42" s="106"/>
      <c r="F42" s="106"/>
      <c r="G42" s="106"/>
      <c r="H42" s="106"/>
      <c r="I42" s="106"/>
      <c r="J42" s="106"/>
      <c r="K42" s="78"/>
      <c r="L42" s="78"/>
      <c r="M42" s="92"/>
      <c r="N42" s="58"/>
      <c r="O42" s="58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</row>
    <row r="43" spans="1:10" ht="15">
      <c r="A43" s="72"/>
      <c r="B43" s="106"/>
      <c r="C43" s="106"/>
      <c r="D43" s="106"/>
      <c r="E43" s="106"/>
      <c r="F43" s="106"/>
      <c r="G43" s="106"/>
      <c r="H43" s="106"/>
      <c r="I43" s="106"/>
      <c r="J43" s="106"/>
    </row>
    <row r="44" ht="15">
      <c r="A44" s="72"/>
    </row>
    <row r="45" spans="1:10" ht="15">
      <c r="A45" s="72"/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5">
      <c r="A46" s="72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5">
      <c r="A47" s="72"/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ht="15">
      <c r="A48" s="81"/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5">
      <c r="A49" s="72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2:10" ht="15"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15">
      <c r="A51" s="83"/>
      <c r="F51" s="106"/>
      <c r="G51" s="106"/>
      <c r="H51" s="106"/>
      <c r="I51" s="106"/>
      <c r="J51" s="106"/>
    </row>
    <row r="52" ht="15">
      <c r="A52" s="83"/>
    </row>
    <row r="53" ht="15">
      <c r="A53" s="83"/>
    </row>
    <row r="54" ht="15">
      <c r="A54" s="83"/>
    </row>
    <row r="55" ht="15">
      <c r="A55" s="83"/>
    </row>
    <row r="71" ht="15">
      <c r="A71" s="82" t="s">
        <v>6</v>
      </c>
    </row>
    <row r="72" ht="15">
      <c r="A72" s="82" t="s">
        <v>1</v>
      </c>
    </row>
    <row r="73" ht="15">
      <c r="A73" s="82" t="s">
        <v>1</v>
      </c>
    </row>
    <row r="74" ht="15">
      <c r="A74" s="82" t="s">
        <v>1</v>
      </c>
    </row>
    <row r="75" ht="15">
      <c r="A75" s="82" t="s">
        <v>1</v>
      </c>
    </row>
    <row r="76" ht="15">
      <c r="A76" s="82" t="s">
        <v>1</v>
      </c>
    </row>
    <row r="77" ht="15">
      <c r="A77" s="82" t="s">
        <v>1</v>
      </c>
    </row>
    <row r="78" ht="15">
      <c r="A78" s="82" t="s">
        <v>1</v>
      </c>
    </row>
    <row r="79" ht="15">
      <c r="A79" s="82" t="s">
        <v>1</v>
      </c>
    </row>
    <row r="80" ht="15">
      <c r="A80" s="82" t="s">
        <v>7</v>
      </c>
    </row>
    <row r="81" ht="15">
      <c r="A81" s="82" t="s">
        <v>7</v>
      </c>
    </row>
    <row r="82" ht="15">
      <c r="A82" s="82" t="s">
        <v>7</v>
      </c>
    </row>
    <row r="83" ht="15">
      <c r="A83" s="82" t="s">
        <v>7</v>
      </c>
    </row>
    <row r="84" ht="15">
      <c r="A84" s="82" t="s">
        <v>7</v>
      </c>
    </row>
    <row r="85" ht="15">
      <c r="A85" s="82" t="s">
        <v>6</v>
      </c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61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1" max="11" width="8.88671875" style="7" customWidth="1"/>
    <col min="12" max="12" width="22.5546875" style="7" bestFit="1" customWidth="1"/>
    <col min="13" max="13" width="10.3359375" style="7" bestFit="1" customWidth="1"/>
    <col min="14" max="19" width="8.88671875" style="7" customWidth="1"/>
    <col min="20" max="20" width="14.3359375" style="7" customWidth="1"/>
    <col min="21" max="21" width="10.77734375" style="7" bestFit="1" customWidth="1"/>
    <col min="22" max="33" width="8.88671875" style="7" customWidth="1"/>
    <col min="34" max="35" width="13.88671875" style="7" bestFit="1" customWidth="1"/>
    <col min="36" max="46" width="8.88671875" style="7" customWidth="1"/>
    <col min="47" max="82" width="8.88671875" style="18" customWidth="1"/>
  </cols>
  <sheetData>
    <row r="3" spans="2:9" ht="18.75">
      <c r="B3" s="119" t="s">
        <v>20</v>
      </c>
      <c r="C3" s="119"/>
      <c r="D3" s="119"/>
      <c r="E3" s="119"/>
      <c r="F3" s="119"/>
      <c r="G3" s="119"/>
      <c r="H3" s="119"/>
      <c r="I3" s="119"/>
    </row>
    <row r="4" spans="21:32" ht="15">
      <c r="U4" s="28"/>
      <c r="V4" s="28"/>
      <c r="W4" s="28"/>
      <c r="X4" s="28"/>
      <c r="Y4" s="28"/>
      <c r="Z4" s="28"/>
      <c r="AA4" s="28"/>
      <c r="AB4" s="28"/>
      <c r="AC4" s="29"/>
      <c r="AD4" s="29"/>
      <c r="AE4" s="18"/>
      <c r="AF4" s="18"/>
    </row>
    <row r="5" spans="2:32" ht="20.25">
      <c r="B5" s="120" t="s">
        <v>22</v>
      </c>
      <c r="C5" s="120"/>
      <c r="D5" s="120"/>
      <c r="E5" s="120"/>
      <c r="F5" s="120"/>
      <c r="G5" s="120"/>
      <c r="H5" s="120"/>
      <c r="I5" s="120"/>
      <c r="L5" s="8"/>
      <c r="M5" s="25"/>
      <c r="N5" s="25"/>
      <c r="O5" s="25"/>
      <c r="P5" s="25"/>
      <c r="Q5" s="25"/>
      <c r="R5" s="25"/>
      <c r="S5" s="26"/>
      <c r="T5" s="26"/>
      <c r="U5" s="30"/>
      <c r="V5" s="30"/>
      <c r="W5" s="31"/>
      <c r="X5" s="32"/>
      <c r="AE5" s="18"/>
      <c r="AF5" s="18"/>
    </row>
    <row r="6" spans="2:32" ht="20.25">
      <c r="B6" s="120" t="s">
        <v>25</v>
      </c>
      <c r="C6" s="120"/>
      <c r="D6" s="120"/>
      <c r="E6" s="120"/>
      <c r="F6" s="120"/>
      <c r="G6" s="120"/>
      <c r="H6" s="120"/>
      <c r="I6" s="120"/>
      <c r="L6" s="8"/>
      <c r="M6" s="25"/>
      <c r="N6" s="25"/>
      <c r="O6" s="25"/>
      <c r="P6" s="25"/>
      <c r="Q6" s="25"/>
      <c r="R6" s="25"/>
      <c r="S6" s="26"/>
      <c r="T6" s="26"/>
      <c r="U6" s="30"/>
      <c r="V6" s="30"/>
      <c r="W6" s="31"/>
      <c r="X6" s="32"/>
      <c r="AE6" s="18"/>
      <c r="AF6" s="18"/>
    </row>
    <row r="7" spans="31:32" ht="15">
      <c r="AE7" s="18"/>
      <c r="AF7" s="18"/>
    </row>
    <row r="8" spans="2:32" ht="18.75">
      <c r="B8" s="119" t="s">
        <v>31</v>
      </c>
      <c r="C8" s="119"/>
      <c r="D8" s="119"/>
      <c r="E8" s="119"/>
      <c r="F8" s="119"/>
      <c r="G8" s="119"/>
      <c r="H8" s="119"/>
      <c r="I8" s="119"/>
      <c r="U8" s="7">
        <v>1990</v>
      </c>
      <c r="V8" s="7">
        <v>1991</v>
      </c>
      <c r="W8" s="7">
        <v>1992</v>
      </c>
      <c r="X8" s="7">
        <v>1993</v>
      </c>
      <c r="Y8" s="7">
        <v>1994</v>
      </c>
      <c r="Z8" s="7">
        <v>1995</v>
      </c>
      <c r="AA8" s="7">
        <v>1996</v>
      </c>
      <c r="AB8" s="7">
        <v>1997</v>
      </c>
      <c r="AC8" s="7">
        <v>1998</v>
      </c>
      <c r="AD8" s="7">
        <v>1999</v>
      </c>
      <c r="AE8" s="7">
        <v>2000</v>
      </c>
      <c r="AF8" s="18"/>
    </row>
    <row r="9" spans="20:35" ht="15">
      <c r="T9" s="10" t="s">
        <v>4</v>
      </c>
      <c r="U9" s="27">
        <v>23995.859</v>
      </c>
      <c r="V9" s="27">
        <v>23632.617</v>
      </c>
      <c r="W9" s="27">
        <v>24330.807</v>
      </c>
      <c r="X9" s="27">
        <v>25199.348</v>
      </c>
      <c r="Y9" s="27">
        <v>27625.225</v>
      </c>
      <c r="Z9" s="27">
        <v>27558.105673000002</v>
      </c>
      <c r="AA9" s="27">
        <v>27605.201278</v>
      </c>
      <c r="AB9" s="27">
        <v>28003.116675999998</v>
      </c>
      <c r="AC9" s="27">
        <v>30132.074031999997</v>
      </c>
      <c r="AD9" s="27">
        <v>32211.043769</v>
      </c>
      <c r="AE9" s="27">
        <v>32431.798</v>
      </c>
      <c r="AF9" s="18"/>
      <c r="AH9" s="48"/>
      <c r="AI9" s="48"/>
    </row>
    <row r="10" spans="20:35" ht="15">
      <c r="T10" s="10" t="s">
        <v>27</v>
      </c>
      <c r="U10" s="27">
        <v>11477.363</v>
      </c>
      <c r="V10" s="27">
        <v>11913.756</v>
      </c>
      <c r="W10" s="27">
        <v>12282.257</v>
      </c>
      <c r="X10" s="27">
        <v>13870.406</v>
      </c>
      <c r="Y10" s="27">
        <v>14055.982</v>
      </c>
      <c r="Z10" s="27">
        <v>14139.044085000001</v>
      </c>
      <c r="AA10" s="27">
        <v>16323.311639999998</v>
      </c>
      <c r="AB10" s="27">
        <v>17928.755132</v>
      </c>
      <c r="AC10" s="27">
        <v>19775.953387</v>
      </c>
      <c r="AD10" s="27">
        <v>18470.134693</v>
      </c>
      <c r="AE10" s="27">
        <v>18602.872</v>
      </c>
      <c r="AF10" s="18"/>
      <c r="AH10" s="48"/>
      <c r="AI10" s="48"/>
    </row>
    <row r="11" spans="20:35" ht="15">
      <c r="T11" s="10" t="s">
        <v>18</v>
      </c>
      <c r="U11" s="27">
        <v>12010.974489795919</v>
      </c>
      <c r="V11" s="27">
        <v>12043.93367346939</v>
      </c>
      <c r="W11" s="27">
        <v>12671.95</v>
      </c>
      <c r="X11" s="27">
        <v>12359.065306122448</v>
      </c>
      <c r="Y11" s="27">
        <v>12369.810204081632</v>
      </c>
      <c r="Z11" s="27">
        <v>12341.059741644338</v>
      </c>
      <c r="AA11" s="27">
        <v>12992.256400419457</v>
      </c>
      <c r="AB11" s="27">
        <v>13981.103127409859</v>
      </c>
      <c r="AC11" s="27">
        <v>16091.828880797773</v>
      </c>
      <c r="AD11" s="27">
        <v>16325.2381332986</v>
      </c>
      <c r="AE11" s="27">
        <v>16698.4356627587</v>
      </c>
      <c r="AF11" s="18"/>
      <c r="AH11" s="48"/>
      <c r="AI11" s="48"/>
    </row>
    <row r="12" spans="20:35" ht="15">
      <c r="T12" s="10" t="s">
        <v>28</v>
      </c>
      <c r="U12" s="27">
        <v>8237.99387745907</v>
      </c>
      <c r="V12" s="27">
        <v>7336.9539760407515</v>
      </c>
      <c r="W12" s="27">
        <v>7210.742079029611</v>
      </c>
      <c r="X12" s="27">
        <v>6865.979692403775</v>
      </c>
      <c r="Y12" s="27">
        <v>7232.127221957423</v>
      </c>
      <c r="Z12" s="27">
        <v>6934.906317111614</v>
      </c>
      <c r="AA12" s="27">
        <v>6638.432548825079</v>
      </c>
      <c r="AB12" s="27">
        <v>7105.546525679205</v>
      </c>
      <c r="AC12" s="27">
        <v>8076.684314698833</v>
      </c>
      <c r="AD12" s="27">
        <v>9984.738483123672</v>
      </c>
      <c r="AE12" s="27">
        <v>10259.8367391759</v>
      </c>
      <c r="AF12" s="18"/>
      <c r="AH12" s="48"/>
      <c r="AI12" s="48"/>
    </row>
    <row r="13" spans="20:35" ht="15">
      <c r="T13" s="10" t="s">
        <v>29</v>
      </c>
      <c r="U13" s="27">
        <v>6401.347826086956</v>
      </c>
      <c r="V13" s="27">
        <v>6056.461956521738</v>
      </c>
      <c r="W13" s="27">
        <v>6150.471014492753</v>
      </c>
      <c r="X13" s="27">
        <v>6427.425724637681</v>
      </c>
      <c r="Y13" s="27">
        <v>6466.222826086956</v>
      </c>
      <c r="Z13" s="27">
        <v>6191.151213768117</v>
      </c>
      <c r="AA13" s="27">
        <v>6323.837949275361</v>
      </c>
      <c r="AB13" s="27">
        <v>6494.290166666666</v>
      </c>
      <c r="AC13" s="27">
        <v>6418.781967391304</v>
      </c>
      <c r="AD13" s="27">
        <v>6767.8945965552</v>
      </c>
      <c r="AE13" s="27">
        <v>6997.96865505507</v>
      </c>
      <c r="AF13" s="18"/>
      <c r="AH13" s="48"/>
      <c r="AI13" s="48"/>
    </row>
    <row r="14" spans="20:35" ht="15">
      <c r="T14" s="10" t="s">
        <v>3</v>
      </c>
      <c r="U14" s="27">
        <v>3032.906</v>
      </c>
      <c r="V14" s="27">
        <v>3035.893</v>
      </c>
      <c r="W14" s="27">
        <v>2927.835</v>
      </c>
      <c r="X14" s="27">
        <v>2841.637</v>
      </c>
      <c r="Y14" s="27">
        <v>2845.168</v>
      </c>
      <c r="Z14" s="27">
        <v>3155.901</v>
      </c>
      <c r="AA14" s="27">
        <v>3511.513</v>
      </c>
      <c r="AB14" s="27">
        <v>3448.617</v>
      </c>
      <c r="AC14" s="27">
        <v>3768.557</v>
      </c>
      <c r="AD14" s="27">
        <v>3722.153</v>
      </c>
      <c r="AE14" s="22">
        <v>3746.524</v>
      </c>
      <c r="AF14" s="18"/>
      <c r="AH14" s="48"/>
      <c r="AI14" s="48"/>
    </row>
    <row r="15" spans="20:35" ht="15">
      <c r="T15" s="10" t="s">
        <v>30</v>
      </c>
      <c r="U15" s="27">
        <f>SUM(U17:U24)</f>
        <v>3825.877067037024</v>
      </c>
      <c r="V15" s="27">
        <f aca="true" t="shared" si="0" ref="V15:AD15">SUM(V17:V24)</f>
        <v>3475.451023992397</v>
      </c>
      <c r="W15" s="27">
        <f t="shared" si="0"/>
        <v>3870.593708822339</v>
      </c>
      <c r="X15" s="27">
        <f t="shared" si="0"/>
        <v>3821.095905198952</v>
      </c>
      <c r="Y15" s="27">
        <f t="shared" si="0"/>
        <v>4552.309438052329</v>
      </c>
      <c r="Z15" s="27">
        <f t="shared" si="0"/>
        <v>4373.046750125541</v>
      </c>
      <c r="AA15" s="27">
        <f t="shared" si="0"/>
        <v>4972.72866439248</v>
      </c>
      <c r="AB15" s="27">
        <f t="shared" si="0"/>
        <v>4983.943951128473</v>
      </c>
      <c r="AC15" s="27">
        <f t="shared" si="0"/>
        <v>5411.135923934159</v>
      </c>
      <c r="AD15" s="27">
        <f t="shared" si="0"/>
        <v>5563.6519123951875</v>
      </c>
      <c r="AE15" s="27">
        <f>SUM(AE17:AE24)</f>
        <v>6490.461131866041</v>
      </c>
      <c r="AF15" s="18"/>
      <c r="AH15" s="48"/>
      <c r="AI15" s="48"/>
    </row>
    <row r="16" spans="20:35" ht="15">
      <c r="T16" s="1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8"/>
      <c r="AF16" s="18"/>
      <c r="AH16" s="48"/>
      <c r="AI16" s="48"/>
    </row>
    <row r="17" spans="20:35" ht="15">
      <c r="T17" s="10" t="s">
        <v>17</v>
      </c>
      <c r="U17" s="27">
        <v>1233.6173076923078</v>
      </c>
      <c r="V17" s="27">
        <v>968.451923076923</v>
      </c>
      <c r="W17" s="27">
        <v>1200.023076923077</v>
      </c>
      <c r="X17" s="27">
        <v>1085.8971153846153</v>
      </c>
      <c r="Y17" s="27">
        <v>1284.8423076923077</v>
      </c>
      <c r="Z17" s="27">
        <v>1219.376923076923</v>
      </c>
      <c r="AA17" s="27">
        <v>1423.8990384615386</v>
      </c>
      <c r="AB17" s="27">
        <v>1484.575</v>
      </c>
      <c r="AC17" s="27">
        <v>1918.769569230769</v>
      </c>
      <c r="AD17" s="27">
        <v>1557.87351190013</v>
      </c>
      <c r="AE17" s="22">
        <v>1772.82023330648</v>
      </c>
      <c r="AF17" s="18"/>
      <c r="AH17" s="48"/>
      <c r="AI17" s="48"/>
    </row>
    <row r="18" spans="20:35" ht="15">
      <c r="T18" s="10" t="s">
        <v>23</v>
      </c>
      <c r="U18" s="27">
        <v>475.4219643203987</v>
      </c>
      <c r="V18" s="27">
        <v>438.6604269183213</v>
      </c>
      <c r="W18" s="27">
        <v>507.3604249383993</v>
      </c>
      <c r="X18" s="27">
        <v>457.7483384561231</v>
      </c>
      <c r="Y18" s="27">
        <v>637.2695808978249</v>
      </c>
      <c r="Z18" s="27">
        <v>738.2349245605923</v>
      </c>
      <c r="AA18" s="27">
        <v>884.4428142117902</v>
      </c>
      <c r="AB18" s="27">
        <v>970.2206793259962</v>
      </c>
      <c r="AC18" s="27">
        <v>877.1169220645896</v>
      </c>
      <c r="AD18" s="27">
        <v>1359.308</v>
      </c>
      <c r="AE18" s="22">
        <v>1957.64878793966</v>
      </c>
      <c r="AF18" s="18"/>
      <c r="AH18" s="48"/>
      <c r="AI18" s="48"/>
    </row>
    <row r="19" spans="20:35" ht="15">
      <c r="T19" s="10" t="s">
        <v>16</v>
      </c>
      <c r="U19" s="27">
        <v>803.331</v>
      </c>
      <c r="V19" s="27">
        <v>721.991</v>
      </c>
      <c r="W19" s="27">
        <v>823.637</v>
      </c>
      <c r="X19" s="27">
        <v>753.487</v>
      </c>
      <c r="Y19" s="27">
        <v>803.696</v>
      </c>
      <c r="Z19" s="27">
        <v>702.779528</v>
      </c>
      <c r="AA19" s="27">
        <v>785.1429129999999</v>
      </c>
      <c r="AB19" s="27">
        <v>773.962652</v>
      </c>
      <c r="AC19" s="27">
        <v>804.39026</v>
      </c>
      <c r="AD19" s="27">
        <v>794.441915</v>
      </c>
      <c r="AE19" s="27">
        <v>949.098</v>
      </c>
      <c r="AF19" s="18"/>
      <c r="AH19" s="48"/>
      <c r="AI19" s="48"/>
    </row>
    <row r="20" spans="20:35" ht="15">
      <c r="T20" s="10" t="s">
        <v>14</v>
      </c>
      <c r="U20" s="27">
        <v>282.907</v>
      </c>
      <c r="V20" s="27">
        <v>332.921</v>
      </c>
      <c r="W20" s="27">
        <v>386.556</v>
      </c>
      <c r="X20" s="27">
        <v>365.839</v>
      </c>
      <c r="Y20" s="27">
        <v>370.955</v>
      </c>
      <c r="Z20" s="27">
        <v>394.95225899999997</v>
      </c>
      <c r="AA20" s="27">
        <v>420.401571</v>
      </c>
      <c r="AB20" s="27">
        <v>435.777566</v>
      </c>
      <c r="AC20" s="27">
        <v>438.391922</v>
      </c>
      <c r="AD20" s="27">
        <v>492.508665</v>
      </c>
      <c r="AE20" s="27">
        <v>556.56</v>
      </c>
      <c r="AF20" s="18"/>
      <c r="AH20" s="48"/>
      <c r="AI20" s="48"/>
    </row>
    <row r="21" spans="20:35" ht="15">
      <c r="T21" s="10" t="s">
        <v>15</v>
      </c>
      <c r="U21" s="27">
        <v>272.5463432527729</v>
      </c>
      <c r="V21" s="27">
        <v>238.80259871413762</v>
      </c>
      <c r="W21" s="27">
        <v>279.6526413276874</v>
      </c>
      <c r="X21" s="27">
        <v>275.5291939996974</v>
      </c>
      <c r="Y21" s="27">
        <v>270.73180193397985</v>
      </c>
      <c r="Z21" s="27">
        <v>227.36403368877296</v>
      </c>
      <c r="AA21" s="27">
        <v>238.50867666993693</v>
      </c>
      <c r="AB21" s="27">
        <v>212.93795001031646</v>
      </c>
      <c r="AC21" s="27">
        <v>240.5516166156407</v>
      </c>
      <c r="AD21" s="27">
        <v>298.07583699707106</v>
      </c>
      <c r="AE21" s="22">
        <v>251.282945753189</v>
      </c>
      <c r="AF21" s="18"/>
      <c r="AH21" s="48"/>
      <c r="AI21" s="48"/>
    </row>
    <row r="22" spans="20:35" ht="15">
      <c r="T22" s="10" t="s">
        <v>32</v>
      </c>
      <c r="U22" s="27">
        <v>428.331451771544</v>
      </c>
      <c r="V22" s="27">
        <v>458.961075283015</v>
      </c>
      <c r="W22" s="27">
        <v>419.534565633175</v>
      </c>
      <c r="X22" s="27">
        <v>543.215257358516</v>
      </c>
      <c r="Y22" s="27">
        <v>874.946747528216</v>
      </c>
      <c r="Z22" s="27">
        <v>833.047081799252</v>
      </c>
      <c r="AA22" s="27">
        <v>996.087251049215</v>
      </c>
      <c r="AB22" s="27">
        <v>932.65710379216</v>
      </c>
      <c r="AC22" s="27">
        <v>945.61658502316</v>
      </c>
      <c r="AD22" s="27">
        <v>874.361176497987</v>
      </c>
      <c r="AE22" s="22">
        <v>709.331164866712</v>
      </c>
      <c r="AF22" s="18"/>
      <c r="AH22" s="48"/>
      <c r="AI22" s="48"/>
    </row>
    <row r="23" spans="20:35" ht="15">
      <c r="T23" s="10" t="s">
        <v>2</v>
      </c>
      <c r="U23" s="27">
        <v>75.545</v>
      </c>
      <c r="V23" s="27">
        <v>65.815</v>
      </c>
      <c r="W23" s="27">
        <v>40.599</v>
      </c>
      <c r="X23" s="27">
        <v>89.81</v>
      </c>
      <c r="Y23" s="27">
        <v>104.077</v>
      </c>
      <c r="Z23" s="27">
        <v>90.866</v>
      </c>
      <c r="AA23" s="27">
        <v>84.802</v>
      </c>
      <c r="AB23" s="27">
        <v>76.218</v>
      </c>
      <c r="AC23" s="27">
        <v>108.871</v>
      </c>
      <c r="AD23" s="27">
        <v>96.228</v>
      </c>
      <c r="AE23" s="22">
        <v>85.48</v>
      </c>
      <c r="AF23" s="18"/>
      <c r="AH23" s="48"/>
      <c r="AI23" s="48"/>
    </row>
    <row r="24" spans="20:35" ht="15">
      <c r="T24" s="10" t="s">
        <v>9</v>
      </c>
      <c r="U24" s="27">
        <v>254.177</v>
      </c>
      <c r="V24" s="27">
        <v>249.848</v>
      </c>
      <c r="W24" s="27">
        <v>213.231</v>
      </c>
      <c r="X24" s="27">
        <v>249.57</v>
      </c>
      <c r="Y24" s="27">
        <v>205.791</v>
      </c>
      <c r="Z24" s="27">
        <v>166.426</v>
      </c>
      <c r="AA24" s="27">
        <v>139.4444</v>
      </c>
      <c r="AB24" s="27">
        <v>97.595</v>
      </c>
      <c r="AC24" s="27">
        <v>77.428049</v>
      </c>
      <c r="AD24" s="27">
        <v>90.854807</v>
      </c>
      <c r="AE24" s="22">
        <v>208.24</v>
      </c>
      <c r="AF24" s="18"/>
      <c r="AH24" s="48"/>
      <c r="AI24" s="48"/>
    </row>
    <row r="25" spans="11:35" ht="15">
      <c r="K25" s="10"/>
      <c r="L25" s="10"/>
      <c r="M25" s="22"/>
      <c r="N25" s="22"/>
      <c r="O25" s="22"/>
      <c r="P25" s="22"/>
      <c r="Q25" s="22"/>
      <c r="R25" s="22"/>
      <c r="S25" s="22"/>
      <c r="T25" s="22"/>
      <c r="U25" s="22"/>
      <c r="V25" s="22"/>
      <c r="AH25" s="48"/>
      <c r="AI25" s="48"/>
    </row>
    <row r="26" spans="11:35" ht="15">
      <c r="K26" s="10"/>
      <c r="L26" s="23"/>
      <c r="T26" s="33"/>
      <c r="U26" s="22"/>
      <c r="AH26" s="48"/>
      <c r="AI26" s="48"/>
    </row>
    <row r="27" spans="2:30" ht="15">
      <c r="B27" s="15" t="s">
        <v>13</v>
      </c>
      <c r="K27" s="10"/>
      <c r="L27" s="24"/>
      <c r="T27" s="22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ht="15">
      <c r="B28" s="16" t="s">
        <v>24</v>
      </c>
      <c r="K28" s="16"/>
      <c r="L28" s="24"/>
      <c r="T28" s="33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ht="15">
      <c r="B29" s="6" t="s">
        <v>34</v>
      </c>
      <c r="K29" s="6"/>
      <c r="L29" s="24"/>
      <c r="T29" s="33"/>
      <c r="V29" s="27"/>
      <c r="W29" s="27"/>
      <c r="X29" s="27"/>
      <c r="Y29" s="27"/>
      <c r="Z29" s="27"/>
      <c r="AA29" s="27"/>
      <c r="AB29" s="27"/>
      <c r="AC29" s="27"/>
      <c r="AD29" s="27"/>
    </row>
    <row r="30" spans="11:30" ht="15">
      <c r="K30" s="10"/>
      <c r="T30" s="33"/>
      <c r="V30" s="27"/>
      <c r="W30" s="27"/>
      <c r="X30" s="27"/>
      <c r="Y30" s="27"/>
      <c r="Z30" s="27"/>
      <c r="AA30" s="27"/>
      <c r="AB30" s="27"/>
      <c r="AC30" s="27"/>
      <c r="AD30" s="27"/>
    </row>
    <row r="31" spans="11:30" ht="15">
      <c r="K31" s="10"/>
      <c r="T31" s="33"/>
      <c r="V31" s="27"/>
      <c r="W31" s="27"/>
      <c r="X31" s="27"/>
      <c r="Y31" s="27"/>
      <c r="Z31" s="27"/>
      <c r="AA31" s="27"/>
      <c r="AB31" s="27"/>
      <c r="AC31" s="27"/>
      <c r="AD31" s="27"/>
    </row>
    <row r="32" spans="2:30" ht="18.75">
      <c r="B32" s="119" t="s">
        <v>21</v>
      </c>
      <c r="C32" s="119"/>
      <c r="D32" s="119"/>
      <c r="E32" s="119"/>
      <c r="F32" s="119"/>
      <c r="G32" s="119"/>
      <c r="H32" s="119"/>
      <c r="I32" s="119"/>
      <c r="K32" s="10"/>
      <c r="T32" s="33"/>
      <c r="V32" s="27"/>
      <c r="W32" s="27"/>
      <c r="X32" s="27"/>
      <c r="Y32" s="27"/>
      <c r="Z32" s="27"/>
      <c r="AA32" s="27"/>
      <c r="AB32" s="27"/>
      <c r="AC32" s="27"/>
      <c r="AD32" s="27"/>
    </row>
    <row r="33" spans="20:30" ht="15">
      <c r="T33" s="33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ht="20.25">
      <c r="B34" s="120" t="s">
        <v>22</v>
      </c>
      <c r="C34" s="120"/>
      <c r="D34" s="120"/>
      <c r="E34" s="120"/>
      <c r="F34" s="120"/>
      <c r="G34" s="120"/>
      <c r="H34" s="120"/>
      <c r="I34" s="120"/>
      <c r="T34" s="33"/>
      <c r="U34" s="22"/>
      <c r="V34" s="27"/>
      <c r="W34" s="27"/>
      <c r="X34" s="27"/>
      <c r="Y34" s="27"/>
      <c r="Z34" s="27"/>
      <c r="AA34" s="27"/>
      <c r="AB34" s="27"/>
      <c r="AC34" s="27"/>
      <c r="AD34" s="27"/>
    </row>
    <row r="35" spans="2:30" ht="20.25">
      <c r="B35" s="120" t="s">
        <v>25</v>
      </c>
      <c r="C35" s="120"/>
      <c r="D35" s="120"/>
      <c r="E35" s="120"/>
      <c r="F35" s="120"/>
      <c r="G35" s="120"/>
      <c r="H35" s="120"/>
      <c r="I35" s="120"/>
      <c r="V35" s="27"/>
      <c r="W35" s="27"/>
      <c r="X35" s="27"/>
      <c r="Y35" s="27"/>
      <c r="Z35" s="27"/>
      <c r="AA35" s="27"/>
      <c r="AB35" s="27"/>
      <c r="AC35" s="27"/>
      <c r="AD35" s="27"/>
    </row>
    <row r="36" spans="20:30" ht="15">
      <c r="T36" s="33"/>
      <c r="U36" s="22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ht="18.75">
      <c r="B37" s="119" t="s">
        <v>31</v>
      </c>
      <c r="C37" s="119"/>
      <c r="D37" s="119"/>
      <c r="E37" s="119"/>
      <c r="F37" s="119"/>
      <c r="G37" s="119"/>
      <c r="H37" s="119"/>
      <c r="I37" s="119"/>
      <c r="T37" s="33"/>
      <c r="V37" s="27"/>
      <c r="W37" s="27"/>
      <c r="X37" s="27"/>
      <c r="Y37" s="27"/>
      <c r="Z37" s="27"/>
      <c r="AA37" s="27"/>
      <c r="AB37" s="27"/>
      <c r="AC37" s="27"/>
      <c r="AD37" s="27"/>
    </row>
    <row r="38" spans="20:30" ht="15">
      <c r="T38" s="33"/>
      <c r="V38" s="27"/>
      <c r="W38" s="27"/>
      <c r="X38" s="27"/>
      <c r="Y38" s="27"/>
      <c r="Z38" s="27"/>
      <c r="AA38" s="27"/>
      <c r="AB38" s="27"/>
      <c r="AC38" s="27"/>
      <c r="AD38" s="27"/>
    </row>
    <row r="39" spans="20:30" ht="15">
      <c r="T39" s="33"/>
      <c r="V39" s="27"/>
      <c r="W39" s="27"/>
      <c r="X39" s="27"/>
      <c r="Y39" s="27"/>
      <c r="Z39" s="27"/>
      <c r="AA39" s="27"/>
      <c r="AB39" s="27"/>
      <c r="AC39" s="27"/>
      <c r="AD39" s="27"/>
    </row>
    <row r="40" spans="20:30" ht="15">
      <c r="T40" s="33"/>
      <c r="V40" s="27"/>
      <c r="W40" s="27"/>
      <c r="X40" s="27"/>
      <c r="Y40" s="27"/>
      <c r="Z40" s="27"/>
      <c r="AA40" s="27"/>
      <c r="AB40" s="27"/>
      <c r="AC40" s="27"/>
      <c r="AD40" s="27"/>
    </row>
    <row r="41" spans="20:21" ht="15">
      <c r="T41" s="22"/>
      <c r="U41" s="22"/>
    </row>
    <row r="44" ht="15" customHeight="1"/>
    <row r="51" ht="15">
      <c r="M51" s="22"/>
    </row>
    <row r="56" spans="2:30" ht="15">
      <c r="B56" s="15" t="s">
        <v>13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ht="15">
      <c r="B57" s="16" t="s">
        <v>24</v>
      </c>
    </row>
    <row r="58" ht="15">
      <c r="B58" s="6" t="s">
        <v>34</v>
      </c>
    </row>
    <row r="59" ht="15">
      <c r="B59" s="19"/>
    </row>
    <row r="60" ht="15">
      <c r="B60" s="20"/>
    </row>
    <row r="61" ht="15">
      <c r="B61" s="20"/>
    </row>
  </sheetData>
  <sheetProtection/>
  <mergeCells count="8">
    <mergeCell ref="B37:I37"/>
    <mergeCell ref="B5:I5"/>
    <mergeCell ref="B8:I8"/>
    <mergeCell ref="B3:I3"/>
    <mergeCell ref="B6:I6"/>
    <mergeCell ref="B32:I32"/>
    <mergeCell ref="B34:I34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5.10546875" style="0" customWidth="1"/>
    <col min="11" max="11" width="13.88671875" style="0" bestFit="1" customWidth="1"/>
    <col min="12" max="12" width="9.3359375" style="0" bestFit="1" customWidth="1"/>
    <col min="248" max="248" width="18.3359375" style="53" bestFit="1" customWidth="1"/>
    <col min="249" max="250" width="13.88671875" style="53" bestFit="1" customWidth="1"/>
    <col min="251" max="251" width="23.6640625" style="53" bestFit="1" customWidth="1"/>
    <col min="252" max="252" width="13.88671875" style="34" bestFit="1" customWidth="1"/>
    <col min="253" max="253" width="18.3359375" style="34" bestFit="1" customWidth="1"/>
    <col min="254" max="254" width="13.88671875" style="34" bestFit="1" customWidth="1"/>
    <col min="255" max="255" width="12.4453125" style="34" bestFit="1" customWidth="1"/>
    <col min="256" max="16384" width="8.88671875" style="34" customWidth="1"/>
  </cols>
  <sheetData>
    <row r="1" spans="8:251" ht="15" customHeight="1">
      <c r="H1" s="3"/>
      <c r="I1" s="4"/>
      <c r="J1" s="3"/>
      <c r="IN1" s="49"/>
      <c r="IO1" s="49"/>
      <c r="IP1" s="49"/>
      <c r="IQ1" s="49"/>
    </row>
    <row r="2" spans="8:251" ht="15" customHeight="1">
      <c r="H2" s="3"/>
      <c r="I2" s="4"/>
      <c r="J2" s="3"/>
      <c r="IN2" s="49"/>
      <c r="IO2" s="49"/>
      <c r="IP2" s="49"/>
      <c r="IQ2" s="49"/>
    </row>
    <row r="3" spans="2:251" ht="18.75">
      <c r="B3" s="119" t="s">
        <v>19</v>
      </c>
      <c r="C3" s="119"/>
      <c r="D3" s="119"/>
      <c r="E3" s="119"/>
      <c r="F3" s="119"/>
      <c r="G3" s="119"/>
      <c r="H3" s="119"/>
      <c r="I3" s="119"/>
      <c r="J3" s="3"/>
      <c r="IN3" s="49"/>
      <c r="IO3" s="49"/>
      <c r="IP3" s="49"/>
      <c r="IQ3" s="49"/>
    </row>
    <row r="4" spans="8:251" ht="15" customHeight="1">
      <c r="H4" s="3"/>
      <c r="I4" s="4"/>
      <c r="J4" s="3"/>
      <c r="IN4" s="49"/>
      <c r="IO4" s="49"/>
      <c r="IP4" s="49"/>
      <c r="IQ4" s="49"/>
    </row>
    <row r="5" spans="2:256" ht="20.25">
      <c r="B5" s="120" t="s">
        <v>10</v>
      </c>
      <c r="C5" s="120"/>
      <c r="D5" s="120"/>
      <c r="E5" s="120"/>
      <c r="F5" s="120"/>
      <c r="G5" s="120"/>
      <c r="H5" s="120"/>
      <c r="I5" s="120"/>
      <c r="J5" s="11"/>
      <c r="K5" s="11"/>
      <c r="L5" s="11"/>
      <c r="M5" s="11"/>
      <c r="IN5" s="49"/>
      <c r="IP5" s="52"/>
      <c r="IQ5" s="52"/>
      <c r="IU5" s="57" t="s">
        <v>36</v>
      </c>
      <c r="IV5" s="57" t="s">
        <v>37</v>
      </c>
    </row>
    <row r="6" spans="2:256" ht="20.25">
      <c r="B6" s="120" t="s">
        <v>11</v>
      </c>
      <c r="C6" s="120"/>
      <c r="D6" s="120"/>
      <c r="E6" s="120"/>
      <c r="F6" s="120"/>
      <c r="G6" s="120"/>
      <c r="H6" s="120"/>
      <c r="I6" s="120"/>
      <c r="M6" s="11"/>
      <c r="IN6" s="8"/>
      <c r="IP6" s="12"/>
      <c r="IQ6" s="50"/>
      <c r="IS6" s="10" t="s">
        <v>0</v>
      </c>
      <c r="IT6" s="35"/>
      <c r="IU6" s="36">
        <v>18602872</v>
      </c>
      <c r="IV6" s="43">
        <f>(IU6*100)/IU13</f>
        <v>19.5351069995851</v>
      </c>
    </row>
    <row r="7" spans="5:256" ht="15" customHeight="1">
      <c r="E7" s="1"/>
      <c r="H7" s="3"/>
      <c r="M7" s="11"/>
      <c r="IN7" s="8"/>
      <c r="IP7" s="12"/>
      <c r="IQ7" s="51"/>
      <c r="IS7" s="10" t="s">
        <v>3</v>
      </c>
      <c r="IT7" s="36"/>
      <c r="IU7" s="33">
        <v>3746524</v>
      </c>
      <c r="IV7" s="43">
        <f>(IU7*100)/IU13</f>
        <v>3.9342713972613246</v>
      </c>
    </row>
    <row r="8" spans="2:256" ht="18.75">
      <c r="B8" s="119">
        <v>2000</v>
      </c>
      <c r="C8" s="119"/>
      <c r="D8" s="119"/>
      <c r="E8" s="119"/>
      <c r="F8" s="119"/>
      <c r="G8" s="119"/>
      <c r="H8" s="119"/>
      <c r="I8" s="119"/>
      <c r="M8" s="11"/>
      <c r="IN8" s="8"/>
      <c r="IP8" s="52"/>
      <c r="IQ8" s="52"/>
      <c r="IS8" s="10" t="s">
        <v>4</v>
      </c>
      <c r="IT8" s="36"/>
      <c r="IU8" s="36">
        <v>32431798</v>
      </c>
      <c r="IV8" s="43">
        <f>(IU8*100)/IU13</f>
        <v>34.05703399555348</v>
      </c>
    </row>
    <row r="9" spans="8:256" ht="15" customHeight="1">
      <c r="H9" s="3"/>
      <c r="M9" s="11"/>
      <c r="IN9" s="8"/>
      <c r="IP9" s="12"/>
      <c r="IQ9" s="50"/>
      <c r="IS9" s="10" t="s">
        <v>5</v>
      </c>
      <c r="IT9" s="36"/>
      <c r="IU9" s="52">
        <v>10259836.73917595</v>
      </c>
      <c r="IV9" s="43">
        <f>(IU9*100)/IU13</f>
        <v>10.773982022672438</v>
      </c>
    </row>
    <row r="10" spans="8:256" ht="15" customHeight="1">
      <c r="H10" s="3"/>
      <c r="K10" s="45"/>
      <c r="L10" s="46"/>
      <c r="M10" s="11"/>
      <c r="IN10" s="8"/>
      <c r="IP10" s="12"/>
      <c r="IQ10" s="50"/>
      <c r="IS10" s="10" t="s">
        <v>8</v>
      </c>
      <c r="IT10" s="36"/>
      <c r="IU10" s="36">
        <v>16698435.662758695</v>
      </c>
      <c r="IV10" s="43">
        <f>(IU10*100)/IU13</f>
        <v>17.535234742123627</v>
      </c>
    </row>
    <row r="11" spans="8:256" ht="15" customHeight="1">
      <c r="H11" s="3"/>
      <c r="K11" s="45"/>
      <c r="L11" s="46"/>
      <c r="M11" s="11"/>
      <c r="IN11" s="8"/>
      <c r="IP11" s="12"/>
      <c r="IQ11" s="50"/>
      <c r="IS11" s="10" t="s">
        <v>33</v>
      </c>
      <c r="IT11" s="37"/>
      <c r="IU11" s="41">
        <v>6997968.655055066</v>
      </c>
      <c r="IV11" s="43">
        <f>(IU11*100)/IU13</f>
        <v>7.348653823788248</v>
      </c>
    </row>
    <row r="12" spans="8:256" ht="15" customHeight="1">
      <c r="H12" s="3"/>
      <c r="K12" s="45"/>
      <c r="L12" s="46"/>
      <c r="M12" s="11"/>
      <c r="IN12" s="8"/>
      <c r="IP12" s="12"/>
      <c r="IQ12" s="50"/>
      <c r="IS12" s="10" t="s">
        <v>12</v>
      </c>
      <c r="IT12" s="33"/>
      <c r="IU12" s="41">
        <v>6490464.131866041</v>
      </c>
      <c r="IV12" s="43">
        <f>(IU12*100)/IU13</f>
        <v>6.81571701901579</v>
      </c>
    </row>
    <row r="13" spans="9:256" ht="15" customHeight="1">
      <c r="I13" s="3"/>
      <c r="J13" s="14"/>
      <c r="K13" s="45"/>
      <c r="L13" s="46"/>
      <c r="M13" s="11"/>
      <c r="IN13" s="8"/>
      <c r="IP13" s="12"/>
      <c r="IQ13" s="50"/>
      <c r="IT13" s="38"/>
      <c r="IU13" s="56">
        <f>SUM(IU6:IU12)</f>
        <v>95227899.18885574</v>
      </c>
      <c r="IV13" s="44">
        <f>SUM(IV6:IV12)</f>
        <v>100.00000000000001</v>
      </c>
    </row>
    <row r="14" spans="9:251" ht="15" customHeight="1">
      <c r="I14" s="3"/>
      <c r="J14" s="8"/>
      <c r="K14" s="45"/>
      <c r="L14" s="46"/>
      <c r="M14" s="11"/>
      <c r="IN14" s="8"/>
      <c r="IP14" s="12"/>
      <c r="IQ14" s="50"/>
    </row>
    <row r="15" spans="9:251" ht="15" customHeight="1">
      <c r="I15" s="3"/>
      <c r="J15" s="8"/>
      <c r="K15" s="45"/>
      <c r="L15" s="46"/>
      <c r="M15" s="11"/>
      <c r="IN15" s="8"/>
      <c r="IP15" s="12"/>
      <c r="IQ15" s="54"/>
    </row>
    <row r="16" spans="9:251" ht="15" customHeight="1">
      <c r="I16" s="8"/>
      <c r="J16" s="12"/>
      <c r="K16" s="45"/>
      <c r="L16" s="46"/>
      <c r="IN16" s="8"/>
      <c r="IP16" s="12"/>
      <c r="IQ16" s="54"/>
    </row>
    <row r="17" spans="9:253" ht="15" customHeight="1">
      <c r="I17" s="8"/>
      <c r="J17" s="12"/>
      <c r="K17" s="9"/>
      <c r="L17" s="47"/>
      <c r="IN17" s="8"/>
      <c r="IP17" s="52"/>
      <c r="IQ17" s="52"/>
      <c r="IR17" s="42"/>
      <c r="IS17" s="42"/>
    </row>
    <row r="18" spans="9:254" ht="15" customHeight="1">
      <c r="I18" s="8"/>
      <c r="J18" s="12"/>
      <c r="K18" s="9"/>
      <c r="IN18" s="55"/>
      <c r="IP18" s="52"/>
      <c r="IQ18" s="52"/>
      <c r="IR18" s="121" t="s">
        <v>35</v>
      </c>
      <c r="IS18" s="121"/>
      <c r="IT18" s="39"/>
    </row>
    <row r="19" spans="9:254" ht="15" customHeight="1">
      <c r="I19" s="8"/>
      <c r="J19" s="13"/>
      <c r="K19" s="9"/>
      <c r="IN19" s="49"/>
      <c r="IP19" s="52"/>
      <c r="IQ19" s="52"/>
      <c r="IR19" s="5" t="s">
        <v>2</v>
      </c>
      <c r="IS19" s="21">
        <v>85480</v>
      </c>
      <c r="IT19" s="40"/>
    </row>
    <row r="20" spans="9:253" ht="15" customHeight="1">
      <c r="I20" s="8"/>
      <c r="J20" s="13"/>
      <c r="K20" s="9"/>
      <c r="IP20" s="52"/>
      <c r="IQ20" s="52"/>
      <c r="IR20" s="5" t="s">
        <v>9</v>
      </c>
      <c r="IS20" s="21">
        <v>208240</v>
      </c>
    </row>
    <row r="21" spans="9:253" ht="15" customHeight="1">
      <c r="I21" s="12"/>
      <c r="J21" s="12"/>
      <c r="K21" s="9"/>
      <c r="IP21" s="12"/>
      <c r="IQ21" s="52"/>
      <c r="IR21" s="5" t="s">
        <v>14</v>
      </c>
      <c r="IS21" s="54">
        <v>556560</v>
      </c>
    </row>
    <row r="22" spans="9:253" ht="15" customHeight="1">
      <c r="I22" s="8"/>
      <c r="J22" s="12"/>
      <c r="IP22" s="52"/>
      <c r="IQ22" s="52"/>
      <c r="IR22" s="5" t="s">
        <v>15</v>
      </c>
      <c r="IS22" s="41">
        <v>251285.9457531887</v>
      </c>
    </row>
    <row r="23" spans="9:253" ht="15" customHeight="1">
      <c r="I23" s="8"/>
      <c r="J23" s="12"/>
      <c r="K23" s="17"/>
      <c r="IO23" s="52"/>
      <c r="IP23" s="52"/>
      <c r="IR23" s="5" t="s">
        <v>16</v>
      </c>
      <c r="IS23" s="41">
        <v>949098</v>
      </c>
    </row>
    <row r="24" spans="9:253" ht="15" customHeight="1">
      <c r="I24" s="8"/>
      <c r="J24" s="12"/>
      <c r="K24" s="17"/>
      <c r="IO24" s="52"/>
      <c r="IP24" s="52"/>
      <c r="IR24" s="5" t="s">
        <v>17</v>
      </c>
      <c r="IS24" s="41">
        <v>1772820.2333064827</v>
      </c>
    </row>
    <row r="25" spans="2:253" ht="15" customHeight="1">
      <c r="B25" s="15" t="s">
        <v>13</v>
      </c>
      <c r="I25" s="8"/>
      <c r="J25" s="12"/>
      <c r="IO25" s="52"/>
      <c r="IP25" s="52"/>
      <c r="IR25" s="5" t="s">
        <v>23</v>
      </c>
      <c r="IS25" s="41">
        <v>1957648.7879396575</v>
      </c>
    </row>
    <row r="26" spans="2:253" ht="15" customHeight="1">
      <c r="B26" s="16" t="s">
        <v>24</v>
      </c>
      <c r="C26" s="3"/>
      <c r="D26" s="3"/>
      <c r="E26" s="3"/>
      <c r="F26" s="3"/>
      <c r="G26" s="3"/>
      <c r="H26" s="3"/>
      <c r="I26" s="8"/>
      <c r="J26" s="12"/>
      <c r="K26" s="7"/>
      <c r="IR26" s="5" t="s">
        <v>26</v>
      </c>
      <c r="IS26" s="52">
        <v>709331.1648667121</v>
      </c>
    </row>
    <row r="27" spans="2:253" ht="15" customHeight="1">
      <c r="B27" s="6" t="s">
        <v>34</v>
      </c>
      <c r="I27" s="8"/>
      <c r="J27" s="12"/>
      <c r="IR27" s="38"/>
      <c r="IS27" s="38">
        <f>SUM(IS19:IS26)</f>
        <v>6490464.131866041</v>
      </c>
    </row>
    <row r="28" spans="1:9" ht="15">
      <c r="A28" s="2"/>
      <c r="B28" s="2"/>
      <c r="C28" s="2"/>
      <c r="I28" s="2"/>
    </row>
    <row r="29" spans="1:3" ht="15">
      <c r="A29" s="2"/>
      <c r="B29" s="8"/>
      <c r="C29" s="2"/>
    </row>
    <row r="30" spans="1:3" ht="15">
      <c r="A30" s="2"/>
      <c r="B30" s="8"/>
      <c r="C30" s="2"/>
    </row>
    <row r="31" spans="1:3" ht="15">
      <c r="A31" s="2"/>
      <c r="B31" s="8"/>
      <c r="C31" s="2"/>
    </row>
    <row r="32" spans="1:3" ht="15">
      <c r="A32" s="2"/>
      <c r="B32" s="8"/>
      <c r="C32" s="2"/>
    </row>
    <row r="33" spans="1:3" ht="15">
      <c r="A33" s="2"/>
      <c r="B33" s="8"/>
      <c r="C33" s="2"/>
    </row>
    <row r="34" spans="1:3" ht="15">
      <c r="A34" s="2"/>
      <c r="B34" s="8"/>
      <c r="C34" s="2"/>
    </row>
    <row r="35" spans="1:3" ht="15">
      <c r="A35" s="2"/>
      <c r="B35" s="8"/>
      <c r="C35" s="2"/>
    </row>
    <row r="36" spans="1:3" ht="15">
      <c r="A36" s="2"/>
      <c r="B36" s="8"/>
      <c r="C36" s="2"/>
    </row>
    <row r="37" spans="1:3" ht="15">
      <c r="A37" s="2"/>
      <c r="B37" s="2"/>
      <c r="C37" s="2"/>
    </row>
  </sheetData>
  <sheetProtection/>
  <mergeCells count="5">
    <mergeCell ref="IR18:IS18"/>
    <mergeCell ref="B3:I3"/>
    <mergeCell ref="B5:I5"/>
    <mergeCell ref="B6:I6"/>
    <mergeCell ref="B8:I8"/>
  </mergeCells>
  <printOptions/>
  <pageMargins left="0.61" right="0.32" top="1.89" bottom="2.16" header="0.2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2011-06-17T14:42:19Z</cp:lastPrinted>
  <dcterms:created xsi:type="dcterms:W3CDTF">1998-02-13T16:51:04Z</dcterms:created>
  <dcterms:modified xsi:type="dcterms:W3CDTF">2015-03-19T12:17:12Z</dcterms:modified>
  <cp:category/>
  <cp:version/>
  <cp:contentType/>
  <cp:contentStatus/>
</cp:coreProperties>
</file>