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435" windowHeight="11640" activeTab="0"/>
  </bookViews>
  <sheets>
    <sheet name="T1.7" sheetId="1" r:id="rId1"/>
  </sheets>
  <definedNames>
    <definedName name="_Fill" hidden="1">#REF!</definedName>
    <definedName name="_xlnm.Print_Area" localSheetId="0">'T1.7'!$A$1:$L$81</definedName>
  </definedNames>
  <calcPr fullCalcOnLoad="1"/>
</workbook>
</file>

<file path=xl/sharedStrings.xml><?xml version="1.0" encoding="utf-8"?>
<sst xmlns="http://schemas.openxmlformats.org/spreadsheetml/2006/main" count="70" uniqueCount="66">
  <si>
    <t>Nigéria</t>
  </si>
  <si>
    <t>Total</t>
  </si>
  <si>
    <t>América do Norte</t>
  </si>
  <si>
    <t>Estados Unidos</t>
  </si>
  <si>
    <t>Canadá</t>
  </si>
  <si>
    <t>México</t>
  </si>
  <si>
    <t>Argentina</t>
  </si>
  <si>
    <t>Venezuela</t>
  </si>
  <si>
    <t>Outros</t>
  </si>
  <si>
    <t>Dinamarca</t>
  </si>
  <si>
    <t>Alemanha</t>
  </si>
  <si>
    <t>Itália</t>
  </si>
  <si>
    <t>Holanda</t>
  </si>
  <si>
    <t>Noruega</t>
  </si>
  <si>
    <t>Reino Unido</t>
  </si>
  <si>
    <t>Romênia</t>
  </si>
  <si>
    <t>Rússia</t>
  </si>
  <si>
    <t>Ucrânia</t>
  </si>
  <si>
    <t>Uzbequistão</t>
  </si>
  <si>
    <t>Oriente Médio</t>
  </si>
  <si>
    <t>Irã</t>
  </si>
  <si>
    <t>Catar</t>
  </si>
  <si>
    <t>Arábia Saudita</t>
  </si>
  <si>
    <t>Emirados Árabes Unidos</t>
  </si>
  <si>
    <t>África</t>
  </si>
  <si>
    <t>Argélia</t>
  </si>
  <si>
    <t>Egito</t>
  </si>
  <si>
    <t>Líbia</t>
  </si>
  <si>
    <t>Bangladesh</t>
  </si>
  <si>
    <t>Brunei</t>
  </si>
  <si>
    <t>China</t>
  </si>
  <si>
    <t>Índia</t>
  </si>
  <si>
    <t>Indonésia</t>
  </si>
  <si>
    <t>Malásia</t>
  </si>
  <si>
    <t>Paquistão</t>
  </si>
  <si>
    <t>Tailândia</t>
  </si>
  <si>
    <t>Austrália</t>
  </si>
  <si>
    <t>Brasil</t>
  </si>
  <si>
    <t>Bolívia</t>
  </si>
  <si>
    <t>Colômbia</t>
  </si>
  <si>
    <t>Azerbaijão</t>
  </si>
  <si>
    <t>Cazaquistão</t>
  </si>
  <si>
    <t>Coveite</t>
  </si>
  <si>
    <t>Omã</t>
  </si>
  <si>
    <t>Turcomenistão</t>
  </si>
  <si>
    <t>Bahrein</t>
  </si>
  <si>
    <t>Américas Central e do Sul</t>
  </si>
  <si>
    <t>Trinidad e Tobago</t>
  </si>
  <si>
    <t>Ásia-Pacífico</t>
  </si>
  <si>
    <t>Polônia</t>
  </si>
  <si>
    <t>Síria</t>
  </si>
  <si>
    <r>
      <t>Produção de gás natural (bilhões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</si>
  <si>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Mianmar</t>
  </si>
  <si>
    <t>Notas: 1. Não inclui queima, perda e reinjeção.</t>
  </si>
  <si>
    <t>Vietnã</t>
  </si>
  <si>
    <t xml:space="preserve">               2. Dados retificados pela BP.</t>
  </si>
  <si>
    <t>Total Opep</t>
  </si>
  <si>
    <t>Peru</t>
  </si>
  <si>
    <t>Iraque</t>
  </si>
  <si>
    <t>Iêmen</t>
  </si>
  <si>
    <t>Total não Opep</t>
  </si>
  <si>
    <t>Regiões geográficas, países e blocos econômicos</t>
  </si>
  <si>
    <t>Tabela 1.7 – Produção de gás natural, segundo regiões geográficas, países e blocos econômicos – 2005-2014</t>
  </si>
  <si>
    <t>14/13
%</t>
  </si>
  <si>
    <t xml:space="preserve">Fontes: BP Statistical Review of World Energy 2015; para o Brasil, ANP/SDP, conforme o Decreto n° 2.705/1998. </t>
  </si>
  <si>
    <t>Europa e Eurásia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</si>
</sst>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#,##0.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#,##0.000"/>
    <numFmt numFmtId="202" formatCode="0.00000"/>
    <numFmt numFmtId="203" formatCode="0.0000"/>
    <numFmt numFmtId="204" formatCode="0.000"/>
    <numFmt numFmtId="205" formatCode="_(* #,##0.000_);_(* \(#,##0.000\);_(* &quot;-&quot;???_);_(@_)"/>
    <numFmt numFmtId="206" formatCode="#,##0.0000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sz val="7"/>
      <color indexed="56"/>
      <name val="Helvetica Neue"/>
      <family val="2"/>
    </font>
    <font>
      <b/>
      <sz val="7"/>
      <color indexed="10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197" fontId="7" fillId="33" borderId="0" xfId="51" applyNumberFormat="1" applyFont="1" applyFill="1" applyBorder="1" applyAlignment="1" applyProtection="1">
      <alignment horizontal="right" vertical="center" wrapText="1"/>
      <protection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7" fontId="6" fillId="33" borderId="0" xfId="51" applyNumberFormat="1" applyFont="1" applyFill="1" applyBorder="1" applyAlignment="1" applyProtection="1">
      <alignment horizontal="right" vertical="center" wrapText="1"/>
      <protection/>
    </xf>
    <xf numFmtId="171" fontId="7" fillId="33" borderId="0" xfId="51" applyFont="1" applyFill="1" applyBorder="1" applyAlignment="1" applyProtection="1">
      <alignment horizontal="right" vertical="center" wrapText="1"/>
      <protection/>
    </xf>
    <xf numFmtId="171" fontId="6" fillId="33" borderId="0" xfId="51" applyFont="1" applyFill="1" applyBorder="1" applyAlignment="1" applyProtection="1">
      <alignment horizontal="right" vertical="center" wrapText="1"/>
      <protection/>
    </xf>
    <xf numFmtId="10" fontId="6" fillId="33" borderId="0" xfId="49" applyNumberFormat="1" applyFont="1" applyFill="1" applyBorder="1" applyAlignment="1">
      <alignment/>
    </xf>
    <xf numFmtId="191" fontId="1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94" fontId="10" fillId="33" borderId="0" xfId="49" applyNumberFormat="1" applyFont="1" applyFill="1" applyBorder="1" applyAlignment="1">
      <alignment/>
    </xf>
    <xf numFmtId="194" fontId="6" fillId="33" borderId="0" xfId="49" applyNumberFormat="1" applyFont="1" applyFill="1" applyBorder="1" applyAlignment="1">
      <alignment/>
    </xf>
    <xf numFmtId="194" fontId="6" fillId="33" borderId="0" xfId="49" applyNumberFormat="1" applyFont="1" applyFill="1" applyBorder="1" applyAlignment="1">
      <alignment vertical="center"/>
    </xf>
    <xf numFmtId="194" fontId="9" fillId="33" borderId="0" xfId="49" applyNumberFormat="1" applyFont="1" applyFill="1" applyBorder="1" applyAlignment="1">
      <alignment/>
    </xf>
    <xf numFmtId="171" fontId="9" fillId="33" borderId="0" xfId="51" applyFont="1" applyFill="1" applyBorder="1" applyAlignment="1" applyProtection="1">
      <alignment horizontal="right" vertical="center" wrapText="1"/>
      <protection/>
    </xf>
    <xf numFmtId="191" fontId="9" fillId="33" borderId="0" xfId="51" applyNumberFormat="1" applyFont="1" applyFill="1" applyBorder="1" applyAlignment="1">
      <alignment horizontal="center"/>
    </xf>
    <xf numFmtId="197" fontId="6" fillId="33" borderId="0" xfId="51" applyNumberFormat="1" applyFont="1" applyFill="1" applyBorder="1" applyAlignment="1">
      <alignment horizontal="right" vertical="center" wrapText="1"/>
    </xf>
    <xf numFmtId="197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>
      <alignment horizontal="left"/>
    </xf>
    <xf numFmtId="190" fontId="6" fillId="33" borderId="0" xfId="0" applyNumberFormat="1" applyFont="1" applyFill="1" applyBorder="1" applyAlignment="1">
      <alignment horizontal="left"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7" fontId="7" fillId="33" borderId="0" xfId="51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>
      <alignment horizontal="left"/>
    </xf>
    <xf numFmtId="37" fontId="6" fillId="33" borderId="11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37" fontId="9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>
      <alignment horizontal="center"/>
    </xf>
    <xf numFmtId="10" fontId="9" fillId="33" borderId="0" xfId="49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left" vertical="center" wrapText="1"/>
    </xf>
    <xf numFmtId="194" fontId="9" fillId="33" borderId="0" xfId="49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205" fontId="9" fillId="33" borderId="0" xfId="51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 vertical="center"/>
    </xf>
    <xf numFmtId="37" fontId="6" fillId="33" borderId="12" xfId="0" applyNumberFormat="1" applyFont="1" applyFill="1" applyBorder="1" applyAlignment="1" applyProtection="1">
      <alignment horizontal="center"/>
      <protection/>
    </xf>
    <xf numFmtId="3" fontId="6" fillId="33" borderId="12" xfId="0" applyNumberFormat="1" applyFont="1" applyFill="1" applyBorder="1" applyAlignment="1">
      <alignment horizontal="center"/>
    </xf>
    <xf numFmtId="10" fontId="6" fillId="33" borderId="12" xfId="49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171" fontId="6" fillId="33" borderId="0" xfId="5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>
      <alignment horizontal="left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0.4453125" style="5" customWidth="1"/>
    <col min="2" max="9" width="5.3359375" style="1" customWidth="1"/>
    <col min="10" max="11" width="5.3359375" style="14" customWidth="1"/>
    <col min="12" max="12" width="5.88671875" style="1" bestFit="1" customWidth="1"/>
    <col min="13" max="16384" width="11.5546875" style="1" customWidth="1"/>
  </cols>
  <sheetData>
    <row r="1" spans="1:12" ht="12" customHeight="1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3" customFormat="1" ht="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3" customFormat="1" ht="12" customHeight="1">
      <c r="A3" s="51" t="s">
        <v>61</v>
      </c>
      <c r="B3" s="53" t="s">
        <v>51</v>
      </c>
      <c r="C3" s="54"/>
      <c r="D3" s="54"/>
      <c r="E3" s="54"/>
      <c r="F3" s="54"/>
      <c r="G3" s="54"/>
      <c r="H3" s="54"/>
      <c r="I3" s="54"/>
      <c r="J3" s="54"/>
      <c r="K3" s="55"/>
      <c r="L3" s="56" t="s">
        <v>63</v>
      </c>
    </row>
    <row r="4" spans="1:12" s="3" customFormat="1" ht="12" customHeight="1">
      <c r="A4" s="52"/>
      <c r="B4" s="4">
        <v>2005</v>
      </c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  <c r="K4" s="4">
        <v>2014</v>
      </c>
      <c r="L4" s="57"/>
    </row>
    <row r="5" spans="2:12" ht="9"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</row>
    <row r="6" spans="1:12" s="10" customFormat="1" ht="9">
      <c r="A6" s="7" t="s">
        <v>1</v>
      </c>
      <c r="B6" s="8">
        <f aca="true" t="shared" si="0" ref="B6:I6">B8+B13+B23+B40+B53+B60</f>
        <v>2789.3124144539515</v>
      </c>
      <c r="C6" s="8">
        <f t="shared" si="0"/>
        <v>2892.47964127619</v>
      </c>
      <c r="D6" s="8">
        <f t="shared" si="0"/>
        <v>2968.1251386022755</v>
      </c>
      <c r="E6" s="8">
        <f t="shared" si="0"/>
        <v>3073.410230932406</v>
      </c>
      <c r="F6" s="8">
        <f t="shared" si="0"/>
        <v>2989.370421258633</v>
      </c>
      <c r="G6" s="8">
        <f t="shared" si="0"/>
        <v>3202.5963147067014</v>
      </c>
      <c r="H6" s="8">
        <f t="shared" si="0"/>
        <v>3315.710711788331</v>
      </c>
      <c r="I6" s="8">
        <f t="shared" si="0"/>
        <v>3380.2011029534565</v>
      </c>
      <c r="J6" s="8">
        <f>J8+J13+J23+J40+J53+J60</f>
        <v>3408.8389101194275</v>
      </c>
      <c r="K6" s="8">
        <f>K8+K13+K23+K40+K53+K60</f>
        <v>3460.6003434122485</v>
      </c>
      <c r="L6" s="9">
        <f>((K6/J6)-1)*100</f>
        <v>1.5184476197793506</v>
      </c>
    </row>
    <row r="7" spans="2:12" ht="9">
      <c r="B7" s="22"/>
      <c r="C7" s="22"/>
      <c r="D7" s="22"/>
      <c r="E7" s="22"/>
      <c r="F7" s="43"/>
      <c r="G7" s="43"/>
      <c r="H7" s="43"/>
      <c r="I7" s="43"/>
      <c r="J7" s="43"/>
      <c r="K7" s="43"/>
      <c r="L7" s="12"/>
    </row>
    <row r="8" spans="1:12" s="10" customFormat="1" ht="9">
      <c r="A8" s="7" t="s">
        <v>2</v>
      </c>
      <c r="B8" s="8">
        <f aca="true" t="shared" si="1" ref="B8:K8">SUM(B9:B11)</f>
        <v>750.4789058267274</v>
      </c>
      <c r="C8" s="8">
        <f t="shared" si="1"/>
        <v>769.6659969069996</v>
      </c>
      <c r="D8" s="8">
        <f t="shared" si="1"/>
        <v>781.8188115954015</v>
      </c>
      <c r="E8" s="8">
        <f t="shared" si="1"/>
        <v>800.7667854878438</v>
      </c>
      <c r="F8" s="8">
        <f t="shared" si="1"/>
        <v>807.2663509486854</v>
      </c>
      <c r="G8" s="8">
        <f t="shared" si="1"/>
        <v>821.0786802705525</v>
      </c>
      <c r="H8" s="8">
        <f t="shared" si="1"/>
        <v>866.4761444168986</v>
      </c>
      <c r="I8" s="8">
        <f t="shared" si="1"/>
        <v>893.7883419429184</v>
      </c>
      <c r="J8" s="8">
        <f t="shared" si="1"/>
        <v>903.3232023126143</v>
      </c>
      <c r="K8" s="8">
        <f t="shared" si="1"/>
        <v>948.3957898762449</v>
      </c>
      <c r="L8" s="9">
        <f>((K8/J8)-1)*100</f>
        <v>4.989641298733316</v>
      </c>
    </row>
    <row r="9" spans="1:12" s="10" customFormat="1" ht="9">
      <c r="A9" s="26" t="s">
        <v>4</v>
      </c>
      <c r="B9" s="24">
        <v>187.114299999999</v>
      </c>
      <c r="C9" s="24">
        <v>188.4001</v>
      </c>
      <c r="D9" s="24">
        <v>182.715599999999</v>
      </c>
      <c r="E9" s="24">
        <v>176.5582</v>
      </c>
      <c r="F9" s="24">
        <v>163.9905</v>
      </c>
      <c r="G9" s="24">
        <v>159.9284</v>
      </c>
      <c r="H9" s="24">
        <v>159.716299999999</v>
      </c>
      <c r="I9" s="24">
        <v>156.049499999999</v>
      </c>
      <c r="J9" s="24">
        <v>156.0815</v>
      </c>
      <c r="K9" s="24">
        <v>162.0384</v>
      </c>
      <c r="L9" s="28">
        <f>((K9/J9)-1)*100</f>
        <v>3.816531747836871</v>
      </c>
    </row>
    <row r="10" spans="1:12" ht="9">
      <c r="A10" s="26" t="s">
        <v>3</v>
      </c>
      <c r="B10" s="24">
        <v>511.136075976299</v>
      </c>
      <c r="C10" s="24">
        <v>523.96380724425</v>
      </c>
      <c r="D10" s="24">
        <v>545.553140021249</v>
      </c>
      <c r="E10" s="24">
        <v>570.828080726849</v>
      </c>
      <c r="F10" s="24">
        <v>584.0025801399</v>
      </c>
      <c r="G10" s="24">
        <v>603.5879860761</v>
      </c>
      <c r="H10" s="24">
        <v>648.5090440443</v>
      </c>
      <c r="I10" s="24">
        <v>680.5463883321</v>
      </c>
      <c r="J10" s="24">
        <v>689.053959379799</v>
      </c>
      <c r="K10" s="24">
        <v>728.26540593195</v>
      </c>
      <c r="L10" s="28">
        <f>((K10/J10)-1)*100</f>
        <v>5.690620599211749</v>
      </c>
    </row>
    <row r="11" spans="1:13" ht="9">
      <c r="A11" s="27" t="s">
        <v>5</v>
      </c>
      <c r="B11" s="24">
        <v>52.2285298504294</v>
      </c>
      <c r="C11" s="24">
        <v>57.3020896627496</v>
      </c>
      <c r="D11" s="24">
        <v>53.5500715741536</v>
      </c>
      <c r="E11" s="24">
        <v>53.3805047609948</v>
      </c>
      <c r="F11" s="24">
        <v>59.2732708087853</v>
      </c>
      <c r="G11" s="24">
        <v>57.5622941944524</v>
      </c>
      <c r="H11" s="24">
        <v>58.2508003725995</v>
      </c>
      <c r="I11" s="24">
        <v>57.1924536108192</v>
      </c>
      <c r="J11" s="24">
        <v>58.1877429328153</v>
      </c>
      <c r="K11" s="24">
        <v>58.0919839442948</v>
      </c>
      <c r="L11" s="28">
        <f>((K11/J11)-1)*100</f>
        <v>-0.16456900318518874</v>
      </c>
      <c r="M11" s="10"/>
    </row>
    <row r="12" spans="2:12" ht="9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3" ht="9">
      <c r="A13" s="7" t="s">
        <v>46</v>
      </c>
      <c r="B13" s="8">
        <f aca="true" t="shared" si="2" ref="B13:J13">SUM(B14:B21)</f>
        <v>140.67653270225574</v>
      </c>
      <c r="C13" s="8">
        <f t="shared" si="2"/>
        <v>154.31251934250113</v>
      </c>
      <c r="D13" s="8">
        <f t="shared" si="2"/>
        <v>162.2865010309696</v>
      </c>
      <c r="E13" s="8">
        <f t="shared" si="2"/>
        <v>163.19707739884632</v>
      </c>
      <c r="F13" s="8">
        <f t="shared" si="2"/>
        <v>158.52017920990284</v>
      </c>
      <c r="G13" s="8">
        <f t="shared" si="2"/>
        <v>163.2035980494323</v>
      </c>
      <c r="H13" s="8">
        <f t="shared" si="2"/>
        <v>167.16952307392532</v>
      </c>
      <c r="I13" s="8">
        <f t="shared" si="2"/>
        <v>173.737939786113</v>
      </c>
      <c r="J13" s="8">
        <f t="shared" si="2"/>
        <v>173.32788736455376</v>
      </c>
      <c r="K13" s="8">
        <f>SUM(K14:K21)</f>
        <v>174.983073602239</v>
      </c>
      <c r="L13" s="9">
        <f>((K13/J13)-1)*100</f>
        <v>0.954945140595842</v>
      </c>
      <c r="M13" s="10"/>
    </row>
    <row r="14" spans="1:13" ht="9">
      <c r="A14" s="27" t="s">
        <v>6</v>
      </c>
      <c r="B14" s="25">
        <v>45.63</v>
      </c>
      <c r="C14" s="25">
        <v>46.1</v>
      </c>
      <c r="D14" s="25">
        <v>44.83</v>
      </c>
      <c r="E14" s="25">
        <v>44.06</v>
      </c>
      <c r="F14" s="25">
        <v>41.42606673</v>
      </c>
      <c r="G14" s="25">
        <v>40.09906472</v>
      </c>
      <c r="H14" s="25">
        <v>38.7839864</v>
      </c>
      <c r="I14" s="25">
        <v>37.72859655</v>
      </c>
      <c r="J14" s="25">
        <v>35.53284341</v>
      </c>
      <c r="K14" s="25">
        <v>35.43874548</v>
      </c>
      <c r="L14" s="28">
        <f aca="true" t="shared" si="3" ref="L14:L21">((K14/J14)-1)*100</f>
        <v>-0.26481958934228</v>
      </c>
      <c r="M14" s="10"/>
    </row>
    <row r="15" spans="1:12" ht="9">
      <c r="A15" s="27" t="s">
        <v>38</v>
      </c>
      <c r="B15" s="25">
        <v>12.043089477234</v>
      </c>
      <c r="C15" s="25">
        <v>12.896676567993</v>
      </c>
      <c r="D15" s="25">
        <v>13.8136710324405</v>
      </c>
      <c r="E15" s="25">
        <v>14.292247601415</v>
      </c>
      <c r="F15" s="25">
        <v>12.312522605973</v>
      </c>
      <c r="G15" s="25">
        <v>14.211919494009</v>
      </c>
      <c r="H15" s="25">
        <v>15.5792759012595</v>
      </c>
      <c r="I15" s="25">
        <v>17.761433809824</v>
      </c>
      <c r="J15" s="25">
        <v>20.2854551019</v>
      </c>
      <c r="K15" s="25">
        <v>21.4310034257884</v>
      </c>
      <c r="L15" s="28">
        <f t="shared" si="3"/>
        <v>5.647141353910801</v>
      </c>
    </row>
    <row r="16" spans="1:13" s="33" customFormat="1" ht="9">
      <c r="A16" s="27" t="s">
        <v>37</v>
      </c>
      <c r="B16" s="25">
        <v>10.9224660374619</v>
      </c>
      <c r="C16" s="25">
        <v>11.1527711997448</v>
      </c>
      <c r="D16" s="25">
        <v>11.229785591871</v>
      </c>
      <c r="E16" s="25">
        <v>13.9681502884664</v>
      </c>
      <c r="F16" s="25">
        <v>11.928585509943</v>
      </c>
      <c r="G16" s="25">
        <v>14.59434706</v>
      </c>
      <c r="H16" s="25">
        <v>16.73815228</v>
      </c>
      <c r="I16" s="25">
        <v>19.27009478</v>
      </c>
      <c r="J16" s="25">
        <v>18.743790565</v>
      </c>
      <c r="K16" s="25">
        <v>20.048013305</v>
      </c>
      <c r="L16" s="28">
        <f t="shared" si="3"/>
        <v>6.958158945903703</v>
      </c>
      <c r="M16" s="34"/>
    </row>
    <row r="17" spans="1:13" ht="9">
      <c r="A17" s="27" t="s">
        <v>39</v>
      </c>
      <c r="B17" s="25">
        <v>6.6975005600152</v>
      </c>
      <c r="C17" s="25">
        <v>7.02824132841101</v>
      </c>
      <c r="D17" s="25">
        <v>7.54065894365358</v>
      </c>
      <c r="E17" s="25">
        <v>9.05856047157927</v>
      </c>
      <c r="F17" s="25">
        <v>10.5057867092937</v>
      </c>
      <c r="G17" s="25">
        <v>11.2658574234823</v>
      </c>
      <c r="H17" s="25">
        <v>10.9567235918905</v>
      </c>
      <c r="I17" s="25">
        <v>11.9746988862278</v>
      </c>
      <c r="J17" s="25">
        <v>12.6334918527343</v>
      </c>
      <c r="K17" s="25">
        <v>11.8378317371484</v>
      </c>
      <c r="L17" s="28">
        <f t="shared" si="3"/>
        <v>-6.2980221530256735</v>
      </c>
      <c r="M17" s="10"/>
    </row>
    <row r="18" spans="1:13" ht="9">
      <c r="A18" s="27" t="s">
        <v>57</v>
      </c>
      <c r="B18" s="25">
        <v>1.51685207365514</v>
      </c>
      <c r="C18" s="25">
        <v>1.77521481560176</v>
      </c>
      <c r="D18" s="25">
        <v>2.67553176080413</v>
      </c>
      <c r="E18" s="25">
        <v>3.39676897558738</v>
      </c>
      <c r="F18" s="25">
        <v>3.47393867631483</v>
      </c>
      <c r="G18" s="25">
        <v>7.23804813957496</v>
      </c>
      <c r="H18" s="25">
        <v>11.2973647704872</v>
      </c>
      <c r="I18" s="25">
        <v>11.858946696501</v>
      </c>
      <c r="J18" s="25">
        <v>12.1920827586346</v>
      </c>
      <c r="K18" s="25">
        <v>12.9240063024578</v>
      </c>
      <c r="L18" s="28">
        <f t="shared" si="3"/>
        <v>6.0032691568209895</v>
      </c>
      <c r="M18" s="10"/>
    </row>
    <row r="19" spans="1:12" ht="9">
      <c r="A19" s="27" t="s">
        <v>47</v>
      </c>
      <c r="B19" s="25">
        <v>33.0430698925441</v>
      </c>
      <c r="C19" s="25">
        <v>40.122989466017</v>
      </c>
      <c r="D19" s="25">
        <v>42.2004549175032</v>
      </c>
      <c r="E19" s="25">
        <v>41.9636977630034</v>
      </c>
      <c r="F19" s="25">
        <v>43.6164388321977</v>
      </c>
      <c r="G19" s="25">
        <v>44.7533602235583</v>
      </c>
      <c r="H19" s="25">
        <v>43.0893207325668</v>
      </c>
      <c r="I19" s="25">
        <v>42.7202672707087</v>
      </c>
      <c r="J19" s="25">
        <v>42.84126515627</v>
      </c>
      <c r="K19" s="25">
        <v>42.05575583133</v>
      </c>
      <c r="L19" s="28">
        <f t="shared" si="3"/>
        <v>-1.8335343787694636</v>
      </c>
    </row>
    <row r="20" spans="1:21" s="16" customFormat="1" ht="9">
      <c r="A20" s="27" t="s">
        <v>7</v>
      </c>
      <c r="B20" s="25">
        <v>27.419</v>
      </c>
      <c r="C20" s="25">
        <v>31.483</v>
      </c>
      <c r="D20" s="25">
        <v>36.129</v>
      </c>
      <c r="E20" s="25">
        <v>32.762</v>
      </c>
      <c r="F20" s="25">
        <v>31.013</v>
      </c>
      <c r="G20" s="25">
        <v>27.434</v>
      </c>
      <c r="H20" s="25">
        <v>27.602</v>
      </c>
      <c r="I20" s="25">
        <v>29.477</v>
      </c>
      <c r="J20" s="25">
        <v>28.4472</v>
      </c>
      <c r="K20" s="25">
        <v>28.589436</v>
      </c>
      <c r="L20" s="28">
        <f t="shared" si="3"/>
        <v>0.5000000000000115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13" s="10" customFormat="1" ht="9">
      <c r="A21" s="27" t="s">
        <v>8</v>
      </c>
      <c r="B21" s="25">
        <v>3.40455466134537</v>
      </c>
      <c r="C21" s="25">
        <v>3.75362596473358</v>
      </c>
      <c r="D21" s="25">
        <v>3.86739878469718</v>
      </c>
      <c r="E21" s="25">
        <v>3.69565229879488</v>
      </c>
      <c r="F21" s="25">
        <v>4.2438401461806</v>
      </c>
      <c r="G21" s="25">
        <v>3.60700098880772</v>
      </c>
      <c r="H21" s="25">
        <v>3.12269939772133</v>
      </c>
      <c r="I21" s="25">
        <v>2.94690179285151</v>
      </c>
      <c r="J21" s="25">
        <v>2.65175852001488</v>
      </c>
      <c r="K21" s="25">
        <v>2.65828152051439</v>
      </c>
      <c r="L21" s="28">
        <f t="shared" si="3"/>
        <v>0.24598772664539137</v>
      </c>
      <c r="M21" s="1"/>
    </row>
    <row r="22" spans="1:13" ht="9">
      <c r="A22" s="26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12"/>
      <c r="M22" s="10"/>
    </row>
    <row r="23" spans="1:12" ht="9">
      <c r="A23" s="58" t="s">
        <v>65</v>
      </c>
      <c r="B23" s="8">
        <f aca="true" t="shared" si="4" ref="B23:J23">SUM(B24:B38)</f>
        <v>1028.79699976542</v>
      </c>
      <c r="C23" s="8">
        <f t="shared" si="4"/>
        <v>1043.046467057774</v>
      </c>
      <c r="D23" s="8">
        <f t="shared" si="4"/>
        <v>1041.154854683671</v>
      </c>
      <c r="E23" s="8">
        <f t="shared" si="4"/>
        <v>1069.9533365449367</v>
      </c>
      <c r="F23" s="8">
        <f t="shared" si="4"/>
        <v>950.2699045704144</v>
      </c>
      <c r="G23" s="8">
        <f t="shared" si="4"/>
        <v>1021.6646947969008</v>
      </c>
      <c r="H23" s="8">
        <f t="shared" si="4"/>
        <v>1034.2112167130392</v>
      </c>
      <c r="I23" s="8">
        <f t="shared" si="4"/>
        <v>1028.2359741779253</v>
      </c>
      <c r="J23" s="8">
        <f t="shared" si="4"/>
        <v>1034.692627592508</v>
      </c>
      <c r="K23" s="8">
        <f>SUM(K24:K38)</f>
        <v>1002.3828402220769</v>
      </c>
      <c r="L23" s="9">
        <f>((K23/J23)-1)*100</f>
        <v>-3.1226459441977994</v>
      </c>
    </row>
    <row r="24" spans="1:13" ht="9" customHeight="1">
      <c r="A24" s="27" t="s">
        <v>10</v>
      </c>
      <c r="B24" s="25">
        <v>15.8046</v>
      </c>
      <c r="C24" s="25">
        <v>15.61308</v>
      </c>
      <c r="D24" s="25">
        <v>14.30184</v>
      </c>
      <c r="E24" s="25">
        <v>13.02672</v>
      </c>
      <c r="F24" s="25">
        <v>12.17748</v>
      </c>
      <c r="G24" s="25">
        <v>10.62768</v>
      </c>
      <c r="H24" s="25">
        <v>9.99852</v>
      </c>
      <c r="I24" s="25">
        <v>9.03924</v>
      </c>
      <c r="J24" s="25">
        <v>8.22024</v>
      </c>
      <c r="K24" s="25">
        <v>7.72212</v>
      </c>
      <c r="L24" s="28">
        <f aca="true" t="shared" si="5" ref="L24:L38">((K24/J24)-1)*100</f>
        <v>-6.059677089720006</v>
      </c>
      <c r="M24" s="10"/>
    </row>
    <row r="25" spans="1:13" ht="9" customHeight="1">
      <c r="A25" s="27" t="s">
        <v>40</v>
      </c>
      <c r="B25" s="25">
        <v>5.18742082716</v>
      </c>
      <c r="C25" s="25">
        <v>6.12072399686222</v>
      </c>
      <c r="D25" s="25">
        <v>9.80280545382667</v>
      </c>
      <c r="E25" s="25">
        <v>14.7841629320666</v>
      </c>
      <c r="F25" s="25">
        <v>14.7716742442533</v>
      </c>
      <c r="G25" s="25">
        <v>15.0884163264755</v>
      </c>
      <c r="H25" s="25">
        <v>14.8066968687733</v>
      </c>
      <c r="I25" s="25">
        <v>15.6037104453822</v>
      </c>
      <c r="J25" s="25">
        <v>16.1946606730711</v>
      </c>
      <c r="K25" s="25">
        <v>16.9472398604311</v>
      </c>
      <c r="L25" s="28">
        <f t="shared" si="5"/>
        <v>4.6470821621561464</v>
      </c>
      <c r="M25" s="10"/>
    </row>
    <row r="26" spans="1:13" ht="9" customHeight="1">
      <c r="A26" s="27" t="s">
        <v>41</v>
      </c>
      <c r="B26" s="25">
        <v>12.6900453109088</v>
      </c>
      <c r="C26" s="25">
        <v>13.0324887514972</v>
      </c>
      <c r="D26" s="25">
        <v>15.0924887615682</v>
      </c>
      <c r="E26" s="25">
        <v>16.9304978203278</v>
      </c>
      <c r="F26" s="25">
        <v>16.4094118449295</v>
      </c>
      <c r="G26" s="25">
        <v>15.923167498661</v>
      </c>
      <c r="H26" s="25">
        <v>17.4705883207058</v>
      </c>
      <c r="I26" s="25">
        <v>18.3786426237877</v>
      </c>
      <c r="J26" s="25">
        <v>18.6107692762622</v>
      </c>
      <c r="K26" s="25">
        <v>19.2509502733022</v>
      </c>
      <c r="L26" s="28">
        <f t="shared" si="5"/>
        <v>3.4398416719750857</v>
      </c>
      <c r="M26" s="10"/>
    </row>
    <row r="27" spans="1:12" ht="9" customHeight="1">
      <c r="A27" s="27" t="s">
        <v>9</v>
      </c>
      <c r="B27" s="25">
        <v>10.44710889</v>
      </c>
      <c r="C27" s="25">
        <v>10.41417676</v>
      </c>
      <c r="D27" s="25">
        <v>9.223277687</v>
      </c>
      <c r="E27" s="25">
        <v>10.09059845</v>
      </c>
      <c r="F27" s="25">
        <v>8.4275193602</v>
      </c>
      <c r="G27" s="25">
        <v>8.215008</v>
      </c>
      <c r="H27" s="25">
        <v>6.59096035641859</v>
      </c>
      <c r="I27" s="25">
        <v>5.75311055000284</v>
      </c>
      <c r="J27" s="25">
        <v>4.84453854532211</v>
      </c>
      <c r="K27" s="25">
        <v>4.61174666153914</v>
      </c>
      <c r="L27" s="28">
        <f t="shared" si="5"/>
        <v>-4.805243711142603</v>
      </c>
    </row>
    <row r="28" spans="1:13" ht="9" customHeight="1">
      <c r="A28" s="27" t="s">
        <v>12</v>
      </c>
      <c r="B28" s="25">
        <v>62.5428768192095</v>
      </c>
      <c r="C28" s="25">
        <v>61.567704850164</v>
      </c>
      <c r="D28" s="25">
        <v>60.5463361039457</v>
      </c>
      <c r="E28" s="25">
        <v>66.6283451694744</v>
      </c>
      <c r="F28" s="25">
        <v>62.7091759285797</v>
      </c>
      <c r="G28" s="25">
        <v>70.5080517605596</v>
      </c>
      <c r="H28" s="25">
        <v>64.1964693268792</v>
      </c>
      <c r="I28" s="25">
        <v>63.8514696984172</v>
      </c>
      <c r="J28" s="25">
        <v>68.6549260639257</v>
      </c>
      <c r="K28" s="25">
        <v>55.7837860789996</v>
      </c>
      <c r="L28" s="28">
        <f t="shared" si="5"/>
        <v>-18.747584074217162</v>
      </c>
      <c r="M28" s="10"/>
    </row>
    <row r="29" spans="1:12" ht="9" customHeight="1">
      <c r="A29" s="27" t="s">
        <v>11</v>
      </c>
      <c r="B29" s="25">
        <v>11.0655555555555</v>
      </c>
      <c r="C29" s="25">
        <v>10.0644444444444</v>
      </c>
      <c r="D29" s="25">
        <v>8.89717654467749</v>
      </c>
      <c r="E29" s="25">
        <v>8.48354833333333</v>
      </c>
      <c r="F29" s="25">
        <v>7.34526189767891</v>
      </c>
      <c r="G29" s="25">
        <v>7.70535568866863</v>
      </c>
      <c r="H29" s="25">
        <v>7.7450655719825</v>
      </c>
      <c r="I29" s="25">
        <v>7.8874755085982</v>
      </c>
      <c r="J29" s="25">
        <v>7.09032767350227</v>
      </c>
      <c r="K29" s="25">
        <v>6.55337871519486</v>
      </c>
      <c r="L29" s="28">
        <f t="shared" si="5"/>
        <v>-7.5729780488718035</v>
      </c>
    </row>
    <row r="30" spans="1:13" ht="9" customHeight="1">
      <c r="A30" s="27" t="s">
        <v>13</v>
      </c>
      <c r="B30" s="25">
        <v>85.842598</v>
      </c>
      <c r="C30" s="25">
        <v>88.668296</v>
      </c>
      <c r="D30" s="25">
        <v>90.309894</v>
      </c>
      <c r="E30" s="25">
        <v>100.110308</v>
      </c>
      <c r="F30" s="25">
        <v>104.389351</v>
      </c>
      <c r="G30" s="25">
        <v>107.250281</v>
      </c>
      <c r="H30" s="25">
        <v>101.266313999999</v>
      </c>
      <c r="I30" s="25">
        <v>114.726974</v>
      </c>
      <c r="J30" s="25">
        <v>108.745836999999</v>
      </c>
      <c r="K30" s="25">
        <v>108.819999999999</v>
      </c>
      <c r="L30" s="28">
        <f t="shared" si="5"/>
        <v>0.06819847273784596</v>
      </c>
      <c r="M30" s="10"/>
    </row>
    <row r="31" spans="1:13" ht="9" customHeight="1">
      <c r="A31" s="27" t="s">
        <v>49</v>
      </c>
      <c r="B31" s="25">
        <v>4.31594535205884</v>
      </c>
      <c r="C31" s="25">
        <v>4.31150281838158</v>
      </c>
      <c r="D31" s="25">
        <v>4.32966572083691</v>
      </c>
      <c r="E31" s="25">
        <v>4.09984289247689</v>
      </c>
      <c r="F31" s="25">
        <v>4.08877636593314</v>
      </c>
      <c r="G31" s="25">
        <v>4.1032928887615</v>
      </c>
      <c r="H31" s="25">
        <v>4.27759731643366</v>
      </c>
      <c r="I31" s="25">
        <v>4.34086494060699</v>
      </c>
      <c r="J31" s="25">
        <v>4.24792734838593</v>
      </c>
      <c r="K31" s="25">
        <v>4.16168196554729</v>
      </c>
      <c r="L31" s="28">
        <f t="shared" si="5"/>
        <v>-2.03029326458255</v>
      </c>
      <c r="M31" s="10"/>
    </row>
    <row r="32" spans="1:12" ht="9" customHeight="1">
      <c r="A32" s="27" t="s">
        <v>14</v>
      </c>
      <c r="B32" s="25">
        <v>88.169952</v>
      </c>
      <c r="C32" s="25">
        <v>79.9614239999999</v>
      </c>
      <c r="D32" s="25">
        <v>72.075912</v>
      </c>
      <c r="E32" s="25">
        <v>69.629814</v>
      </c>
      <c r="F32" s="25">
        <v>59.68099</v>
      </c>
      <c r="G32" s="25">
        <v>57.134358</v>
      </c>
      <c r="H32" s="25">
        <v>45.23858</v>
      </c>
      <c r="I32" s="25">
        <v>38.880084</v>
      </c>
      <c r="J32" s="25">
        <v>36.4771873681355</v>
      </c>
      <c r="K32" s="25">
        <v>36.5844740615671</v>
      </c>
      <c r="L32" s="28">
        <f t="shared" si="5"/>
        <v>0.29411997243327104</v>
      </c>
    </row>
    <row r="33" spans="1:12" ht="9" customHeight="1">
      <c r="A33" s="27" t="s">
        <v>15</v>
      </c>
      <c r="B33" s="25">
        <v>12.4</v>
      </c>
      <c r="C33" s="25">
        <v>11.942</v>
      </c>
      <c r="D33" s="25">
        <v>11.523</v>
      </c>
      <c r="E33" s="25">
        <v>11.4221</v>
      </c>
      <c r="F33" s="25">
        <v>11.252</v>
      </c>
      <c r="G33" s="25">
        <v>10.855</v>
      </c>
      <c r="H33" s="25">
        <v>10.901</v>
      </c>
      <c r="I33" s="25">
        <v>10.935</v>
      </c>
      <c r="J33" s="25">
        <v>10.854</v>
      </c>
      <c r="K33" s="25">
        <v>11.439</v>
      </c>
      <c r="L33" s="28">
        <f t="shared" si="5"/>
        <v>5.389718076285255</v>
      </c>
    </row>
    <row r="34" spans="1:12" ht="9" customHeight="1">
      <c r="A34" s="27" t="s">
        <v>16</v>
      </c>
      <c r="B34" s="25">
        <v>580.090499155555</v>
      </c>
      <c r="C34" s="25">
        <v>595.153847608666</v>
      </c>
      <c r="D34" s="25">
        <v>592.036200542222</v>
      </c>
      <c r="E34" s="25">
        <v>601.719458484444</v>
      </c>
      <c r="F34" s="25">
        <v>527.654299932355</v>
      </c>
      <c r="G34" s="25">
        <v>588.861177910026</v>
      </c>
      <c r="H34" s="25">
        <v>607.008598768866</v>
      </c>
      <c r="I34" s="25">
        <v>592.274209592577</v>
      </c>
      <c r="J34" s="25">
        <v>604.714209622986</v>
      </c>
      <c r="K34" s="25">
        <v>578.733033088888</v>
      </c>
      <c r="L34" s="28">
        <f t="shared" si="5"/>
        <v>-4.296438899673982</v>
      </c>
    </row>
    <row r="35" spans="1:12" ht="9" customHeight="1">
      <c r="A35" s="27" t="s">
        <v>44</v>
      </c>
      <c r="B35" s="25">
        <v>57.0135748</v>
      </c>
      <c r="C35" s="25">
        <v>60.3619910977777</v>
      </c>
      <c r="D35" s="25">
        <v>65.4298644133333</v>
      </c>
      <c r="E35" s="25">
        <v>66.0633485777777</v>
      </c>
      <c r="F35" s="25">
        <v>36.3800905866666</v>
      </c>
      <c r="G35" s="25">
        <v>42.35294128</v>
      </c>
      <c r="H35" s="25">
        <v>59.5484164351555</v>
      </c>
      <c r="I35" s="25">
        <v>62.2876435911726</v>
      </c>
      <c r="J35" s="25">
        <v>62.3499312347638</v>
      </c>
      <c r="K35" s="25">
        <v>69.2707737711511</v>
      </c>
      <c r="L35" s="28">
        <f t="shared" si="5"/>
        <v>11.100000271577715</v>
      </c>
    </row>
    <row r="36" spans="1:12" ht="9" customHeight="1">
      <c r="A36" s="27" t="s">
        <v>17</v>
      </c>
      <c r="B36" s="25">
        <v>18.5520362444444</v>
      </c>
      <c r="C36" s="25">
        <v>18.73303172</v>
      </c>
      <c r="D36" s="25">
        <v>18.73303172</v>
      </c>
      <c r="E36" s="25">
        <v>19.0045249333333</v>
      </c>
      <c r="F36" s="25">
        <v>19.2760181466666</v>
      </c>
      <c r="G36" s="25">
        <v>18.5158371493333</v>
      </c>
      <c r="H36" s="25">
        <v>18.6552036655111</v>
      </c>
      <c r="I36" s="25">
        <v>18.5873303621777</v>
      </c>
      <c r="J36" s="25">
        <v>19.2760181466666</v>
      </c>
      <c r="K36" s="25">
        <v>18.5610860182222</v>
      </c>
      <c r="L36" s="28">
        <f t="shared" si="5"/>
        <v>-3.7089201877932187</v>
      </c>
    </row>
    <row r="37" spans="1:12" ht="9" customHeight="1">
      <c r="A37" s="27" t="s">
        <v>18</v>
      </c>
      <c r="B37" s="25">
        <v>54.0144797700444</v>
      </c>
      <c r="C37" s="25">
        <v>56.6425340751111</v>
      </c>
      <c r="D37" s="25">
        <v>58.1900453911111</v>
      </c>
      <c r="E37" s="25">
        <v>57.7683259330666</v>
      </c>
      <c r="F37" s="25">
        <v>55.5728508145777</v>
      </c>
      <c r="G37" s="25">
        <v>54.4000001329777</v>
      </c>
      <c r="H37" s="25">
        <v>57.0135748</v>
      </c>
      <c r="I37" s="25">
        <v>56.9230770622222</v>
      </c>
      <c r="J37" s="25">
        <v>56.8842923174603</v>
      </c>
      <c r="K37" s="25">
        <v>57.2906086911564</v>
      </c>
      <c r="L37" s="28">
        <f t="shared" si="5"/>
        <v>0.7142857142856451</v>
      </c>
    </row>
    <row r="38" spans="1:13" ht="9" customHeight="1">
      <c r="A38" s="27" t="s">
        <v>8</v>
      </c>
      <c r="B38" s="25">
        <v>10.6603070404835</v>
      </c>
      <c r="C38" s="25">
        <v>10.4592209348701</v>
      </c>
      <c r="D38" s="25">
        <v>10.6633163451496</v>
      </c>
      <c r="E38" s="25">
        <v>10.1917410186364</v>
      </c>
      <c r="F38" s="25">
        <v>10.1350044485739</v>
      </c>
      <c r="G38" s="25">
        <v>10.1241271614377</v>
      </c>
      <c r="H38" s="25">
        <v>9.49363128231464</v>
      </c>
      <c r="I38" s="25">
        <v>8.76714180298081</v>
      </c>
      <c r="J38" s="25">
        <v>7.52776232202737</v>
      </c>
      <c r="K38" s="25">
        <v>6.65296103607885</v>
      </c>
      <c r="L38" s="28">
        <f t="shared" si="5"/>
        <v>-11.621000352106226</v>
      </c>
      <c r="M38" s="10"/>
    </row>
    <row r="39" spans="2:12" ht="9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/>
    </row>
    <row r="40" spans="1:13" ht="9">
      <c r="A40" s="7" t="s">
        <v>19</v>
      </c>
      <c r="B40" s="8">
        <f aca="true" t="shared" si="6" ref="B40:J40">SUM(B41:B51)</f>
        <v>318.6996234164536</v>
      </c>
      <c r="C40" s="8">
        <f t="shared" si="6"/>
        <v>341.58601699051064</v>
      </c>
      <c r="D40" s="8">
        <f t="shared" si="6"/>
        <v>370.78264506676817</v>
      </c>
      <c r="E40" s="8">
        <f t="shared" si="6"/>
        <v>400.3437357880316</v>
      </c>
      <c r="F40" s="8">
        <f t="shared" si="6"/>
        <v>425.13002471747956</v>
      </c>
      <c r="G40" s="8">
        <f t="shared" si="6"/>
        <v>488.5529012593539</v>
      </c>
      <c r="H40" s="8">
        <f t="shared" si="6"/>
        <v>540.6997410037768</v>
      </c>
      <c r="I40" s="8">
        <f t="shared" si="6"/>
        <v>565.0732871493204</v>
      </c>
      <c r="J40" s="8">
        <f t="shared" si="6"/>
        <v>580.4546737145494</v>
      </c>
      <c r="K40" s="8">
        <f>SUM(K41:K51)</f>
        <v>601.0076129871588</v>
      </c>
      <c r="L40" s="9">
        <f>((K40/J40)-1)*100</f>
        <v>3.540834487744493</v>
      </c>
      <c r="M40" s="10"/>
    </row>
    <row r="41" spans="1:21" s="17" customFormat="1" ht="9">
      <c r="A41" s="27" t="s">
        <v>22</v>
      </c>
      <c r="B41" s="25">
        <v>71.24</v>
      </c>
      <c r="C41" s="25">
        <v>73.461</v>
      </c>
      <c r="D41" s="25">
        <v>74.42</v>
      </c>
      <c r="E41" s="25">
        <v>80.44</v>
      </c>
      <c r="F41" s="25">
        <v>78.45</v>
      </c>
      <c r="G41" s="25">
        <v>87.66</v>
      </c>
      <c r="H41" s="25">
        <v>92.26</v>
      </c>
      <c r="I41" s="25">
        <v>99.33</v>
      </c>
      <c r="J41" s="25">
        <v>100.03</v>
      </c>
      <c r="K41" s="25">
        <v>108.241350729725</v>
      </c>
      <c r="L41" s="28">
        <f aca="true" t="shared" si="7" ref="L41:L51">((K41/J41)-1)*100</f>
        <v>8.208888063305997</v>
      </c>
      <c r="M41" s="1"/>
      <c r="N41" s="1"/>
      <c r="O41" s="1"/>
      <c r="P41" s="1"/>
      <c r="Q41" s="1"/>
      <c r="R41" s="1"/>
      <c r="S41" s="1"/>
      <c r="T41" s="1"/>
      <c r="U41" s="1"/>
    </row>
    <row r="42" spans="1:13" ht="9">
      <c r="A42" s="27" t="s">
        <v>45</v>
      </c>
      <c r="B42" s="25">
        <v>10.7097738880425</v>
      </c>
      <c r="C42" s="25">
        <v>11.329691748444</v>
      </c>
      <c r="D42" s="25">
        <v>11.788027716207</v>
      </c>
      <c r="E42" s="25">
        <v>12.6500823946215</v>
      </c>
      <c r="F42" s="25">
        <v>12.7721098953375</v>
      </c>
      <c r="G42" s="25">
        <v>13.082795860662</v>
      </c>
      <c r="H42" s="25">
        <v>13.2885044669925</v>
      </c>
      <c r="I42" s="25">
        <v>13.738794201828</v>
      </c>
      <c r="J42" s="25">
        <v>15.777261936258</v>
      </c>
      <c r="K42" s="25">
        <v>16.913895198225</v>
      </c>
      <c r="L42" s="28">
        <f t="shared" si="7"/>
        <v>7.204249169210297</v>
      </c>
      <c r="M42" s="10"/>
    </row>
    <row r="43" spans="1:21" s="17" customFormat="1" ht="9">
      <c r="A43" s="27" t="s">
        <v>21</v>
      </c>
      <c r="B43" s="25">
        <v>45.8</v>
      </c>
      <c r="C43" s="25">
        <v>50.7</v>
      </c>
      <c r="D43" s="25">
        <v>63.2</v>
      </c>
      <c r="E43" s="25">
        <v>76.974</v>
      </c>
      <c r="F43" s="25">
        <v>94.2291236611421</v>
      </c>
      <c r="G43" s="25">
        <v>126.311686509803</v>
      </c>
      <c r="H43" s="25">
        <v>161.131123203451</v>
      </c>
      <c r="I43" s="25">
        <v>170.469383324296</v>
      </c>
      <c r="J43" s="25">
        <v>176.490161480578</v>
      </c>
      <c r="K43" s="25">
        <v>177.228826525097</v>
      </c>
      <c r="L43" s="28">
        <f t="shared" si="7"/>
        <v>0.4185304372336329</v>
      </c>
      <c r="M43" s="10"/>
      <c r="N43" s="1"/>
      <c r="O43" s="1"/>
      <c r="P43" s="1"/>
      <c r="Q43" s="1"/>
      <c r="R43" s="1"/>
      <c r="S43" s="1"/>
      <c r="T43" s="1"/>
      <c r="U43" s="1"/>
    </row>
    <row r="44" spans="1:21" s="17" customFormat="1" ht="9">
      <c r="A44" s="27" t="s">
        <v>42</v>
      </c>
      <c r="B44" s="25">
        <v>12.2</v>
      </c>
      <c r="C44" s="25">
        <v>12.5</v>
      </c>
      <c r="D44" s="25">
        <v>12.06</v>
      </c>
      <c r="E44" s="25">
        <v>12.75</v>
      </c>
      <c r="F44" s="25">
        <v>11.489</v>
      </c>
      <c r="G44" s="25">
        <v>11.73</v>
      </c>
      <c r="H44" s="25">
        <v>13.53</v>
      </c>
      <c r="I44" s="25">
        <v>15.515</v>
      </c>
      <c r="J44" s="25">
        <v>16.3111985273293</v>
      </c>
      <c r="K44" s="25">
        <v>16.385556562476</v>
      </c>
      <c r="L44" s="28">
        <f t="shared" si="7"/>
        <v>0.4558710693277179</v>
      </c>
      <c r="M44" s="10"/>
      <c r="N44" s="1"/>
      <c r="O44" s="1"/>
      <c r="P44" s="1"/>
      <c r="Q44" s="1"/>
      <c r="R44" s="1"/>
      <c r="S44" s="1"/>
      <c r="T44" s="1"/>
      <c r="U44" s="1"/>
    </row>
    <row r="45" spans="1:21" s="17" customFormat="1" ht="9">
      <c r="A45" s="27" t="s">
        <v>23</v>
      </c>
      <c r="B45" s="25">
        <v>47.79</v>
      </c>
      <c r="C45" s="25">
        <v>48.79</v>
      </c>
      <c r="D45" s="25">
        <v>50.29</v>
      </c>
      <c r="E45" s="25">
        <v>50.24</v>
      </c>
      <c r="F45" s="25">
        <v>48.84</v>
      </c>
      <c r="G45" s="25">
        <v>51.282</v>
      </c>
      <c r="H45" s="25">
        <v>52.308</v>
      </c>
      <c r="I45" s="25">
        <v>54.3</v>
      </c>
      <c r="J45" s="25">
        <v>54.6</v>
      </c>
      <c r="K45" s="25">
        <v>57.7576513853463</v>
      </c>
      <c r="L45" s="28">
        <f t="shared" si="7"/>
        <v>5.7832442955060515</v>
      </c>
      <c r="M45" s="1"/>
      <c r="N45" s="1"/>
      <c r="O45" s="1"/>
      <c r="P45" s="1"/>
      <c r="Q45" s="1"/>
      <c r="R45" s="1"/>
      <c r="S45" s="1"/>
      <c r="T45" s="1"/>
      <c r="U45" s="1"/>
    </row>
    <row r="46" spans="1:21" s="17" customFormat="1" ht="9">
      <c r="A46" s="44" t="s">
        <v>59</v>
      </c>
      <c r="B46" s="49">
        <v>0</v>
      </c>
      <c r="C46" s="49">
        <v>0</v>
      </c>
      <c r="D46" s="49">
        <v>0</v>
      </c>
      <c r="E46" s="49">
        <v>0</v>
      </c>
      <c r="F46" s="25">
        <v>0.775501161</v>
      </c>
      <c r="G46" s="25">
        <v>6.24</v>
      </c>
      <c r="H46" s="25">
        <v>9.4</v>
      </c>
      <c r="I46" s="25">
        <v>7.59</v>
      </c>
      <c r="J46" s="25">
        <v>10.2692748638578</v>
      </c>
      <c r="K46" s="25">
        <v>9.61826336351207</v>
      </c>
      <c r="L46" s="28">
        <f t="shared" si="7"/>
        <v>-6.3394106105479135</v>
      </c>
      <c r="M46" s="1"/>
      <c r="N46" s="1"/>
      <c r="O46" s="1"/>
      <c r="P46" s="1"/>
      <c r="Q46" s="1"/>
      <c r="R46" s="1"/>
      <c r="S46" s="1"/>
      <c r="T46" s="1"/>
      <c r="U46" s="1"/>
    </row>
    <row r="47" spans="1:21" s="17" customFormat="1" ht="9">
      <c r="A47" s="27" t="s">
        <v>20</v>
      </c>
      <c r="B47" s="25">
        <v>102.3241</v>
      </c>
      <c r="C47" s="25">
        <v>111.4635</v>
      </c>
      <c r="D47" s="25">
        <v>124.9674</v>
      </c>
      <c r="E47" s="25">
        <v>132.402099999999</v>
      </c>
      <c r="F47" s="25">
        <v>144.1997</v>
      </c>
      <c r="G47" s="25">
        <v>152.3677</v>
      </c>
      <c r="H47" s="25">
        <v>159.8624</v>
      </c>
      <c r="I47" s="25">
        <v>165.6327</v>
      </c>
      <c r="J47" s="25">
        <v>164.025430206445</v>
      </c>
      <c r="K47" s="25">
        <v>172.592363503853</v>
      </c>
      <c r="L47" s="28">
        <f t="shared" si="7"/>
        <v>5.222929936306531</v>
      </c>
      <c r="M47" s="10"/>
      <c r="N47" s="1"/>
      <c r="O47" s="1"/>
      <c r="P47" s="1"/>
      <c r="Q47" s="1"/>
      <c r="R47" s="1"/>
      <c r="S47" s="1"/>
      <c r="T47" s="1"/>
      <c r="U47" s="1"/>
    </row>
    <row r="48" spans="1:21" s="17" customFormat="1" ht="9">
      <c r="A48" s="27" t="s">
        <v>58</v>
      </c>
      <c r="B48" s="25">
        <v>1.45</v>
      </c>
      <c r="C48" s="25">
        <v>1.45</v>
      </c>
      <c r="D48" s="25">
        <v>1.46</v>
      </c>
      <c r="E48" s="25">
        <v>1.88</v>
      </c>
      <c r="F48" s="25">
        <v>1.149</v>
      </c>
      <c r="G48" s="25">
        <v>1.303</v>
      </c>
      <c r="H48" s="25">
        <v>0.876</v>
      </c>
      <c r="I48" s="25">
        <v>0.646</v>
      </c>
      <c r="J48" s="25">
        <v>1.17895467703666</v>
      </c>
      <c r="K48" s="25">
        <v>1.25450287430106</v>
      </c>
      <c r="L48" s="28">
        <f t="shared" si="7"/>
        <v>6.4080662926155</v>
      </c>
      <c r="M48" s="10"/>
      <c r="N48" s="1"/>
      <c r="O48" s="1"/>
      <c r="P48" s="1"/>
      <c r="Q48" s="1"/>
      <c r="R48" s="1"/>
      <c r="S48" s="1"/>
      <c r="T48" s="1"/>
      <c r="U48" s="1"/>
    </row>
    <row r="49" spans="1:12" ht="9">
      <c r="A49" s="27" t="s">
        <v>43</v>
      </c>
      <c r="B49" s="25">
        <v>19.79</v>
      </c>
      <c r="C49" s="25">
        <v>23.7</v>
      </c>
      <c r="D49" s="25">
        <v>24.04</v>
      </c>
      <c r="E49" s="25">
        <v>24.056</v>
      </c>
      <c r="F49" s="25">
        <v>24.765</v>
      </c>
      <c r="G49" s="25">
        <v>27.106</v>
      </c>
      <c r="H49" s="25">
        <v>26.52</v>
      </c>
      <c r="I49" s="25">
        <v>30.02</v>
      </c>
      <c r="J49" s="25">
        <v>30.5092731512806</v>
      </c>
      <c r="K49" s="25">
        <v>29.0029325889461</v>
      </c>
      <c r="L49" s="28">
        <f t="shared" si="7"/>
        <v>-4.937320384085497</v>
      </c>
    </row>
    <row r="50" spans="1:12" ht="9">
      <c r="A50" s="27" t="s">
        <v>50</v>
      </c>
      <c r="B50" s="25">
        <v>5.49111111111111</v>
      </c>
      <c r="C50" s="25">
        <v>5.62666666666667</v>
      </c>
      <c r="D50" s="25">
        <v>5.58111111111111</v>
      </c>
      <c r="E50" s="25">
        <v>5.31111111111111</v>
      </c>
      <c r="F50" s="25">
        <v>5.57219</v>
      </c>
      <c r="G50" s="25">
        <v>8.04771888888889</v>
      </c>
      <c r="H50" s="25">
        <v>7.08451333333333</v>
      </c>
      <c r="I50" s="25">
        <v>5.17610555555556</v>
      </c>
      <c r="J50" s="25">
        <v>4.72600888888889</v>
      </c>
      <c r="K50" s="25">
        <v>4.35387025567733</v>
      </c>
      <c r="L50" s="28">
        <f t="shared" si="7"/>
        <v>-7.87426858393091</v>
      </c>
    </row>
    <row r="51" spans="1:12" ht="9">
      <c r="A51" s="27" t="s">
        <v>8</v>
      </c>
      <c r="B51" s="25">
        <v>1.9046384173</v>
      </c>
      <c r="C51" s="25">
        <v>2.5651585754</v>
      </c>
      <c r="D51" s="25">
        <v>2.97610623945</v>
      </c>
      <c r="E51" s="25">
        <v>3.6404422823</v>
      </c>
      <c r="F51" s="25">
        <v>2.8884</v>
      </c>
      <c r="G51" s="25">
        <v>3.422</v>
      </c>
      <c r="H51" s="25">
        <v>4.4392</v>
      </c>
      <c r="I51" s="25">
        <v>2.65530406764099</v>
      </c>
      <c r="J51" s="25">
        <v>6.537109982875</v>
      </c>
      <c r="K51" s="25">
        <v>7.6584</v>
      </c>
      <c r="L51" s="28">
        <f t="shared" si="7"/>
        <v>17.152687044617544</v>
      </c>
    </row>
    <row r="52" spans="1:13" ht="9">
      <c r="A52" s="2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8"/>
      <c r="M52" s="10"/>
    </row>
    <row r="53" spans="1:12" ht="9">
      <c r="A53" s="29" t="s">
        <v>24</v>
      </c>
      <c r="B53" s="30">
        <f aca="true" t="shared" si="8" ref="B53:J53">SUM(B54:B58)</f>
        <v>177.25389693547422</v>
      </c>
      <c r="C53" s="30">
        <f t="shared" si="8"/>
        <v>192.21338781881138</v>
      </c>
      <c r="D53" s="30">
        <f t="shared" si="8"/>
        <v>204.7456296899332</v>
      </c>
      <c r="E53" s="30">
        <f t="shared" si="8"/>
        <v>212.298434201771</v>
      </c>
      <c r="F53" s="30">
        <f t="shared" si="8"/>
        <v>199.95282186119792</v>
      </c>
      <c r="G53" s="30">
        <f t="shared" si="8"/>
        <v>213.34785143096659</v>
      </c>
      <c r="H53" s="30">
        <f t="shared" si="8"/>
        <v>210.24629572421168</v>
      </c>
      <c r="I53" s="30">
        <f t="shared" si="8"/>
        <v>215.37291917064957</v>
      </c>
      <c r="J53" s="30">
        <f t="shared" si="8"/>
        <v>204.69572706082758</v>
      </c>
      <c r="K53" s="30">
        <f>SUM(K54:K58)</f>
        <v>202.6386220798956</v>
      </c>
      <c r="L53" s="9">
        <f aca="true" t="shared" si="9" ref="L53:L58">((K53/J53)-1)*100</f>
        <v>-1.0049574607488898</v>
      </c>
    </row>
    <row r="54" spans="1:12" ht="9">
      <c r="A54" s="27" t="s">
        <v>25</v>
      </c>
      <c r="B54" s="25">
        <v>88.22</v>
      </c>
      <c r="C54" s="25">
        <v>84.467</v>
      </c>
      <c r="D54" s="25">
        <v>84.827</v>
      </c>
      <c r="E54" s="25">
        <v>85.819</v>
      </c>
      <c r="F54" s="25">
        <v>79.55</v>
      </c>
      <c r="G54" s="25">
        <v>80.412</v>
      </c>
      <c r="H54" s="25">
        <v>82.7</v>
      </c>
      <c r="I54" s="25">
        <v>81.5</v>
      </c>
      <c r="J54" s="25">
        <v>81.5</v>
      </c>
      <c r="K54" s="25">
        <v>83.3</v>
      </c>
      <c r="L54" s="28">
        <f t="shared" si="9"/>
        <v>2.208588957055202</v>
      </c>
    </row>
    <row r="55" spans="1:21" s="17" customFormat="1" ht="9">
      <c r="A55" s="27" t="s">
        <v>26</v>
      </c>
      <c r="B55" s="25">
        <v>42.5</v>
      </c>
      <c r="C55" s="25">
        <v>54.7</v>
      </c>
      <c r="D55" s="25">
        <v>55.69</v>
      </c>
      <c r="E55" s="25">
        <v>58.97</v>
      </c>
      <c r="F55" s="25">
        <v>62.69</v>
      </c>
      <c r="G55" s="25">
        <v>61.32</v>
      </c>
      <c r="H55" s="25">
        <v>61.4475645</v>
      </c>
      <c r="I55" s="25">
        <v>60.8812275</v>
      </c>
      <c r="J55" s="25">
        <v>56.067363</v>
      </c>
      <c r="K55" s="25">
        <v>48.704982</v>
      </c>
      <c r="L55" s="28">
        <f t="shared" si="9"/>
        <v>-13.131313131313128</v>
      </c>
      <c r="M55" s="1"/>
      <c r="N55" s="1"/>
      <c r="O55" s="1"/>
      <c r="P55" s="1"/>
      <c r="Q55" s="1"/>
      <c r="R55" s="1"/>
      <c r="S55" s="1"/>
      <c r="T55" s="1"/>
      <c r="U55" s="1"/>
    </row>
    <row r="56" spans="1:12" ht="9">
      <c r="A56" s="27" t="s">
        <v>27</v>
      </c>
      <c r="B56" s="25">
        <v>11.3</v>
      </c>
      <c r="C56" s="25">
        <v>13.19</v>
      </c>
      <c r="D56" s="25">
        <v>15.28</v>
      </c>
      <c r="E56" s="25">
        <v>15.9</v>
      </c>
      <c r="F56" s="25">
        <v>15.9</v>
      </c>
      <c r="G56" s="25">
        <v>16.81</v>
      </c>
      <c r="H56" s="25">
        <v>7.855</v>
      </c>
      <c r="I56" s="25">
        <v>12.2</v>
      </c>
      <c r="J56" s="25">
        <v>11.0276483715036</v>
      </c>
      <c r="K56" s="25">
        <v>12.2319305629426</v>
      </c>
      <c r="L56" s="28">
        <f t="shared" si="9"/>
        <v>10.920571194045037</v>
      </c>
    </row>
    <row r="57" spans="1:21" s="17" customFormat="1" ht="9">
      <c r="A57" s="27" t="s">
        <v>0</v>
      </c>
      <c r="B57" s="25">
        <v>25.0514992636646</v>
      </c>
      <c r="C57" s="25">
        <v>29.5973685315774</v>
      </c>
      <c r="D57" s="25">
        <v>36.8549968932313</v>
      </c>
      <c r="E57" s="25">
        <v>36.1674572350608</v>
      </c>
      <c r="F57" s="25">
        <v>25.9975557668346</v>
      </c>
      <c r="G57" s="25">
        <v>37.3211960839893</v>
      </c>
      <c r="H57" s="25">
        <v>40.5799083052047</v>
      </c>
      <c r="I57" s="25">
        <v>43.2865998102735</v>
      </c>
      <c r="J57" s="25">
        <v>36.189623448495</v>
      </c>
      <c r="K57" s="25">
        <v>38.5781385960956</v>
      </c>
      <c r="L57" s="28">
        <f t="shared" si="9"/>
        <v>6.599999999999806</v>
      </c>
      <c r="M57" s="1"/>
      <c r="N57" s="1"/>
      <c r="O57" s="1"/>
      <c r="P57" s="1"/>
      <c r="Q57" s="1"/>
      <c r="R57" s="1"/>
      <c r="S57" s="1"/>
      <c r="T57" s="1"/>
      <c r="U57" s="1"/>
    </row>
    <row r="58" spans="1:21" s="17" customFormat="1" ht="9">
      <c r="A58" s="27" t="s">
        <v>8</v>
      </c>
      <c r="B58" s="25">
        <v>10.1823976718096</v>
      </c>
      <c r="C58" s="25">
        <v>10.259019287234</v>
      </c>
      <c r="D58" s="25">
        <v>12.0936327967019</v>
      </c>
      <c r="E58" s="25">
        <v>15.4419769667102</v>
      </c>
      <c r="F58" s="25">
        <v>15.8152660943633</v>
      </c>
      <c r="G58" s="25">
        <v>17.4846553469773</v>
      </c>
      <c r="H58" s="25">
        <v>17.663822919007</v>
      </c>
      <c r="I58" s="25">
        <v>17.5050918603761</v>
      </c>
      <c r="J58" s="25">
        <v>19.911092240829</v>
      </c>
      <c r="K58" s="25">
        <v>19.8235709208574</v>
      </c>
      <c r="L58" s="28">
        <f t="shared" si="9"/>
        <v>-0.4395606173333455</v>
      </c>
      <c r="M58" s="1"/>
      <c r="N58" s="1"/>
      <c r="O58" s="1"/>
      <c r="P58" s="1"/>
      <c r="Q58" s="1"/>
      <c r="R58" s="1"/>
      <c r="S58" s="1"/>
      <c r="T58" s="1"/>
      <c r="U58" s="1"/>
    </row>
    <row r="59" spans="1:12" ht="9">
      <c r="A59" s="26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8"/>
    </row>
    <row r="60" spans="1:12" ht="9">
      <c r="A60" s="29" t="s">
        <v>48</v>
      </c>
      <c r="B60" s="30">
        <f aca="true" t="shared" si="10" ref="B60:J60">SUM(B61:B72)</f>
        <v>373.4064558076206</v>
      </c>
      <c r="C60" s="30">
        <f t="shared" si="10"/>
        <v>391.65525315959314</v>
      </c>
      <c r="D60" s="30">
        <f t="shared" si="10"/>
        <v>407.33669653553204</v>
      </c>
      <c r="E60" s="30">
        <f t="shared" si="10"/>
        <v>426.8508615109768</v>
      </c>
      <c r="F60" s="30">
        <f t="shared" si="10"/>
        <v>448.23113995095247</v>
      </c>
      <c r="G60" s="30">
        <f t="shared" si="10"/>
        <v>494.7485888994951</v>
      </c>
      <c r="H60" s="30">
        <f t="shared" si="10"/>
        <v>496.90779085647983</v>
      </c>
      <c r="I60" s="30">
        <f t="shared" si="10"/>
        <v>503.9926407265293</v>
      </c>
      <c r="J60" s="30">
        <f t="shared" si="10"/>
        <v>512.3447920743748</v>
      </c>
      <c r="K60" s="30">
        <f>SUM(K61:K72)</f>
        <v>531.1924046446333</v>
      </c>
      <c r="L60" s="9">
        <f>((K60/J60)-1)*100</f>
        <v>3.678697014553123</v>
      </c>
    </row>
    <row r="61" spans="1:12" ht="9">
      <c r="A61" s="27" t="s">
        <v>36</v>
      </c>
      <c r="B61" s="25">
        <v>37.128821</v>
      </c>
      <c r="C61" s="25">
        <v>38.886196</v>
      </c>
      <c r="D61" s="25">
        <v>39.955687</v>
      </c>
      <c r="E61" s="25">
        <v>38.25625</v>
      </c>
      <c r="F61" s="25">
        <v>42.345198</v>
      </c>
      <c r="G61" s="25">
        <v>45.8557569012884</v>
      </c>
      <c r="H61" s="25">
        <v>46.5021934819517</v>
      </c>
      <c r="I61" s="25">
        <v>51.592693953995</v>
      </c>
      <c r="J61" s="25">
        <v>53.38408</v>
      </c>
      <c r="K61" s="25">
        <v>55.29534</v>
      </c>
      <c r="L61" s="28">
        <f aca="true" t="shared" si="11" ref="L61:L72">((K61/J61)-1)*100</f>
        <v>3.5802059340537484</v>
      </c>
    </row>
    <row r="62" spans="1:12" ht="9">
      <c r="A62" s="27" t="s">
        <v>28</v>
      </c>
      <c r="B62" s="25">
        <v>13.780111884</v>
      </c>
      <c r="C62" s="25">
        <v>15.088916691</v>
      </c>
      <c r="D62" s="25">
        <v>15.933891495</v>
      </c>
      <c r="E62" s="25">
        <v>17.014462491</v>
      </c>
      <c r="F62" s="25">
        <v>18.5070436545</v>
      </c>
      <c r="G62" s="25">
        <v>19.90674555</v>
      </c>
      <c r="H62" s="25">
        <v>20.073814965</v>
      </c>
      <c r="I62" s="25">
        <v>21.0555601545</v>
      </c>
      <c r="J62" s="25">
        <v>22.6696206045</v>
      </c>
      <c r="K62" s="25">
        <v>23.5990750492845</v>
      </c>
      <c r="L62" s="28">
        <f t="shared" si="11"/>
        <v>4.0999999999999925</v>
      </c>
    </row>
    <row r="63" spans="1:12" ht="9">
      <c r="A63" s="27" t="s">
        <v>29</v>
      </c>
      <c r="B63" s="25">
        <v>12.0096846</v>
      </c>
      <c r="C63" s="25">
        <v>12.5703862415546</v>
      </c>
      <c r="D63" s="25">
        <v>12.2539779858158</v>
      </c>
      <c r="E63" s="25">
        <v>12.153843438</v>
      </c>
      <c r="F63" s="25">
        <v>11.41395823</v>
      </c>
      <c r="G63" s="25">
        <v>12.28240789775</v>
      </c>
      <c r="H63" s="25">
        <v>12.79876</v>
      </c>
      <c r="I63" s="25">
        <v>12.56541171</v>
      </c>
      <c r="J63" s="25">
        <v>12.2064756</v>
      </c>
      <c r="K63" s="25">
        <v>11.8523461057731</v>
      </c>
      <c r="L63" s="28">
        <f t="shared" si="11"/>
        <v>-2.90116087420762</v>
      </c>
    </row>
    <row r="64" spans="1:12" ht="9">
      <c r="A64" s="27" t="s">
        <v>30</v>
      </c>
      <c r="B64" s="25">
        <v>50.9558326167956</v>
      </c>
      <c r="C64" s="25">
        <v>60.4950703003088</v>
      </c>
      <c r="D64" s="25">
        <v>71.5365338683481</v>
      </c>
      <c r="E64" s="25">
        <v>82.9633690009872</v>
      </c>
      <c r="F64" s="25">
        <v>88.0971794688066</v>
      </c>
      <c r="G64" s="25">
        <v>98.967137193083</v>
      </c>
      <c r="H64" s="25">
        <v>108.833889048119</v>
      </c>
      <c r="I64" s="25">
        <v>114.278683003725</v>
      </c>
      <c r="J64" s="25">
        <v>124.86865227222</v>
      </c>
      <c r="K64" s="25">
        <v>134.477112193878</v>
      </c>
      <c r="L64" s="28">
        <f t="shared" si="11"/>
        <v>7.694853549561076</v>
      </c>
    </row>
    <row r="65" spans="1:12" ht="9">
      <c r="A65" s="27" t="s">
        <v>31</v>
      </c>
      <c r="B65" s="25">
        <v>29.623</v>
      </c>
      <c r="C65" s="25">
        <v>29.285</v>
      </c>
      <c r="D65" s="25">
        <v>30.093</v>
      </c>
      <c r="E65" s="25">
        <v>30.537</v>
      </c>
      <c r="F65" s="25">
        <v>39.24817</v>
      </c>
      <c r="G65" s="25">
        <v>50.84035</v>
      </c>
      <c r="H65" s="25">
        <v>46.11968</v>
      </c>
      <c r="I65" s="25">
        <v>40.34728</v>
      </c>
      <c r="J65" s="25">
        <v>33.67596</v>
      </c>
      <c r="K65" s="25">
        <v>31.68177</v>
      </c>
      <c r="L65" s="28">
        <f t="shared" si="11"/>
        <v>-5.921702009385932</v>
      </c>
    </row>
    <row r="66" spans="1:12" ht="9">
      <c r="A66" s="27" t="s">
        <v>32</v>
      </c>
      <c r="B66" s="25">
        <v>75.14264088345</v>
      </c>
      <c r="C66" s="25">
        <v>74.2828563669</v>
      </c>
      <c r="D66" s="25">
        <v>71.50653080865</v>
      </c>
      <c r="E66" s="25">
        <v>73.72407996585</v>
      </c>
      <c r="F66" s="25">
        <v>76.89069666765</v>
      </c>
      <c r="G66" s="25">
        <v>85.71479346465</v>
      </c>
      <c r="H66" s="25">
        <v>81.45718516605</v>
      </c>
      <c r="I66" s="25">
        <v>77.14243346415</v>
      </c>
      <c r="J66" s="25">
        <v>72.137175375</v>
      </c>
      <c r="K66" s="25">
        <v>73.3921670553618</v>
      </c>
      <c r="L66" s="28">
        <f t="shared" si="11"/>
        <v>1.7397294444061684</v>
      </c>
    </row>
    <row r="67" spans="1:21" s="17" customFormat="1" ht="9">
      <c r="A67" s="27" t="s">
        <v>33</v>
      </c>
      <c r="B67" s="25">
        <v>62.3360884464753</v>
      </c>
      <c r="C67" s="25">
        <v>62.707500756802</v>
      </c>
      <c r="D67" s="25">
        <v>61.5369567858316</v>
      </c>
      <c r="E67" s="25">
        <v>63.767126677707</v>
      </c>
      <c r="F67" s="25">
        <v>61.0673740613824</v>
      </c>
      <c r="G67" s="25">
        <v>62.5918063880377</v>
      </c>
      <c r="H67" s="25">
        <v>62.1859266659101</v>
      </c>
      <c r="I67" s="25">
        <v>61.5655222641706</v>
      </c>
      <c r="J67" s="25">
        <v>67.2436787052899</v>
      </c>
      <c r="K67" s="25">
        <v>66.4288806361484</v>
      </c>
      <c r="L67" s="28">
        <f t="shared" si="11"/>
        <v>-1.2117095388438193</v>
      </c>
      <c r="M67" s="1"/>
      <c r="N67" s="1"/>
      <c r="O67" s="1"/>
      <c r="P67" s="1"/>
      <c r="Q67" s="1"/>
      <c r="R67" s="1"/>
      <c r="S67" s="1"/>
      <c r="T67" s="1"/>
      <c r="U67" s="1"/>
    </row>
    <row r="68" spans="1:12" ht="9">
      <c r="A68" s="27" t="s">
        <v>52</v>
      </c>
      <c r="B68" s="25">
        <v>12.2</v>
      </c>
      <c r="C68" s="25">
        <v>12.6</v>
      </c>
      <c r="D68" s="25">
        <v>13.52</v>
      </c>
      <c r="E68" s="25">
        <v>12.4</v>
      </c>
      <c r="F68" s="25">
        <v>11.5545773751</v>
      </c>
      <c r="G68" s="25">
        <v>12.4253205126</v>
      </c>
      <c r="H68" s="25">
        <v>12.7735611339</v>
      </c>
      <c r="I68" s="25">
        <v>12.73394586075</v>
      </c>
      <c r="J68" s="25">
        <v>13.090017223749</v>
      </c>
      <c r="K68" s="25">
        <v>16.837854261909</v>
      </c>
      <c r="L68" s="28">
        <f t="shared" si="11"/>
        <v>28.631261319964985</v>
      </c>
    </row>
    <row r="69" spans="1:12" ht="9">
      <c r="A69" s="27" t="s">
        <v>34</v>
      </c>
      <c r="B69" s="25">
        <v>39.053679222375</v>
      </c>
      <c r="C69" s="25">
        <v>39.8328031917</v>
      </c>
      <c r="D69" s="25">
        <v>40.549658407875</v>
      </c>
      <c r="E69" s="25">
        <v>41.4180937221</v>
      </c>
      <c r="F69" s="25">
        <v>41.587499277225</v>
      </c>
      <c r="G69" s="25">
        <v>42.333421739925</v>
      </c>
      <c r="H69" s="25">
        <v>42.322972822275</v>
      </c>
      <c r="I69" s="25">
        <v>43.727190122676</v>
      </c>
      <c r="J69" s="25">
        <v>42.698404981956</v>
      </c>
      <c r="K69" s="25">
        <v>42.015490908528</v>
      </c>
      <c r="L69" s="28">
        <f t="shared" si="11"/>
        <v>-1.5993901264382049</v>
      </c>
    </row>
    <row r="70" spans="1:12" ht="9">
      <c r="A70" s="27" t="s">
        <v>35</v>
      </c>
      <c r="B70" s="25">
        <v>23.689310373</v>
      </c>
      <c r="C70" s="25">
        <v>24.31978503825</v>
      </c>
      <c r="D70" s="25">
        <v>25.99416037875</v>
      </c>
      <c r="E70" s="25">
        <v>28.7911006038</v>
      </c>
      <c r="F70" s="25">
        <v>30.9035942475</v>
      </c>
      <c r="G70" s="25">
        <v>36.2367897765</v>
      </c>
      <c r="H70" s="25">
        <v>36.97062094425</v>
      </c>
      <c r="I70" s="25">
        <v>41.4144125316</v>
      </c>
      <c r="J70" s="25">
        <v>41.797369611</v>
      </c>
      <c r="K70" s="25">
        <v>42.11777476875</v>
      </c>
      <c r="L70" s="28">
        <f t="shared" si="11"/>
        <v>0.7665677546983218</v>
      </c>
    </row>
    <row r="71" spans="1:12" ht="9">
      <c r="A71" s="27" t="s">
        <v>54</v>
      </c>
      <c r="B71" s="25">
        <v>6.44</v>
      </c>
      <c r="C71" s="25">
        <v>7</v>
      </c>
      <c r="D71" s="25">
        <v>7.08</v>
      </c>
      <c r="E71" s="25">
        <v>7.499</v>
      </c>
      <c r="F71" s="25">
        <v>8.01</v>
      </c>
      <c r="G71" s="25">
        <v>9.402</v>
      </c>
      <c r="H71" s="25">
        <v>8.48</v>
      </c>
      <c r="I71" s="25">
        <v>9.355</v>
      </c>
      <c r="J71" s="25">
        <v>9.751</v>
      </c>
      <c r="K71" s="25">
        <v>10.21</v>
      </c>
      <c r="L71" s="28">
        <f t="shared" si="11"/>
        <v>4.7072095169726325</v>
      </c>
    </row>
    <row r="72" spans="1:12" ht="9">
      <c r="A72" s="27" t="s">
        <v>8</v>
      </c>
      <c r="B72" s="25">
        <v>11.0472867815247</v>
      </c>
      <c r="C72" s="25">
        <v>14.5867385730777</v>
      </c>
      <c r="D72" s="25">
        <v>17.3762998052616</v>
      </c>
      <c r="E72" s="25">
        <v>18.3265356115327</v>
      </c>
      <c r="F72" s="25">
        <v>18.6058489687885</v>
      </c>
      <c r="G72" s="25">
        <v>18.192059475661</v>
      </c>
      <c r="H72" s="25">
        <v>18.3891866290239</v>
      </c>
      <c r="I72" s="25">
        <v>18.2145076609626</v>
      </c>
      <c r="J72" s="25">
        <v>18.8223577006599</v>
      </c>
      <c r="K72" s="25">
        <v>23.2845936650004</v>
      </c>
      <c r="L72" s="28">
        <f t="shared" si="11"/>
        <v>23.707104260291768</v>
      </c>
    </row>
    <row r="73" spans="1:12" ht="9">
      <c r="A73" s="27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8"/>
    </row>
    <row r="74" spans="1:12" ht="9">
      <c r="A74" s="31" t="s">
        <v>56</v>
      </c>
      <c r="B74" s="30">
        <f aca="true" t="shared" si="12" ref="B74:I74">B20+B41+B43+B44+B45+B47+B48+B54+B56+B57</f>
        <v>432.79459926366457</v>
      </c>
      <c r="C74" s="30">
        <f t="shared" si="12"/>
        <v>457.10186853157734</v>
      </c>
      <c r="D74" s="30">
        <f t="shared" si="12"/>
        <v>499.4883968932313</v>
      </c>
      <c r="E74" s="30">
        <f t="shared" si="12"/>
        <v>525.3345572350598</v>
      </c>
      <c r="F74" s="30">
        <f t="shared" si="12"/>
        <v>530.8173794279767</v>
      </c>
      <c r="G74" s="30">
        <f t="shared" si="12"/>
        <v>592.6315825937922</v>
      </c>
      <c r="H74" s="30">
        <f t="shared" si="12"/>
        <v>638.7044315086557</v>
      </c>
      <c r="I74" s="30">
        <f t="shared" si="12"/>
        <v>672.3566831345695</v>
      </c>
      <c r="J74" s="30">
        <f>J20+J41+J43+J44+J45+J47+J48+J54+J56+J57</f>
        <v>669.8002167113876</v>
      </c>
      <c r="K74" s="30">
        <f>K20+K41+K43+K44+K45+K47+K48+K54+K56+K57</f>
        <v>696.1597567398366</v>
      </c>
      <c r="L74" s="9">
        <f>((K74/J74)-1)*100</f>
        <v>3.935433188999271</v>
      </c>
    </row>
    <row r="75" spans="1:12" ht="9">
      <c r="A75" s="31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9"/>
    </row>
    <row r="76" spans="1:12" ht="9">
      <c r="A76" s="31" t="s">
        <v>60</v>
      </c>
      <c r="B76" s="30">
        <f aca="true" t="shared" si="13" ref="B76:I76">B6-B74</f>
        <v>2356.517815190287</v>
      </c>
      <c r="C76" s="30">
        <f t="shared" si="13"/>
        <v>2435.3777727446122</v>
      </c>
      <c r="D76" s="30">
        <f t="shared" si="13"/>
        <v>2468.636741709044</v>
      </c>
      <c r="E76" s="30">
        <f t="shared" si="13"/>
        <v>2548.0756736973462</v>
      </c>
      <c r="F76" s="30">
        <f t="shared" si="13"/>
        <v>2458.553041830656</v>
      </c>
      <c r="G76" s="30">
        <f t="shared" si="13"/>
        <v>2609.964732112909</v>
      </c>
      <c r="H76" s="30">
        <f t="shared" si="13"/>
        <v>2677.0062802796756</v>
      </c>
      <c r="I76" s="30">
        <f t="shared" si="13"/>
        <v>2707.844419818887</v>
      </c>
      <c r="J76" s="30">
        <f>J6-J74</f>
        <v>2739.0386934080398</v>
      </c>
      <c r="K76" s="30">
        <f>K6-K74</f>
        <v>2764.440586672412</v>
      </c>
      <c r="L76" s="9">
        <f>((K76/J76)-1)*100</f>
        <v>0.9274017678357671</v>
      </c>
    </row>
    <row r="77" spans="1:12" ht="9">
      <c r="A77" s="32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9"/>
    </row>
    <row r="78" spans="1:12" ht="9.75" customHeight="1">
      <c r="A78" s="42" t="s">
        <v>64</v>
      </c>
      <c r="B78" s="45"/>
      <c r="C78" s="45"/>
      <c r="D78" s="45"/>
      <c r="E78" s="45"/>
      <c r="F78" s="46"/>
      <c r="G78" s="45"/>
      <c r="H78" s="46"/>
      <c r="I78" s="46"/>
      <c r="J78" s="47"/>
      <c r="K78" s="47"/>
      <c r="L78" s="48"/>
    </row>
    <row r="79" spans="1:12" ht="9">
      <c r="A79" s="40" t="s">
        <v>53</v>
      </c>
      <c r="B79" s="35"/>
      <c r="C79" s="35"/>
      <c r="D79" s="35"/>
      <c r="E79" s="35"/>
      <c r="F79" s="36"/>
      <c r="G79" s="35"/>
      <c r="H79" s="36"/>
      <c r="I79" s="36"/>
      <c r="J79" s="37"/>
      <c r="K79" s="37"/>
      <c r="L79" s="33"/>
    </row>
    <row r="80" spans="1:12" ht="9">
      <c r="A80" s="41" t="s">
        <v>55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2:12" ht="9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8"/>
    </row>
    <row r="82" spans="2:11" ht="9"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2:11" ht="9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2" ht="9">
      <c r="A84" s="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2"/>
    </row>
    <row r="85" spans="1:12" ht="9">
      <c r="A85" s="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"/>
    </row>
    <row r="86" spans="1:12" ht="9">
      <c r="A86" s="1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"/>
    </row>
    <row r="87" ht="9">
      <c r="A87" s="2"/>
    </row>
  </sheetData>
  <sheetProtection/>
  <mergeCells count="4">
    <mergeCell ref="A1:L1"/>
    <mergeCell ref="A3:A4"/>
    <mergeCell ref="B3:K3"/>
    <mergeCell ref="L3:L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2011-06-15T21:26:24Z</cp:lastPrinted>
  <dcterms:created xsi:type="dcterms:W3CDTF">1998-02-13T16:34:57Z</dcterms:created>
  <dcterms:modified xsi:type="dcterms:W3CDTF">2015-06-16T18:12:14Z</dcterms:modified>
  <cp:category/>
  <cp:version/>
  <cp:contentType/>
  <cp:contentStatus/>
</cp:coreProperties>
</file>