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T2.46" sheetId="1" r:id="rId1"/>
    <sheet name="Plan2" sheetId="2" r:id="rId2"/>
  </sheets>
  <definedNames>
    <definedName name="_xlnm.Print_Area" localSheetId="0">'T2.46'!$A$1:$F$112</definedName>
  </definedNames>
  <calcPr fullCalcOnLoad="1"/>
</workbook>
</file>

<file path=xl/sharedStrings.xml><?xml version="1.0" encoding="utf-8"?>
<sst xmlns="http://schemas.openxmlformats.org/spreadsheetml/2006/main" count="114" uniqueCount="111">
  <si>
    <t xml:space="preserve"> Tipo, local e operador   (Unidade da Federação)</t>
  </si>
  <si>
    <t>Capacidade de armazenamento de petróleo, seus derivados e etanol</t>
  </si>
  <si>
    <t>Número de tanques</t>
  </si>
  <si>
    <r>
      <t>Capacidade nominal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</si>
  <si>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Petróleo</t>
  </si>
  <si>
    <t>Derivados e etanol
(exceto GLP)</t>
  </si>
  <si>
    <t>GLP</t>
  </si>
  <si>
    <t>Total</t>
  </si>
  <si>
    <t xml:space="preserve">Total </t>
  </si>
  <si>
    <t>Centro Coletor de Etanol</t>
  </si>
  <si>
    <t>Aracaju (SE) - Petrobras</t>
  </si>
  <si>
    <t>Araraquara (SP) - Petrobras</t>
  </si>
  <si>
    <t>Bauru (SP) - Petrobras</t>
  </si>
  <si>
    <t>Brasília (DF) - Petrobras</t>
  </si>
  <si>
    <t>Campos (RJ) - Petrobras</t>
  </si>
  <si>
    <t>Londrina (PR) - Petrobras</t>
  </si>
  <si>
    <t>Ourinhos (SP) - Petrobras</t>
  </si>
  <si>
    <t>Santa Adélia (SP) - Petrobras</t>
  </si>
  <si>
    <t>Sertãozinho (SP) - Petrobras</t>
  </si>
  <si>
    <t>Terminal Aquaviário</t>
  </si>
  <si>
    <t>Angra dos Reis (RJ) - Transpetro - Ilha Grande</t>
  </si>
  <si>
    <t xml:space="preserve">Belém (PA) - Transpetro - Miramar </t>
  </si>
  <si>
    <t>Cabedelo (PB) - Tecab</t>
  </si>
  <si>
    <t>Cabedelo (PB) - Transpetro</t>
  </si>
  <si>
    <t>Canoas (RS) - Transpetro</t>
  </si>
  <si>
    <t xml:space="preserve">Candeias (BA) - Tequimar - Aratu </t>
  </si>
  <si>
    <t>Candeias (BA) - Vopak - Aratu</t>
  </si>
  <si>
    <t>Carmópolis (SE) - Transpetro</t>
  </si>
  <si>
    <t>Coari (AM) - Transpetro</t>
  </si>
  <si>
    <t>Guamaré (RN) - Transpetro</t>
  </si>
  <si>
    <t xml:space="preserve">Ipojuca  (PE) - Pandenor - Suape </t>
  </si>
  <si>
    <t>Ipojuca (PE) - Decal - Suape</t>
  </si>
  <si>
    <t xml:space="preserve">Ipojuca (PE) - Temape - Suape </t>
  </si>
  <si>
    <t>Ipojuca (PE) - Tequimar - Suape</t>
  </si>
  <si>
    <t xml:space="preserve">Ipojuca (PE) - Transpetro - Suape </t>
  </si>
  <si>
    <t>Ladario (MS) - Granel</t>
  </si>
  <si>
    <t>Maceió (AL) - Transpetro</t>
  </si>
  <si>
    <t>Madre de Deus (BA) - Transpetro</t>
  </si>
  <si>
    <t>Natal (RN) - Transpetro  - Dunas</t>
  </si>
  <si>
    <t>Paranaguá (PR) - Cattalini</t>
  </si>
  <si>
    <t>Paranaguá (PR) - Transpetro</t>
  </si>
  <si>
    <t>Regência (ES) - Transpetro</t>
  </si>
  <si>
    <t xml:space="preserve">Rio de Janeiro (RJ) - Tequimar (ex - União) - Caju </t>
  </si>
  <si>
    <t xml:space="preserve">Rio de Janeiro (RJ) - Cosan (ex - Esso) - Ilha do Governador </t>
  </si>
  <si>
    <t>-</t>
  </si>
  <si>
    <t>Rio de Janeiro  (RJ) - ExxonMobil - Ilha do Governador</t>
  </si>
  <si>
    <t xml:space="preserve">Rio de Janeiro (RJ) - Transpetro - Ilha Redonda </t>
  </si>
  <si>
    <t>Rio de Janeiro (RJ) - Transpetro Alm.Tamandaré - Ilha d´Água</t>
  </si>
  <si>
    <t>Rio Grande (RS)  - Braskem</t>
  </si>
  <si>
    <t>Rio Grande (RS) - Granel</t>
  </si>
  <si>
    <t>Rio Grande (RS) - Transpetro</t>
  </si>
  <si>
    <t>Santos  (SP) - Stolthaven - Alemoa</t>
  </si>
  <si>
    <t>Santos (SP) - Adonai - Ilha Barnabé</t>
  </si>
  <si>
    <t>Santos (SP) - Ageo - Ilha Barnabé</t>
  </si>
  <si>
    <t xml:space="preserve">Santos (SP) - Copape - Ilha Barnabé </t>
  </si>
  <si>
    <t>Santos (SP) - Granel - Ilha Barnabé</t>
  </si>
  <si>
    <t>Santos (SP) - Tequimar (Ex-União) e TIS - Alemoa</t>
  </si>
  <si>
    <t>Santos (SP) - Transpetro - Alemoa</t>
  </si>
  <si>
    <t>Santos (SP) - Vopak  - Ilha Barnabé</t>
  </si>
  <si>
    <t xml:space="preserve">Santos (SP) - Vopak - Alemoa </t>
  </si>
  <si>
    <t>São Francisco do Sul (SC) - Transpetro</t>
  </si>
  <si>
    <t>São Luís (MA) - Alumar</t>
  </si>
  <si>
    <t>São Luís (MA) - Granel</t>
  </si>
  <si>
    <t>São Luís (MA) - Temmar</t>
  </si>
  <si>
    <t>São Luís (MA) - Transpetro</t>
  </si>
  <si>
    <t>São Mateus (ES) - Transpetro - Norte Capixaba</t>
  </si>
  <si>
    <t>São Sebastião (SP) - Transpetro - Almirante Barroso</t>
  </si>
  <si>
    <t>Tramandaí (RS) - Braskem</t>
  </si>
  <si>
    <t>Tramandaí (RS) - Transpetro - Tedut</t>
  </si>
  <si>
    <r>
      <t>Triunfo (RS) -  Braskem</t>
    </r>
    <r>
      <rPr>
        <vertAlign val="superscript"/>
        <sz val="7"/>
        <rFont val="Helvetica Neue"/>
        <family val="0"/>
      </rPr>
      <t xml:space="preserve"> </t>
    </r>
    <r>
      <rPr>
        <sz val="7"/>
        <rFont val="Helvetica Neue"/>
        <family val="0"/>
      </rPr>
      <t>(Central Petroquímica)</t>
    </r>
  </si>
  <si>
    <t xml:space="preserve">Triunfo (RS) - Braskem  - Santa Clara </t>
  </si>
  <si>
    <t>Vila Velha (ES) - CPVV</t>
  </si>
  <si>
    <t>Vila Velha (ES) - Hiper Petro</t>
  </si>
  <si>
    <t>Vila Velha (ES) - Oiltanking</t>
  </si>
  <si>
    <t>Vitória (ES) - Transpetro</t>
  </si>
  <si>
    <t xml:space="preserve">Terminal Terrestre </t>
  </si>
  <si>
    <t>Araucária (PR) - Utingás</t>
  </si>
  <si>
    <t>Barueri (SP) - Transpetro</t>
  </si>
  <si>
    <t>Betim (MG) - SHV (ex - Betingás)</t>
  </si>
  <si>
    <t>Biguaçu (SC) - Transpetro</t>
  </si>
  <si>
    <t>Brasília (DF) - Transpetro</t>
  </si>
  <si>
    <t>Cabiúnas (RJ) - Transpetro</t>
  </si>
  <si>
    <t>Duque de Caxias (RJ) - Transpetro - Campos Elísios</t>
  </si>
  <si>
    <t>Candeias (BA) - Transpetro</t>
  </si>
  <si>
    <t>Cubatão (SP) - Transpetro</t>
  </si>
  <si>
    <t>Guaramirim (SC)- Transpetro</t>
  </si>
  <si>
    <t>Guararema (SP) - Transpetro</t>
  </si>
  <si>
    <t>Guarulhos (SP) - Copape</t>
  </si>
  <si>
    <t>Guarulhos (SP) - Transpetro</t>
  </si>
  <si>
    <t>Itabuna (BA) - Transpetro</t>
  </si>
  <si>
    <t>Itajaí (SC) - Transpetro</t>
  </si>
  <si>
    <t>Japeri (RJ) - Transpetro</t>
  </si>
  <si>
    <t>Jequié (BA) - Transpetro</t>
  </si>
  <si>
    <t>Maringá (PR) - Sta. Terezinha</t>
  </si>
  <si>
    <t>Montes Claros (MG) - Tequimar</t>
  </si>
  <si>
    <t>Osasco (SP) - Bona</t>
  </si>
  <si>
    <t>Paulínia (SP) - Tequimar</t>
  </si>
  <si>
    <t>Paulínia (SP) - Tercom</t>
  </si>
  <si>
    <t>Ribeirão Preto (SP) - Transpetro</t>
  </si>
  <si>
    <t>Rio Grande (RS) - Refinaria de Petróleo Riograndense</t>
  </si>
  <si>
    <t xml:space="preserve">Santo André (SP) - Utingás </t>
  </si>
  <si>
    <t>São Paulo (SP) - Diamond</t>
  </si>
  <si>
    <t>Sarandi (PR) - CPA</t>
  </si>
  <si>
    <t>Uberaba (MG) - Transpetro</t>
  </si>
  <si>
    <t>Uberlândia (MG) - Transpetro</t>
  </si>
  <si>
    <t>Volta Redonda (RJ) - Transpetro</t>
  </si>
  <si>
    <t>Fonte: ANP/SCM, conforme a Portaria ANP n° 170/1998.</t>
  </si>
  <si>
    <t>Tabela 2.46 – Capacidade de armazenamento de petróleo, seus derivados e etanol, segundo terminais –  31/12/2011</t>
  </si>
  <si>
    <t>São Caetano do Sul (SP) - Transpetro</t>
  </si>
  <si>
    <t>Senador Canedo (GO) - Transpetro</t>
  </si>
  <si>
    <t>Teresina (PI) - Granel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</si>
</sst>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_);_(* \(#,##0\);_(* &quot;-&quot;??_);_(@_)"/>
    <numFmt numFmtId="174" formatCode="0.000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22"/>
      <name val="Helvetica Neue"/>
      <family val="0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19"/>
      <name val="Helvetica Neue"/>
      <family val="0"/>
    </font>
    <font>
      <sz val="7"/>
      <color indexed="14"/>
      <name val="Helvetica Neue"/>
      <family val="0"/>
    </font>
    <font>
      <vertAlign val="superscript"/>
      <sz val="7"/>
      <name val="Helvetica Neue"/>
      <family val="0"/>
    </font>
    <font>
      <sz val="7"/>
      <color indexed="12"/>
      <name val="Helvetica Neu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/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 horizontal="right" vertical="center" wrapText="1"/>
    </xf>
    <xf numFmtId="172" fontId="3" fillId="33" borderId="11" xfId="51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173" fontId="5" fillId="33" borderId="10" xfId="51" applyNumberFormat="1" applyFont="1" applyFill="1" applyBorder="1" applyAlignment="1">
      <alignment horizontal="right" vertical="center" wrapText="1"/>
    </xf>
    <xf numFmtId="174" fontId="3" fillId="33" borderId="11" xfId="0" applyNumberFormat="1" applyFont="1" applyFill="1" applyBorder="1" applyAlignment="1">
      <alignment horizontal="center"/>
    </xf>
    <xf numFmtId="174" fontId="3" fillId="33" borderId="15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>
      <alignment horizontal="center"/>
    </xf>
    <xf numFmtId="3" fontId="5" fillId="33" borderId="0" xfId="51" applyNumberFormat="1" applyFont="1" applyFill="1" applyBorder="1" applyAlignment="1">
      <alignment horizontal="center" vertical="center" wrapText="1"/>
    </xf>
    <xf numFmtId="173" fontId="3" fillId="33" borderId="10" xfId="51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73" fontId="3" fillId="33" borderId="10" xfId="51" applyNumberFormat="1" applyFont="1" applyFill="1" applyBorder="1" applyAlignment="1">
      <alignment horizontal="right" vertical="center" wrapText="1"/>
    </xf>
    <xf numFmtId="173" fontId="7" fillId="33" borderId="15" xfId="51" applyNumberFormat="1" applyFont="1" applyFill="1" applyBorder="1" applyAlignment="1">
      <alignment horizontal="center" vertical="center" wrapText="1"/>
    </xf>
    <xf numFmtId="173" fontId="7" fillId="33" borderId="0" xfId="51" applyNumberFormat="1" applyFont="1" applyFill="1" applyBorder="1" applyAlignment="1">
      <alignment horizontal="center" vertical="center" wrapText="1"/>
    </xf>
    <xf numFmtId="3" fontId="5" fillId="33" borderId="0" xfId="51" applyNumberFormat="1" applyFont="1" applyFill="1" applyBorder="1" applyAlignment="1">
      <alignment horizontal="center" vertical="center" wrapText="1"/>
    </xf>
    <xf numFmtId="173" fontId="7" fillId="33" borderId="0" xfId="51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center"/>
    </xf>
    <xf numFmtId="173" fontId="8" fillId="33" borderId="0" xfId="51" applyNumberFormat="1" applyFont="1" applyFill="1" applyBorder="1" applyAlignment="1">
      <alignment horizontal="center" vertical="center" wrapText="1"/>
    </xf>
    <xf numFmtId="173" fontId="9" fillId="33" borderId="0" xfId="51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3" fillId="33" borderId="20" xfId="0" applyNumberFormat="1" applyFont="1" applyFill="1" applyBorder="1" applyAlignment="1">
      <alignment horizontal="center"/>
    </xf>
    <xf numFmtId="174" fontId="3" fillId="33" borderId="21" xfId="0" applyNumberFormat="1" applyFont="1" applyFill="1" applyBorder="1" applyAlignment="1">
      <alignment horizontal="center"/>
    </xf>
    <xf numFmtId="174" fontId="3" fillId="33" borderId="22" xfId="0" applyNumberFormat="1" applyFont="1" applyFill="1" applyBorder="1" applyAlignment="1">
      <alignment horizontal="center"/>
    </xf>
    <xf numFmtId="173" fontId="7" fillId="33" borderId="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74" fontId="7" fillId="33" borderId="0" xfId="51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173" fontId="3" fillId="33" borderId="0" xfId="51" applyNumberFormat="1" applyFont="1" applyFill="1" applyBorder="1" applyAlignment="1">
      <alignment horizontal="center" vertical="center" wrapText="1"/>
    </xf>
    <xf numFmtId="173" fontId="7" fillId="33" borderId="19" xfId="51" applyNumberFormat="1" applyFont="1" applyFill="1" applyBorder="1" applyAlignment="1">
      <alignment horizontal="center" vertical="center" wrapText="1"/>
    </xf>
    <xf numFmtId="173" fontId="7" fillId="33" borderId="11" xfId="51" applyNumberFormat="1" applyFont="1" applyFill="1" applyBorder="1" applyAlignment="1">
      <alignment horizontal="center" vertical="center" wrapText="1"/>
    </xf>
    <xf numFmtId="173" fontId="3" fillId="33" borderId="0" xfId="51" applyNumberFormat="1" applyFont="1" applyFill="1" applyBorder="1" applyAlignment="1">
      <alignment horizontal="center" vertical="center" wrapText="1"/>
    </xf>
    <xf numFmtId="173" fontId="3" fillId="33" borderId="15" xfId="51" applyNumberFormat="1" applyFont="1" applyFill="1" applyBorder="1" applyAlignment="1">
      <alignment horizontal="center" vertical="center" wrapText="1"/>
    </xf>
    <xf numFmtId="173" fontId="3" fillId="33" borderId="11" xfId="51" applyNumberFormat="1" applyFont="1" applyFill="1" applyBorder="1" applyAlignment="1">
      <alignment horizontal="center" vertical="center" wrapText="1"/>
    </xf>
    <xf numFmtId="3" fontId="5" fillId="33" borderId="15" xfId="51" applyNumberFormat="1" applyFont="1" applyFill="1" applyBorder="1" applyAlignment="1">
      <alignment horizontal="center" vertical="center" wrapText="1"/>
    </xf>
    <xf numFmtId="3" fontId="5" fillId="33" borderId="19" xfId="51" applyNumberFormat="1" applyFont="1" applyFill="1" applyBorder="1" applyAlignment="1">
      <alignment horizontal="center" vertical="center" wrapText="1"/>
    </xf>
    <xf numFmtId="3" fontId="5" fillId="33" borderId="11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173" fontId="47" fillId="33" borderId="10" xfId="51" applyNumberFormat="1" applyFont="1" applyFill="1" applyBorder="1" applyAlignment="1">
      <alignment horizontal="right" vertical="center" wrapText="1"/>
    </xf>
    <xf numFmtId="0" fontId="47" fillId="33" borderId="11" xfId="0" applyFont="1" applyFill="1" applyBorder="1" applyAlignment="1">
      <alignment horizontal="center"/>
    </xf>
    <xf numFmtId="173" fontId="47" fillId="33" borderId="0" xfId="51" applyNumberFormat="1" applyFont="1" applyFill="1" applyBorder="1" applyAlignment="1">
      <alignment horizontal="center" vertical="center" wrapText="1"/>
    </xf>
    <xf numFmtId="173" fontId="47" fillId="33" borderId="15" xfId="51" applyNumberFormat="1" applyFont="1" applyFill="1" applyBorder="1" applyAlignment="1">
      <alignment horizontal="center" vertical="center" wrapText="1"/>
    </xf>
    <xf numFmtId="173" fontId="47" fillId="33" borderId="19" xfId="51" applyNumberFormat="1" applyFont="1" applyFill="1" applyBorder="1" applyAlignment="1">
      <alignment horizontal="center" vertical="center" wrapText="1"/>
    </xf>
    <xf numFmtId="173" fontId="47" fillId="33" borderId="0" xfId="0" applyNumberFormat="1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173" fontId="47" fillId="33" borderId="11" xfId="51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3" fontId="11" fillId="33" borderId="0" xfId="51" applyNumberFormat="1" applyFont="1" applyFill="1" applyBorder="1" applyAlignment="1">
      <alignment horizontal="center" vertical="center" wrapText="1"/>
    </xf>
    <xf numFmtId="173" fontId="3" fillId="33" borderId="11" xfId="51" applyNumberFormat="1" applyFont="1" applyFill="1" applyBorder="1" applyAlignment="1">
      <alignment horizontal="right" vertical="center" wrapText="1"/>
    </xf>
    <xf numFmtId="173" fontId="3" fillId="0" borderId="10" xfId="51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/>
    </xf>
    <xf numFmtId="173" fontId="3" fillId="0" borderId="0" xfId="51" applyNumberFormat="1" applyFont="1" applyFill="1" applyBorder="1" applyAlignment="1">
      <alignment horizontal="center" vertical="center" wrapText="1"/>
    </xf>
    <xf numFmtId="173" fontId="3" fillId="0" borderId="15" xfId="51" applyNumberFormat="1" applyFont="1" applyFill="1" applyBorder="1" applyAlignment="1">
      <alignment horizontal="center" vertical="center" wrapText="1"/>
    </xf>
    <xf numFmtId="173" fontId="3" fillId="0" borderId="23" xfId="51" applyNumberFormat="1" applyFont="1" applyFill="1" applyBorder="1" applyAlignment="1">
      <alignment horizontal="center" vertical="center" wrapText="1"/>
    </xf>
    <xf numFmtId="173" fontId="3" fillId="0" borderId="19" xfId="51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73" fontId="3" fillId="0" borderId="11" xfId="5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/>
    </xf>
    <xf numFmtId="173" fontId="3" fillId="33" borderId="24" xfId="51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/>
    </xf>
    <xf numFmtId="173" fontId="3" fillId="33" borderId="18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36.625" style="0" customWidth="1"/>
    <col min="2" max="2" width="13.625" style="0" customWidth="1"/>
    <col min="4" max="4" width="12.375" style="0" customWidth="1"/>
  </cols>
  <sheetData>
    <row r="1" spans="1:52" s="5" customFormat="1" ht="12.75" customHeight="1">
      <c r="A1" s="1" t="s">
        <v>107</v>
      </c>
      <c r="B1" s="1"/>
      <c r="C1" s="1"/>
      <c r="D1" s="1"/>
      <c r="E1" s="1"/>
      <c r="F1" s="1"/>
      <c r="G1" s="2"/>
      <c r="H1" s="124"/>
      <c r="I1" s="125"/>
      <c r="J1" s="125"/>
      <c r="K1" s="125"/>
      <c r="L1" s="126"/>
      <c r="M1" s="3"/>
      <c r="N1" s="125"/>
      <c r="O1" s="125"/>
      <c r="P1" s="125"/>
      <c r="Q1" s="125"/>
      <c r="R1" s="125"/>
      <c r="S1" s="3"/>
      <c r="T1" s="125"/>
      <c r="U1" s="125"/>
      <c r="V1" s="125"/>
      <c r="W1" s="125"/>
      <c r="X1" s="125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</row>
    <row r="2" spans="1:52" s="5" customFormat="1" ht="9" customHeight="1">
      <c r="A2" s="6"/>
      <c r="B2" s="6"/>
      <c r="C2" s="6"/>
      <c r="D2" s="6"/>
      <c r="E2" s="6"/>
      <c r="F2" s="6"/>
      <c r="G2" s="2"/>
      <c r="H2" s="7"/>
      <c r="I2" s="8"/>
      <c r="J2" s="8"/>
      <c r="K2" s="8"/>
      <c r="L2" s="9"/>
      <c r="N2" s="8"/>
      <c r="O2" s="8"/>
      <c r="P2" s="8"/>
      <c r="Q2" s="8"/>
      <c r="R2" s="8"/>
      <c r="T2" s="8"/>
      <c r="U2" s="8"/>
      <c r="V2" s="8"/>
      <c r="W2" s="8"/>
      <c r="X2" s="8"/>
      <c r="AZ2" s="2"/>
    </row>
    <row r="3" spans="1:52" s="5" customFormat="1" ht="8.25" customHeight="1">
      <c r="A3" s="127" t="s">
        <v>0</v>
      </c>
      <c r="B3" s="127" t="s">
        <v>1</v>
      </c>
      <c r="C3" s="128"/>
      <c r="D3" s="128"/>
      <c r="E3" s="128"/>
      <c r="F3" s="128"/>
      <c r="G3" s="10"/>
      <c r="H3" s="129"/>
      <c r="I3" s="130"/>
      <c r="J3" s="130"/>
      <c r="K3" s="130"/>
      <c r="L3" s="131"/>
      <c r="N3" s="123"/>
      <c r="O3" s="123"/>
      <c r="P3" s="123"/>
      <c r="Q3" s="123"/>
      <c r="R3" s="123"/>
      <c r="T3" s="123"/>
      <c r="U3" s="123"/>
      <c r="V3" s="123"/>
      <c r="W3" s="123"/>
      <c r="X3" s="123"/>
      <c r="AZ3" s="2"/>
    </row>
    <row r="4" spans="1:52" s="5" customFormat="1" ht="9" customHeight="1">
      <c r="A4" s="128"/>
      <c r="B4" s="128"/>
      <c r="C4" s="128"/>
      <c r="D4" s="128"/>
      <c r="E4" s="128"/>
      <c r="F4" s="128"/>
      <c r="G4" s="11"/>
      <c r="H4" s="129"/>
      <c r="I4" s="130"/>
      <c r="J4" s="130"/>
      <c r="K4" s="130"/>
      <c r="L4" s="131"/>
      <c r="N4" s="123"/>
      <c r="O4" s="123"/>
      <c r="P4" s="123"/>
      <c r="Q4" s="123"/>
      <c r="R4" s="123"/>
      <c r="T4" s="123"/>
      <c r="U4" s="123"/>
      <c r="V4" s="123"/>
      <c r="W4" s="123"/>
      <c r="X4" s="123"/>
      <c r="AZ4" s="2"/>
    </row>
    <row r="5" spans="1:52" s="5" customFormat="1" ht="15.75" customHeight="1">
      <c r="A5" s="128"/>
      <c r="B5" s="132" t="s">
        <v>2</v>
      </c>
      <c r="C5" s="127" t="s">
        <v>3</v>
      </c>
      <c r="D5" s="128"/>
      <c r="E5" s="128"/>
      <c r="F5" s="128"/>
      <c r="G5" s="10"/>
      <c r="H5" s="133"/>
      <c r="I5" s="130"/>
      <c r="J5" s="130"/>
      <c r="K5" s="130"/>
      <c r="L5" s="131"/>
      <c r="N5" s="134"/>
      <c r="O5" s="123"/>
      <c r="P5" s="123"/>
      <c r="Q5" s="123"/>
      <c r="R5" s="123"/>
      <c r="T5" s="134"/>
      <c r="U5" s="123"/>
      <c r="V5" s="123"/>
      <c r="W5" s="123"/>
      <c r="X5" s="123"/>
      <c r="AZ5" s="2"/>
    </row>
    <row r="6" spans="1:52" s="5" customFormat="1" ht="30.75" customHeight="1">
      <c r="A6" s="128"/>
      <c r="B6" s="128"/>
      <c r="C6" s="12" t="s">
        <v>4</v>
      </c>
      <c r="D6" s="13" t="s">
        <v>5</v>
      </c>
      <c r="E6" s="122" t="s">
        <v>6</v>
      </c>
      <c r="F6" s="122" t="s">
        <v>7</v>
      </c>
      <c r="G6" s="10"/>
      <c r="H6" s="133"/>
      <c r="I6" s="14"/>
      <c r="J6" s="15"/>
      <c r="K6" s="16"/>
      <c r="L6" s="17"/>
      <c r="N6" s="134"/>
      <c r="O6" s="18"/>
      <c r="P6" s="19"/>
      <c r="Q6" s="20"/>
      <c r="R6" s="20"/>
      <c r="T6" s="134"/>
      <c r="U6" s="18"/>
      <c r="V6" s="19"/>
      <c r="W6" s="20"/>
      <c r="X6" s="20"/>
      <c r="AZ6" s="2"/>
    </row>
    <row r="7" spans="1:52" s="5" customFormat="1" ht="9" customHeight="1">
      <c r="A7" s="21"/>
      <c r="B7" s="22"/>
      <c r="C7" s="23"/>
      <c r="D7" s="24"/>
      <c r="E7" s="25"/>
      <c r="F7" s="25"/>
      <c r="G7" s="26"/>
      <c r="H7" s="27"/>
      <c r="I7" s="14"/>
      <c r="J7" s="15"/>
      <c r="K7" s="16"/>
      <c r="L7" s="17"/>
      <c r="N7" s="28"/>
      <c r="O7" s="18"/>
      <c r="P7" s="19"/>
      <c r="Q7" s="20"/>
      <c r="R7" s="20"/>
      <c r="T7" s="28"/>
      <c r="U7" s="18"/>
      <c r="V7" s="19"/>
      <c r="W7" s="20"/>
      <c r="X7" s="20"/>
      <c r="AZ7" s="2"/>
    </row>
    <row r="8" spans="1:52" s="5" customFormat="1" ht="9" customHeight="1">
      <c r="A8" s="29" t="s">
        <v>8</v>
      </c>
      <c r="B8" s="30">
        <f>B10+B21+B77</f>
        <v>1673</v>
      </c>
      <c r="C8" s="30">
        <f>C10+C21+C77</f>
        <v>5390931</v>
      </c>
      <c r="D8" s="30">
        <f>D10+D21+D77</f>
        <v>6718595.299000001</v>
      </c>
      <c r="E8" s="30">
        <f>E10+E21+E77</f>
        <v>325962</v>
      </c>
      <c r="F8" s="30">
        <f>F10+F21+F77</f>
        <v>12435488.299</v>
      </c>
      <c r="G8" s="31"/>
      <c r="H8" s="32"/>
      <c r="I8" s="33"/>
      <c r="J8" s="33"/>
      <c r="K8" s="33"/>
      <c r="L8" s="34"/>
      <c r="M8" s="35"/>
      <c r="N8" s="33"/>
      <c r="O8" s="33"/>
      <c r="P8" s="33"/>
      <c r="Q8" s="33"/>
      <c r="R8" s="33"/>
      <c r="S8" s="35"/>
      <c r="T8" s="36"/>
      <c r="U8" s="36"/>
      <c r="V8" s="36"/>
      <c r="W8" s="36"/>
      <c r="X8" s="36"/>
      <c r="AZ8" s="2"/>
    </row>
    <row r="9" spans="1:52" s="5" customFormat="1" ht="4.5" customHeight="1">
      <c r="A9" s="37"/>
      <c r="B9" s="38"/>
      <c r="C9" s="38"/>
      <c r="D9" s="38"/>
      <c r="E9" s="38"/>
      <c r="F9" s="38"/>
      <c r="G9" s="39"/>
      <c r="H9" s="40"/>
      <c r="I9" s="41"/>
      <c r="J9" s="35"/>
      <c r="K9" s="35"/>
      <c r="L9" s="39"/>
      <c r="M9" s="35"/>
      <c r="N9" s="42"/>
      <c r="O9" s="42"/>
      <c r="P9" s="43"/>
      <c r="Q9" s="43"/>
      <c r="R9" s="43"/>
      <c r="S9" s="35"/>
      <c r="T9" s="42"/>
      <c r="U9" s="42"/>
      <c r="V9" s="43"/>
      <c r="W9" s="43"/>
      <c r="X9" s="43"/>
      <c r="AZ9" s="2"/>
    </row>
    <row r="10" spans="1:52" s="5" customFormat="1" ht="9" customHeight="1">
      <c r="A10" s="29" t="s">
        <v>9</v>
      </c>
      <c r="B10" s="44">
        <f>SUM(B11:B19)</f>
        <v>21</v>
      </c>
      <c r="C10" s="44">
        <f>SUM(C11:C19)</f>
        <v>0</v>
      </c>
      <c r="D10" s="44">
        <f>SUM(D11:D19)</f>
        <v>105000</v>
      </c>
      <c r="E10" s="44">
        <f>SUM(E11:E19)</f>
        <v>0</v>
      </c>
      <c r="F10" s="44">
        <f>SUM(F11:F19)</f>
        <v>105000</v>
      </c>
      <c r="G10" s="45"/>
      <c r="H10" s="46"/>
      <c r="I10" s="47"/>
      <c r="J10" s="47"/>
      <c r="K10" s="47"/>
      <c r="L10" s="45"/>
      <c r="M10" s="35"/>
      <c r="N10" s="48"/>
      <c r="O10" s="48"/>
      <c r="P10" s="48"/>
      <c r="Q10" s="48"/>
      <c r="R10" s="48"/>
      <c r="S10" s="35"/>
      <c r="T10" s="48"/>
      <c r="U10" s="48"/>
      <c r="V10" s="48"/>
      <c r="W10" s="48"/>
      <c r="X10" s="48"/>
      <c r="AZ10" s="2"/>
    </row>
    <row r="11" spans="1:24" s="5" customFormat="1" ht="9">
      <c r="A11" s="50" t="s">
        <v>10</v>
      </c>
      <c r="B11" s="51">
        <v>2</v>
      </c>
      <c r="C11" s="51">
        <v>0</v>
      </c>
      <c r="D11" s="51">
        <v>10000</v>
      </c>
      <c r="E11" s="51">
        <v>0</v>
      </c>
      <c r="F11" s="51">
        <f>SUM(C11:E11)</f>
        <v>10000</v>
      </c>
      <c r="G11" s="39"/>
      <c r="H11" s="52"/>
      <c r="I11" s="53"/>
      <c r="J11" s="54"/>
      <c r="K11" s="55"/>
      <c r="L11" s="56"/>
      <c r="M11" s="35"/>
      <c r="N11" s="53"/>
      <c r="O11" s="53"/>
      <c r="P11" s="53"/>
      <c r="Q11" s="53"/>
      <c r="R11" s="53"/>
      <c r="S11" s="35"/>
      <c r="T11" s="53"/>
      <c r="U11" s="53"/>
      <c r="V11" s="53"/>
      <c r="W11" s="53"/>
      <c r="X11" s="53"/>
    </row>
    <row r="12" spans="1:24" s="5" customFormat="1" ht="9">
      <c r="A12" s="50" t="s">
        <v>11</v>
      </c>
      <c r="B12" s="51">
        <v>2</v>
      </c>
      <c r="C12" s="51">
        <v>0</v>
      </c>
      <c r="D12" s="51">
        <v>10000</v>
      </c>
      <c r="E12" s="51">
        <v>0</v>
      </c>
      <c r="F12" s="51">
        <v>10000</v>
      </c>
      <c r="G12" s="39"/>
      <c r="H12" s="52"/>
      <c r="I12" s="55"/>
      <c r="J12" s="55"/>
      <c r="K12" s="55"/>
      <c r="L12" s="56"/>
      <c r="M12" s="35"/>
      <c r="N12" s="53"/>
      <c r="O12" s="53"/>
      <c r="P12" s="53"/>
      <c r="Q12" s="53"/>
      <c r="R12" s="53"/>
      <c r="S12" s="35"/>
      <c r="T12" s="53"/>
      <c r="U12" s="53"/>
      <c r="V12" s="53"/>
      <c r="W12" s="53"/>
      <c r="X12" s="53"/>
    </row>
    <row r="13" spans="1:24" s="5" customFormat="1" ht="9">
      <c r="A13" s="50" t="s">
        <v>12</v>
      </c>
      <c r="B13" s="51">
        <v>2</v>
      </c>
      <c r="C13" s="51">
        <v>0</v>
      </c>
      <c r="D13" s="51">
        <v>10000</v>
      </c>
      <c r="E13" s="51">
        <v>0</v>
      </c>
      <c r="F13" s="51">
        <v>10000</v>
      </c>
      <c r="G13" s="39"/>
      <c r="H13" s="52"/>
      <c r="I13" s="57"/>
      <c r="J13" s="54"/>
      <c r="K13" s="55"/>
      <c r="L13" s="56"/>
      <c r="M13" s="35"/>
      <c r="N13" s="53"/>
      <c r="O13" s="53"/>
      <c r="P13" s="53"/>
      <c r="Q13" s="53"/>
      <c r="R13" s="53"/>
      <c r="S13" s="35"/>
      <c r="T13" s="53"/>
      <c r="U13" s="53"/>
      <c r="V13" s="53"/>
      <c r="W13" s="53"/>
      <c r="X13" s="53"/>
    </row>
    <row r="14" spans="1:24" s="5" customFormat="1" ht="9">
      <c r="A14" s="50" t="s">
        <v>13</v>
      </c>
      <c r="B14" s="51">
        <v>3</v>
      </c>
      <c r="C14" s="51">
        <v>0</v>
      </c>
      <c r="D14" s="51">
        <v>15000</v>
      </c>
      <c r="E14" s="51">
        <v>0</v>
      </c>
      <c r="F14" s="51">
        <v>15000</v>
      </c>
      <c r="G14" s="39"/>
      <c r="H14" s="52"/>
      <c r="I14" s="55"/>
      <c r="J14" s="55"/>
      <c r="K14" s="55"/>
      <c r="L14" s="56"/>
      <c r="M14" s="35"/>
      <c r="N14" s="53"/>
      <c r="O14" s="53"/>
      <c r="P14" s="53"/>
      <c r="Q14" s="53"/>
      <c r="R14" s="53"/>
      <c r="S14" s="35"/>
      <c r="T14" s="53"/>
      <c r="U14" s="53"/>
      <c r="V14" s="53"/>
      <c r="W14" s="53"/>
      <c r="X14" s="53"/>
    </row>
    <row r="15" spans="1:24" s="5" customFormat="1" ht="9">
      <c r="A15" s="50" t="s">
        <v>14</v>
      </c>
      <c r="B15" s="51">
        <v>2</v>
      </c>
      <c r="C15" s="51">
        <v>0</v>
      </c>
      <c r="D15" s="51">
        <v>10000</v>
      </c>
      <c r="E15" s="51">
        <v>0</v>
      </c>
      <c r="F15" s="51">
        <f>SUM(C15:E15)</f>
        <v>10000</v>
      </c>
      <c r="G15" s="39"/>
      <c r="H15" s="52"/>
      <c r="I15" s="58"/>
      <c r="J15" s="54"/>
      <c r="K15" s="55"/>
      <c r="L15" s="56"/>
      <c r="M15" s="35"/>
      <c r="N15" s="53"/>
      <c r="O15" s="53"/>
      <c r="P15" s="53"/>
      <c r="Q15" s="53"/>
      <c r="R15" s="53"/>
      <c r="S15" s="35"/>
      <c r="T15" s="53"/>
      <c r="U15" s="53"/>
      <c r="V15" s="53"/>
      <c r="W15" s="53"/>
      <c r="X15" s="53"/>
    </row>
    <row r="16" spans="1:24" s="5" customFormat="1" ht="9">
      <c r="A16" s="50" t="s">
        <v>15</v>
      </c>
      <c r="B16" s="51">
        <v>2</v>
      </c>
      <c r="C16" s="51">
        <v>0</v>
      </c>
      <c r="D16" s="51">
        <v>10000</v>
      </c>
      <c r="E16" s="51">
        <v>0</v>
      </c>
      <c r="F16" s="51">
        <v>10000</v>
      </c>
      <c r="G16" s="39"/>
      <c r="H16" s="52"/>
      <c r="I16" s="55"/>
      <c r="J16" s="55"/>
      <c r="K16" s="55"/>
      <c r="L16" s="56"/>
      <c r="M16" s="35"/>
      <c r="N16" s="53"/>
      <c r="O16" s="53"/>
      <c r="P16" s="53"/>
      <c r="Q16" s="53"/>
      <c r="R16" s="53"/>
      <c r="S16" s="35"/>
      <c r="T16" s="53"/>
      <c r="U16" s="53"/>
      <c r="V16" s="53"/>
      <c r="W16" s="53"/>
      <c r="X16" s="53"/>
    </row>
    <row r="17" spans="1:24" s="5" customFormat="1" ht="9">
      <c r="A17" s="50" t="s">
        <v>16</v>
      </c>
      <c r="B17" s="51">
        <v>4</v>
      </c>
      <c r="C17" s="51">
        <v>0</v>
      </c>
      <c r="D17" s="51">
        <v>20000</v>
      </c>
      <c r="E17" s="51">
        <v>0</v>
      </c>
      <c r="F17" s="51">
        <v>20000</v>
      </c>
      <c r="G17" s="39"/>
      <c r="H17" s="52"/>
      <c r="I17" s="55"/>
      <c r="J17" s="55"/>
      <c r="K17" s="55"/>
      <c r="L17" s="56"/>
      <c r="M17" s="35"/>
      <c r="N17" s="53"/>
      <c r="O17" s="53"/>
      <c r="P17" s="53"/>
      <c r="Q17" s="53"/>
      <c r="R17" s="53"/>
      <c r="S17" s="35"/>
      <c r="T17" s="53"/>
      <c r="U17" s="53"/>
      <c r="V17" s="53"/>
      <c r="W17" s="53"/>
      <c r="X17" s="53"/>
    </row>
    <row r="18" spans="1:24" s="5" customFormat="1" ht="9">
      <c r="A18" s="50" t="s">
        <v>17</v>
      </c>
      <c r="B18" s="51">
        <v>2</v>
      </c>
      <c r="C18" s="51">
        <v>0</v>
      </c>
      <c r="D18" s="51">
        <v>10000</v>
      </c>
      <c r="E18" s="51">
        <v>0</v>
      </c>
      <c r="F18" s="51">
        <v>10000</v>
      </c>
      <c r="G18" s="39"/>
      <c r="H18" s="52"/>
      <c r="I18" s="55"/>
      <c r="J18" s="55"/>
      <c r="K18" s="55"/>
      <c r="L18" s="56"/>
      <c r="M18" s="35"/>
      <c r="N18" s="53"/>
      <c r="O18" s="53"/>
      <c r="P18" s="53"/>
      <c r="Q18" s="53"/>
      <c r="R18" s="53"/>
      <c r="S18" s="35"/>
      <c r="T18" s="53"/>
      <c r="U18" s="53"/>
      <c r="V18" s="53"/>
      <c r="W18" s="53"/>
      <c r="X18" s="53"/>
    </row>
    <row r="19" spans="1:24" s="5" customFormat="1" ht="9">
      <c r="A19" s="50" t="s">
        <v>18</v>
      </c>
      <c r="B19" s="51">
        <v>2</v>
      </c>
      <c r="C19" s="51">
        <v>0</v>
      </c>
      <c r="D19" s="51">
        <v>10000</v>
      </c>
      <c r="E19" s="51">
        <v>0</v>
      </c>
      <c r="F19" s="51">
        <v>10000</v>
      </c>
      <c r="G19" s="39"/>
      <c r="H19" s="52"/>
      <c r="I19" s="55"/>
      <c r="J19" s="55"/>
      <c r="K19" s="55"/>
      <c r="L19" s="56"/>
      <c r="M19" s="35"/>
      <c r="N19" s="53"/>
      <c r="O19" s="53"/>
      <c r="P19" s="53"/>
      <c r="Q19" s="53"/>
      <c r="R19" s="53"/>
      <c r="S19" s="35"/>
      <c r="T19" s="53"/>
      <c r="U19" s="53"/>
      <c r="V19" s="53"/>
      <c r="W19" s="53"/>
      <c r="X19" s="53"/>
    </row>
    <row r="20" spans="1:24" s="5" customFormat="1" ht="4.5" customHeight="1">
      <c r="A20" s="59"/>
      <c r="B20" s="49"/>
      <c r="C20" s="49"/>
      <c r="D20" s="49"/>
      <c r="E20" s="49"/>
      <c r="F20" s="49"/>
      <c r="G20" s="39"/>
      <c r="H20" s="40"/>
      <c r="I20" s="41"/>
      <c r="J20" s="35"/>
      <c r="K20" s="35"/>
      <c r="L20" s="39"/>
      <c r="M20" s="35"/>
      <c r="N20" s="42"/>
      <c r="O20" s="42"/>
      <c r="P20" s="43"/>
      <c r="Q20" s="43"/>
      <c r="R20" s="43"/>
      <c r="S20" s="35"/>
      <c r="T20" s="42"/>
      <c r="U20" s="42"/>
      <c r="V20" s="43"/>
      <c r="W20" s="43"/>
      <c r="X20" s="43"/>
    </row>
    <row r="21" spans="1:24" s="5" customFormat="1" ht="9" customHeight="1">
      <c r="A21" s="60" t="s">
        <v>19</v>
      </c>
      <c r="B21" s="44">
        <f>SUM(B22:B75)</f>
        <v>1240</v>
      </c>
      <c r="C21" s="44">
        <f>SUM(C22:C75)</f>
        <v>3953658</v>
      </c>
      <c r="D21" s="44">
        <f>SUM(D22:D75)</f>
        <v>4456649</v>
      </c>
      <c r="E21" s="44">
        <f>SUM(E22:E75)</f>
        <v>232975</v>
      </c>
      <c r="F21" s="44">
        <f>SUM(F22:F75)</f>
        <v>8643282</v>
      </c>
      <c r="G21" s="45"/>
      <c r="H21" s="61"/>
      <c r="I21" s="62"/>
      <c r="J21" s="62"/>
      <c r="K21" s="62"/>
      <c r="L21" s="63"/>
      <c r="M21" s="35"/>
      <c r="N21" s="48"/>
      <c r="O21" s="48"/>
      <c r="P21" s="48"/>
      <c r="Q21" s="48"/>
      <c r="R21" s="48"/>
      <c r="S21" s="35"/>
      <c r="T21" s="48"/>
      <c r="U21" s="48"/>
      <c r="V21" s="48"/>
      <c r="W21" s="48"/>
      <c r="X21" s="48"/>
    </row>
    <row r="22" spans="1:24" s="5" customFormat="1" ht="9">
      <c r="A22" s="50" t="s">
        <v>20</v>
      </c>
      <c r="B22" s="51">
        <v>17</v>
      </c>
      <c r="C22" s="51">
        <v>845577</v>
      </c>
      <c r="D22" s="51">
        <v>132489</v>
      </c>
      <c r="E22" s="51">
        <v>0</v>
      </c>
      <c r="F22" s="51">
        <f aca="true" t="shared" si="0" ref="F22:F75">SUM(C22:E22)</f>
        <v>978066</v>
      </c>
      <c r="G22" s="39"/>
      <c r="H22" s="55"/>
      <c r="I22" s="55"/>
      <c r="J22" s="55"/>
      <c r="K22" s="55"/>
      <c r="L22" s="64"/>
      <c r="M22" s="35"/>
      <c r="N22" s="53"/>
      <c r="O22" s="53"/>
      <c r="P22" s="53"/>
      <c r="Q22" s="53"/>
      <c r="R22" s="53"/>
      <c r="S22" s="35"/>
      <c r="T22" s="53"/>
      <c r="U22" s="53"/>
      <c r="V22" s="53"/>
      <c r="W22" s="53"/>
      <c r="X22" s="53"/>
    </row>
    <row r="23" spans="1:24" s="5" customFormat="1" ht="9">
      <c r="A23" s="50" t="s">
        <v>21</v>
      </c>
      <c r="B23" s="51">
        <v>6</v>
      </c>
      <c r="C23" s="51">
        <v>0</v>
      </c>
      <c r="D23" s="51">
        <v>37899</v>
      </c>
      <c r="E23" s="51">
        <v>6360</v>
      </c>
      <c r="F23" s="51">
        <f t="shared" si="0"/>
        <v>44259</v>
      </c>
      <c r="G23" s="39"/>
      <c r="H23" s="55"/>
      <c r="I23" s="55"/>
      <c r="J23" s="55"/>
      <c r="K23" s="55"/>
      <c r="L23" s="64"/>
      <c r="M23" s="35"/>
      <c r="N23" s="53"/>
      <c r="O23" s="53"/>
      <c r="P23" s="53"/>
      <c r="Q23" s="53"/>
      <c r="R23" s="53"/>
      <c r="S23" s="35"/>
      <c r="T23" s="53"/>
      <c r="U23" s="53"/>
      <c r="V23" s="53"/>
      <c r="W23" s="53"/>
      <c r="X23" s="53"/>
    </row>
    <row r="24" spans="1:24" s="5" customFormat="1" ht="9">
      <c r="A24" s="50" t="s">
        <v>22</v>
      </c>
      <c r="B24" s="51">
        <v>2</v>
      </c>
      <c r="C24" s="51">
        <v>0</v>
      </c>
      <c r="D24" s="51">
        <v>17889</v>
      </c>
      <c r="E24" s="51">
        <v>0</v>
      </c>
      <c r="F24" s="51">
        <f t="shared" si="0"/>
        <v>17889</v>
      </c>
      <c r="G24" s="39"/>
      <c r="H24" s="55"/>
      <c r="I24" s="55"/>
      <c r="J24" s="55"/>
      <c r="K24" s="55"/>
      <c r="L24" s="64"/>
      <c r="M24" s="35"/>
      <c r="N24" s="53"/>
      <c r="O24" s="53"/>
      <c r="P24" s="53"/>
      <c r="Q24" s="53"/>
      <c r="R24" s="53"/>
      <c r="S24" s="35"/>
      <c r="T24" s="53"/>
      <c r="U24" s="53"/>
      <c r="V24" s="53"/>
      <c r="W24" s="53"/>
      <c r="X24" s="53"/>
    </row>
    <row r="25" spans="1:24" s="5" customFormat="1" ht="9">
      <c r="A25" s="50" t="s">
        <v>23</v>
      </c>
      <c r="B25" s="51">
        <v>4</v>
      </c>
      <c r="C25" s="51">
        <v>0</v>
      </c>
      <c r="D25" s="51">
        <v>10022</v>
      </c>
      <c r="E25" s="51">
        <v>0</v>
      </c>
      <c r="F25" s="51">
        <f t="shared" si="0"/>
        <v>10022</v>
      </c>
      <c r="G25" s="39"/>
      <c r="H25" s="55"/>
      <c r="I25" s="55"/>
      <c r="J25" s="55"/>
      <c r="K25" s="55"/>
      <c r="L25" s="64"/>
      <c r="M25" s="35"/>
      <c r="N25" s="53"/>
      <c r="O25" s="53"/>
      <c r="P25" s="53"/>
      <c r="Q25" s="53"/>
      <c r="R25" s="53"/>
      <c r="S25" s="35"/>
      <c r="T25" s="53"/>
      <c r="U25" s="53"/>
      <c r="V25" s="53"/>
      <c r="W25" s="53"/>
      <c r="X25" s="53"/>
    </row>
    <row r="26" spans="1:24" s="5" customFormat="1" ht="9">
      <c r="A26" s="50" t="s">
        <v>24</v>
      </c>
      <c r="B26" s="51">
        <v>3</v>
      </c>
      <c r="C26" s="51">
        <v>0</v>
      </c>
      <c r="D26" s="51">
        <v>15656</v>
      </c>
      <c r="E26" s="51">
        <v>0</v>
      </c>
      <c r="F26" s="51">
        <f t="shared" si="0"/>
        <v>15656</v>
      </c>
      <c r="G26" s="39"/>
      <c r="H26" s="55"/>
      <c r="I26" s="55"/>
      <c r="J26" s="55"/>
      <c r="K26" s="55"/>
      <c r="L26" s="64"/>
      <c r="M26" s="35"/>
      <c r="N26" s="53"/>
      <c r="O26" s="53"/>
      <c r="P26" s="53"/>
      <c r="Q26" s="53"/>
      <c r="R26" s="53"/>
      <c r="S26" s="35"/>
      <c r="T26" s="53"/>
      <c r="U26" s="53"/>
      <c r="V26" s="53"/>
      <c r="W26" s="53"/>
      <c r="X26" s="53"/>
    </row>
    <row r="27" spans="1:24" s="5" customFormat="1" ht="9">
      <c r="A27" s="50" t="s">
        <v>25</v>
      </c>
      <c r="B27" s="51">
        <v>80</v>
      </c>
      <c r="C27" s="51">
        <v>0</v>
      </c>
      <c r="D27" s="51">
        <v>182792</v>
      </c>
      <c r="E27" s="51">
        <v>0</v>
      </c>
      <c r="F27" s="51">
        <f>SUM(C27:E27)</f>
        <v>182792</v>
      </c>
      <c r="G27" s="39"/>
      <c r="H27" s="55"/>
      <c r="I27" s="55"/>
      <c r="J27" s="55"/>
      <c r="K27" s="55"/>
      <c r="L27" s="64"/>
      <c r="M27" s="35"/>
      <c r="N27" s="53"/>
      <c r="O27" s="53"/>
      <c r="P27" s="53"/>
      <c r="Q27" s="53"/>
      <c r="R27" s="53"/>
      <c r="S27" s="35"/>
      <c r="T27" s="53"/>
      <c r="U27" s="53"/>
      <c r="V27" s="53"/>
      <c r="W27" s="53"/>
      <c r="X27" s="53"/>
    </row>
    <row r="28" spans="1:24" s="5" customFormat="1" ht="9">
      <c r="A28" s="50" t="s">
        <v>26</v>
      </c>
      <c r="B28" s="51">
        <v>45</v>
      </c>
      <c r="C28" s="51">
        <v>0</v>
      </c>
      <c r="D28" s="51">
        <v>59710</v>
      </c>
      <c r="E28" s="51">
        <v>0</v>
      </c>
      <c r="F28" s="51">
        <f>SUM(C28:E28)</f>
        <v>59710</v>
      </c>
      <c r="G28" s="39"/>
      <c r="H28" s="55"/>
      <c r="I28" s="55"/>
      <c r="J28" s="55"/>
      <c r="K28" s="55"/>
      <c r="L28" s="64"/>
      <c r="M28" s="35"/>
      <c r="N28" s="53"/>
      <c r="O28" s="53"/>
      <c r="P28" s="53"/>
      <c r="Q28" s="53"/>
      <c r="R28" s="53"/>
      <c r="S28" s="35"/>
      <c r="T28" s="53"/>
      <c r="U28" s="53"/>
      <c r="V28" s="53"/>
      <c r="W28" s="53"/>
      <c r="X28" s="53"/>
    </row>
    <row r="29" spans="1:24" s="5" customFormat="1" ht="9">
      <c r="A29" s="50" t="s">
        <v>27</v>
      </c>
      <c r="B29" s="51">
        <v>5</v>
      </c>
      <c r="C29" s="51">
        <v>155788</v>
      </c>
      <c r="D29" s="51">
        <v>0</v>
      </c>
      <c r="E29" s="51">
        <v>0</v>
      </c>
      <c r="F29" s="51">
        <f t="shared" si="0"/>
        <v>155788</v>
      </c>
      <c r="G29" s="39"/>
      <c r="H29" s="55"/>
      <c r="I29" s="55"/>
      <c r="J29" s="55"/>
      <c r="K29" s="55"/>
      <c r="L29" s="64"/>
      <c r="M29" s="35"/>
      <c r="N29" s="53"/>
      <c r="O29" s="53"/>
      <c r="P29" s="53"/>
      <c r="Q29" s="53"/>
      <c r="R29" s="53"/>
      <c r="S29" s="35"/>
      <c r="T29" s="53"/>
      <c r="U29" s="53"/>
      <c r="V29" s="53"/>
      <c r="W29" s="53"/>
      <c r="X29" s="53"/>
    </row>
    <row r="30" spans="1:24" s="5" customFormat="1" ht="9">
      <c r="A30" s="50" t="s">
        <v>28</v>
      </c>
      <c r="B30" s="51">
        <v>13</v>
      </c>
      <c r="C30" s="51">
        <v>60000</v>
      </c>
      <c r="D30" s="51">
        <v>275</v>
      </c>
      <c r="E30" s="51">
        <f>16351+3200</f>
        <v>19551</v>
      </c>
      <c r="F30" s="51">
        <f t="shared" si="0"/>
        <v>79826</v>
      </c>
      <c r="G30" s="39"/>
      <c r="H30" s="55"/>
      <c r="I30" s="55"/>
      <c r="J30" s="55"/>
      <c r="K30" s="55"/>
      <c r="L30" s="64"/>
      <c r="M30" s="35"/>
      <c r="N30" s="53"/>
      <c r="O30" s="53"/>
      <c r="P30" s="53"/>
      <c r="Q30" s="53"/>
      <c r="R30" s="53"/>
      <c r="S30" s="35"/>
      <c r="T30" s="53"/>
      <c r="U30" s="53"/>
      <c r="V30" s="53"/>
      <c r="W30" s="53"/>
      <c r="X30" s="53"/>
    </row>
    <row r="31" spans="1:24" s="5" customFormat="1" ht="9">
      <c r="A31" s="50" t="s">
        <v>29</v>
      </c>
      <c r="B31" s="51">
        <v>14</v>
      </c>
      <c r="C31" s="51">
        <v>190142</v>
      </c>
      <c r="D31" s="51">
        <v>71010</v>
      </c>
      <c r="E31" s="51">
        <v>0</v>
      </c>
      <c r="F31" s="51">
        <f t="shared" si="0"/>
        <v>261152</v>
      </c>
      <c r="G31" s="39"/>
      <c r="H31" s="55"/>
      <c r="I31" s="55"/>
      <c r="J31" s="55"/>
      <c r="K31" s="55"/>
      <c r="L31" s="64"/>
      <c r="M31" s="35"/>
      <c r="N31" s="53"/>
      <c r="O31" s="53"/>
      <c r="P31" s="53"/>
      <c r="Q31" s="53"/>
      <c r="R31" s="53"/>
      <c r="S31" s="35"/>
      <c r="T31" s="53"/>
      <c r="U31" s="53"/>
      <c r="V31" s="53"/>
      <c r="W31" s="53"/>
      <c r="X31" s="53"/>
    </row>
    <row r="32" spans="1:24" s="5" customFormat="1" ht="9">
      <c r="A32" s="50" t="s">
        <v>30</v>
      </c>
      <c r="B32" s="51">
        <v>17</v>
      </c>
      <c r="C32" s="51">
        <v>0</v>
      </c>
      <c r="D32" s="51">
        <v>33350</v>
      </c>
      <c r="E32" s="51">
        <v>0</v>
      </c>
      <c r="F32" s="51">
        <f t="shared" si="0"/>
        <v>33350</v>
      </c>
      <c r="G32" s="39"/>
      <c r="H32" s="55"/>
      <c r="I32" s="55"/>
      <c r="J32" s="55"/>
      <c r="K32" s="55"/>
      <c r="L32" s="64"/>
      <c r="M32" s="35"/>
      <c r="N32" s="53"/>
      <c r="O32" s="53"/>
      <c r="P32" s="53"/>
      <c r="Q32" s="53"/>
      <c r="R32" s="53"/>
      <c r="S32" s="35"/>
      <c r="T32" s="53"/>
      <c r="U32" s="53"/>
      <c r="V32" s="53"/>
      <c r="W32" s="53"/>
      <c r="X32" s="53"/>
    </row>
    <row r="33" spans="1:24" s="5" customFormat="1" ht="9">
      <c r="A33" s="50" t="s">
        <v>31</v>
      </c>
      <c r="B33" s="51">
        <v>13</v>
      </c>
      <c r="C33" s="51">
        <v>0</v>
      </c>
      <c r="D33" s="51">
        <v>156222</v>
      </c>
      <c r="E33" s="51">
        <v>0</v>
      </c>
      <c r="F33" s="51">
        <f t="shared" si="0"/>
        <v>156222</v>
      </c>
      <c r="G33" s="39"/>
      <c r="H33" s="55"/>
      <c r="I33" s="55"/>
      <c r="J33" s="55"/>
      <c r="K33" s="55"/>
      <c r="L33" s="55"/>
      <c r="M33" s="35"/>
      <c r="N33" s="53"/>
      <c r="O33" s="53"/>
      <c r="P33" s="53"/>
      <c r="Q33" s="53"/>
      <c r="R33" s="53"/>
      <c r="S33" s="35"/>
      <c r="T33" s="53"/>
      <c r="U33" s="53"/>
      <c r="V33" s="53"/>
      <c r="W33" s="53"/>
      <c r="X33" s="53"/>
    </row>
    <row r="34" spans="1:24" s="5" customFormat="1" ht="9">
      <c r="A34" s="50" t="s">
        <v>32</v>
      </c>
      <c r="B34" s="51">
        <v>14</v>
      </c>
      <c r="C34" s="51">
        <v>0</v>
      </c>
      <c r="D34" s="51">
        <v>45843</v>
      </c>
      <c r="E34" s="51">
        <v>0</v>
      </c>
      <c r="F34" s="51">
        <f t="shared" si="0"/>
        <v>45843</v>
      </c>
      <c r="G34" s="39"/>
      <c r="H34" s="55"/>
      <c r="I34" s="55"/>
      <c r="J34" s="55"/>
      <c r="K34" s="55"/>
      <c r="L34" s="64"/>
      <c r="M34" s="35"/>
      <c r="N34" s="53"/>
      <c r="O34" s="53"/>
      <c r="P34" s="53"/>
      <c r="Q34" s="53"/>
      <c r="R34" s="53"/>
      <c r="S34" s="35"/>
      <c r="T34" s="53"/>
      <c r="U34" s="53"/>
      <c r="V34" s="53"/>
      <c r="W34" s="53"/>
      <c r="X34" s="53"/>
    </row>
    <row r="35" spans="1:24" s="5" customFormat="1" ht="9">
      <c r="A35" s="50" t="s">
        <v>33</v>
      </c>
      <c r="B35" s="51">
        <v>33</v>
      </c>
      <c r="C35" s="51">
        <v>0</v>
      </c>
      <c r="D35" s="51">
        <v>118545</v>
      </c>
      <c r="E35" s="51">
        <v>5000</v>
      </c>
      <c r="F35" s="51">
        <f t="shared" si="0"/>
        <v>123545</v>
      </c>
      <c r="G35" s="39"/>
      <c r="H35" s="55"/>
      <c r="I35" s="55"/>
      <c r="J35" s="55"/>
      <c r="K35" s="55"/>
      <c r="L35" s="64"/>
      <c r="M35" s="35"/>
      <c r="N35" s="53"/>
      <c r="O35" s="53"/>
      <c r="P35" s="53"/>
      <c r="Q35" s="53"/>
      <c r="R35" s="53"/>
      <c r="S35" s="35"/>
      <c r="T35" s="53"/>
      <c r="U35" s="53"/>
      <c r="V35" s="53"/>
      <c r="W35" s="53"/>
      <c r="X35" s="53"/>
    </row>
    <row r="36" spans="1:24" s="5" customFormat="1" ht="9">
      <c r="A36" s="50" t="s">
        <v>34</v>
      </c>
      <c r="B36" s="51">
        <v>21</v>
      </c>
      <c r="C36" s="51">
        <v>0</v>
      </c>
      <c r="D36" s="51">
        <v>104864</v>
      </c>
      <c r="E36" s="51">
        <v>15940</v>
      </c>
      <c r="F36" s="51">
        <f t="shared" si="0"/>
        <v>120804</v>
      </c>
      <c r="G36" s="39"/>
      <c r="H36" s="55"/>
      <c r="I36" s="55"/>
      <c r="J36" s="55"/>
      <c r="K36" s="55"/>
      <c r="L36" s="64"/>
      <c r="M36" s="35"/>
      <c r="N36" s="53"/>
      <c r="O36" s="53"/>
      <c r="P36" s="53"/>
      <c r="Q36" s="53"/>
      <c r="R36" s="53"/>
      <c r="S36" s="35"/>
      <c r="T36" s="53"/>
      <c r="U36" s="53"/>
      <c r="V36" s="53"/>
      <c r="W36" s="53"/>
      <c r="X36" s="53"/>
    </row>
    <row r="37" spans="1:256" s="5" customFormat="1" ht="9">
      <c r="A37" s="50" t="s">
        <v>35</v>
      </c>
      <c r="B37" s="51">
        <v>6</v>
      </c>
      <c r="C37" s="51">
        <v>0</v>
      </c>
      <c r="D37" s="51">
        <v>8052</v>
      </c>
      <c r="E37" s="51">
        <v>0</v>
      </c>
      <c r="F37" s="51">
        <f t="shared" si="0"/>
        <v>8052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s="5" customFormat="1" ht="9">
      <c r="A38" s="50" t="s">
        <v>36</v>
      </c>
      <c r="B38" s="51">
        <v>10</v>
      </c>
      <c r="C38" s="51">
        <v>20757</v>
      </c>
      <c r="D38" s="51">
        <v>12938</v>
      </c>
      <c r="E38" s="51">
        <v>0</v>
      </c>
      <c r="F38" s="51">
        <f t="shared" si="0"/>
        <v>33695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5" customFormat="1" ht="9">
      <c r="A39" s="50" t="s">
        <v>37</v>
      </c>
      <c r="B39" s="51">
        <v>47</v>
      </c>
      <c r="C39" s="51">
        <v>0</v>
      </c>
      <c r="D39" s="51">
        <v>604079</v>
      </c>
      <c r="E39" s="51">
        <v>52611</v>
      </c>
      <c r="F39" s="51">
        <f t="shared" si="0"/>
        <v>656690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s="5" customFormat="1" ht="9">
      <c r="A40" s="50" t="s">
        <v>38</v>
      </c>
      <c r="B40" s="51">
        <v>6</v>
      </c>
      <c r="C40" s="51">
        <v>0</v>
      </c>
      <c r="D40" s="51">
        <v>26642</v>
      </c>
      <c r="E40" s="51">
        <v>0</v>
      </c>
      <c r="F40" s="51">
        <f>SUM(C40:E40)</f>
        <v>26642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s="5" customFormat="1" ht="9">
      <c r="A41" s="50" t="s">
        <v>39</v>
      </c>
      <c r="B41" s="51">
        <f>21+19</f>
        <v>40</v>
      </c>
      <c r="C41" s="51">
        <v>0</v>
      </c>
      <c r="D41" s="51">
        <v>153155</v>
      </c>
      <c r="E41" s="51">
        <v>0</v>
      </c>
      <c r="F41" s="51">
        <f t="shared" si="0"/>
        <v>153155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spans="1:256" s="5" customFormat="1" ht="9">
      <c r="A42" s="50" t="s">
        <v>40</v>
      </c>
      <c r="B42" s="51">
        <v>34</v>
      </c>
      <c r="C42" s="51">
        <v>0</v>
      </c>
      <c r="D42" s="51">
        <v>194602</v>
      </c>
      <c r="E42" s="51">
        <v>9532</v>
      </c>
      <c r="F42" s="51">
        <f t="shared" si="0"/>
        <v>204134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spans="1:256" s="5" customFormat="1" ht="9">
      <c r="A43" s="50" t="s">
        <v>41</v>
      </c>
      <c r="B43" s="51">
        <v>4</v>
      </c>
      <c r="C43" s="51">
        <v>42427</v>
      </c>
      <c r="D43" s="51">
        <v>0</v>
      </c>
      <c r="E43" s="51">
        <v>0</v>
      </c>
      <c r="F43" s="51">
        <f t="shared" si="0"/>
        <v>42427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s="5" customFormat="1" ht="9">
      <c r="A44" s="50" t="s">
        <v>42</v>
      </c>
      <c r="B44" s="51">
        <v>24</v>
      </c>
      <c r="C44" s="51">
        <v>0</v>
      </c>
      <c r="D44" s="51">
        <v>17245</v>
      </c>
      <c r="E44" s="51">
        <v>0</v>
      </c>
      <c r="F44" s="51">
        <f t="shared" si="0"/>
        <v>17245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s="5" customFormat="1" ht="9">
      <c r="A45" s="50" t="s">
        <v>43</v>
      </c>
      <c r="B45" s="51">
        <v>8</v>
      </c>
      <c r="C45" s="51" t="s">
        <v>44</v>
      </c>
      <c r="D45" s="51">
        <v>17199</v>
      </c>
      <c r="E45" s="51" t="s">
        <v>44</v>
      </c>
      <c r="F45" s="51">
        <f t="shared" si="0"/>
        <v>17199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s="5" customFormat="1" ht="9">
      <c r="A46" s="50" t="s">
        <v>45</v>
      </c>
      <c r="B46" s="51">
        <v>14</v>
      </c>
      <c r="C46" s="51" t="s">
        <v>44</v>
      </c>
      <c r="D46" s="51">
        <v>33509</v>
      </c>
      <c r="E46" s="51" t="s">
        <v>44</v>
      </c>
      <c r="F46" s="51">
        <f t="shared" si="0"/>
        <v>33509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</row>
    <row r="47" spans="1:256" s="5" customFormat="1" ht="9">
      <c r="A47" s="50" t="s">
        <v>46</v>
      </c>
      <c r="B47" s="51">
        <v>5</v>
      </c>
      <c r="C47" s="51">
        <v>0</v>
      </c>
      <c r="D47" s="51">
        <v>0</v>
      </c>
      <c r="E47" s="51">
        <v>33563</v>
      </c>
      <c r="F47" s="51">
        <f t="shared" si="0"/>
        <v>33563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</row>
    <row r="48" spans="1:256" s="70" customFormat="1" ht="10.5" customHeight="1">
      <c r="A48" s="50" t="s">
        <v>47</v>
      </c>
      <c r="B48" s="51">
        <v>18</v>
      </c>
      <c r="C48" s="51">
        <v>0</v>
      </c>
      <c r="D48" s="51">
        <v>165066</v>
      </c>
      <c r="E48" s="51">
        <v>0</v>
      </c>
      <c r="F48" s="51">
        <f t="shared" si="0"/>
        <v>165066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</row>
    <row r="49" spans="1:256" s="5" customFormat="1" ht="9">
      <c r="A49" s="50" t="s">
        <v>48</v>
      </c>
      <c r="B49" s="51">
        <v>32</v>
      </c>
      <c r="C49" s="51">
        <v>0</v>
      </c>
      <c r="D49" s="51">
        <v>36800</v>
      </c>
      <c r="E49" s="51">
        <v>2616</v>
      </c>
      <c r="F49" s="51">
        <f t="shared" si="0"/>
        <v>39416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4" s="5" customFormat="1" ht="9">
      <c r="A50" s="50" t="s">
        <v>49</v>
      </c>
      <c r="B50" s="51">
        <v>24</v>
      </c>
      <c r="C50" s="51">
        <v>0</v>
      </c>
      <c r="D50" s="51">
        <v>59590</v>
      </c>
      <c r="E50" s="51">
        <v>0</v>
      </c>
      <c r="F50" s="51">
        <f t="shared" si="0"/>
        <v>59590</v>
      </c>
      <c r="G50" s="39"/>
      <c r="H50" s="55"/>
      <c r="I50" s="55"/>
      <c r="J50" s="55"/>
      <c r="K50" s="55"/>
      <c r="L50" s="64"/>
      <c r="M50" s="35"/>
      <c r="N50" s="53"/>
      <c r="O50" s="53"/>
      <c r="P50" s="53"/>
      <c r="Q50" s="53"/>
      <c r="R50" s="53"/>
      <c r="S50" s="35"/>
      <c r="T50" s="53"/>
      <c r="U50" s="53"/>
      <c r="V50" s="53"/>
      <c r="W50" s="53"/>
      <c r="X50" s="53"/>
    </row>
    <row r="51" spans="1:24" s="5" customFormat="1" ht="9">
      <c r="A51" s="50" t="s">
        <v>50</v>
      </c>
      <c r="B51" s="51">
        <v>18</v>
      </c>
      <c r="C51" s="51">
        <v>0</v>
      </c>
      <c r="D51" s="51">
        <v>61299</v>
      </c>
      <c r="E51" s="51">
        <v>0</v>
      </c>
      <c r="F51" s="51">
        <f t="shared" si="0"/>
        <v>61299</v>
      </c>
      <c r="G51" s="39"/>
      <c r="H51" s="55"/>
      <c r="I51" s="55"/>
      <c r="J51" s="55"/>
      <c r="K51" s="55"/>
      <c r="L51" s="64"/>
      <c r="M51" s="35"/>
      <c r="N51" s="53"/>
      <c r="O51" s="53"/>
      <c r="P51" s="53"/>
      <c r="Q51" s="53"/>
      <c r="R51" s="53"/>
      <c r="S51" s="35"/>
      <c r="T51" s="53"/>
      <c r="U51" s="53"/>
      <c r="V51" s="53"/>
      <c r="W51" s="53"/>
      <c r="X51" s="53"/>
    </row>
    <row r="52" spans="1:24" s="5" customFormat="1" ht="9">
      <c r="A52" s="50" t="s">
        <v>51</v>
      </c>
      <c r="B52" s="51">
        <v>42</v>
      </c>
      <c r="C52" s="51">
        <v>0</v>
      </c>
      <c r="D52" s="51">
        <v>82755</v>
      </c>
      <c r="E52" s="51">
        <v>0</v>
      </c>
      <c r="F52" s="51">
        <f t="shared" si="0"/>
        <v>82755</v>
      </c>
      <c r="G52" s="39"/>
      <c r="H52" s="55"/>
      <c r="I52" s="55"/>
      <c r="J52" s="55"/>
      <c r="K52" s="55"/>
      <c r="L52" s="55"/>
      <c r="M52" s="35"/>
      <c r="N52" s="53"/>
      <c r="O52" s="53"/>
      <c r="P52" s="53"/>
      <c r="Q52" s="53"/>
      <c r="R52" s="53"/>
      <c r="S52" s="35"/>
      <c r="T52" s="53"/>
      <c r="U52" s="53"/>
      <c r="V52" s="53"/>
      <c r="W52" s="53"/>
      <c r="X52" s="53"/>
    </row>
    <row r="53" spans="1:24" s="5" customFormat="1" ht="9" customHeight="1">
      <c r="A53" s="50" t="s">
        <v>52</v>
      </c>
      <c r="B53" s="51">
        <v>16</v>
      </c>
      <c r="C53" s="51">
        <v>0</v>
      </c>
      <c r="D53" s="51">
        <v>20133</v>
      </c>
      <c r="E53" s="51">
        <v>0</v>
      </c>
      <c r="F53" s="51">
        <f t="shared" si="0"/>
        <v>20133</v>
      </c>
      <c r="G53" s="39"/>
      <c r="H53" s="54"/>
      <c r="I53" s="54"/>
      <c r="J53" s="35"/>
      <c r="K53" s="35"/>
      <c r="L53" s="35"/>
      <c r="M53" s="35"/>
      <c r="N53" s="48"/>
      <c r="O53" s="48"/>
      <c r="P53" s="43"/>
      <c r="Q53" s="43"/>
      <c r="R53" s="43"/>
      <c r="S53" s="35"/>
      <c r="T53" s="48"/>
      <c r="U53" s="48"/>
      <c r="V53" s="43"/>
      <c r="W53" s="43"/>
      <c r="X53" s="43"/>
    </row>
    <row r="54" spans="1:24" s="5" customFormat="1" ht="9">
      <c r="A54" s="50" t="s">
        <v>53</v>
      </c>
      <c r="B54" s="51">
        <v>69</v>
      </c>
      <c r="C54" s="51">
        <f>-I84</f>
        <v>0</v>
      </c>
      <c r="D54" s="51">
        <v>124051</v>
      </c>
      <c r="E54" s="51">
        <f>-G82</f>
        <v>0</v>
      </c>
      <c r="F54" s="51">
        <f t="shared" si="0"/>
        <v>124051</v>
      </c>
      <c r="G54" s="39"/>
      <c r="H54" s="55"/>
      <c r="I54" s="55"/>
      <c r="J54" s="55"/>
      <c r="K54" s="55"/>
      <c r="L54" s="64"/>
      <c r="M54" s="35"/>
      <c r="N54" s="53"/>
      <c r="O54" s="53"/>
      <c r="P54" s="53"/>
      <c r="Q54" s="53"/>
      <c r="R54" s="53"/>
      <c r="S54" s="35"/>
      <c r="T54" s="53"/>
      <c r="U54" s="53"/>
      <c r="V54" s="53"/>
      <c r="W54" s="53"/>
      <c r="X54" s="53"/>
    </row>
    <row r="55" spans="1:24" s="5" customFormat="1" ht="9">
      <c r="A55" s="50" t="s">
        <v>54</v>
      </c>
      <c r="B55" s="51">
        <v>6</v>
      </c>
      <c r="C55" s="51">
        <v>0</v>
      </c>
      <c r="D55" s="51">
        <v>50459</v>
      </c>
      <c r="E55" s="51">
        <v>0</v>
      </c>
      <c r="F55" s="51">
        <f t="shared" si="0"/>
        <v>50459</v>
      </c>
      <c r="G55" s="39"/>
      <c r="H55" s="55"/>
      <c r="I55" s="55"/>
      <c r="J55" s="55"/>
      <c r="K55" s="55"/>
      <c r="L55" s="64"/>
      <c r="M55" s="35"/>
      <c r="N55" s="53"/>
      <c r="O55" s="53"/>
      <c r="P55" s="53"/>
      <c r="Q55" s="53"/>
      <c r="R55" s="53"/>
      <c r="S55" s="35"/>
      <c r="T55" s="53"/>
      <c r="U55" s="53"/>
      <c r="V55" s="53"/>
      <c r="W55" s="53"/>
      <c r="X55" s="53"/>
    </row>
    <row r="56" spans="1:24" s="5" customFormat="1" ht="9">
      <c r="A56" s="50" t="s">
        <v>55</v>
      </c>
      <c r="B56" s="51">
        <v>82</v>
      </c>
      <c r="C56" s="51">
        <v>0</v>
      </c>
      <c r="D56" s="51">
        <v>78000</v>
      </c>
      <c r="E56" s="51">
        <v>0</v>
      </c>
      <c r="F56" s="51">
        <f t="shared" si="0"/>
        <v>78000</v>
      </c>
      <c r="G56" s="39"/>
      <c r="H56" s="71"/>
      <c r="I56" s="55"/>
      <c r="J56" s="55"/>
      <c r="K56" s="55"/>
      <c r="L56" s="64"/>
      <c r="M56" s="35"/>
      <c r="N56" s="53"/>
      <c r="O56" s="53"/>
      <c r="P56" s="53"/>
      <c r="Q56" s="53"/>
      <c r="R56" s="53"/>
      <c r="S56" s="35"/>
      <c r="T56" s="53"/>
      <c r="U56" s="53"/>
      <c r="V56" s="53"/>
      <c r="W56" s="53"/>
      <c r="X56" s="53"/>
    </row>
    <row r="57" spans="1:24" s="5" customFormat="1" ht="9">
      <c r="A57" s="50" t="s">
        <v>56</v>
      </c>
      <c r="B57" s="51">
        <v>133</v>
      </c>
      <c r="C57" s="51">
        <v>0</v>
      </c>
      <c r="D57" s="51">
        <v>196672</v>
      </c>
      <c r="E57" s="51">
        <v>0</v>
      </c>
      <c r="F57" s="51">
        <f t="shared" si="0"/>
        <v>196672</v>
      </c>
      <c r="G57" s="39"/>
      <c r="H57" s="55"/>
      <c r="I57" s="55"/>
      <c r="J57" s="55"/>
      <c r="K57" s="55"/>
      <c r="L57" s="64"/>
      <c r="M57" s="35"/>
      <c r="N57" s="53"/>
      <c r="O57" s="53"/>
      <c r="P57" s="53"/>
      <c r="Q57" s="53"/>
      <c r="R57" s="53"/>
      <c r="S57" s="35"/>
      <c r="T57" s="53"/>
      <c r="U57" s="53"/>
      <c r="V57" s="53"/>
      <c r="W57" s="53"/>
      <c r="X57" s="53"/>
    </row>
    <row r="58" spans="1:24" s="5" customFormat="1" ht="9">
      <c r="A58" s="50" t="s">
        <v>57</v>
      </c>
      <c r="B58" s="51">
        <v>26</v>
      </c>
      <c r="C58" s="51">
        <v>0</v>
      </c>
      <c r="D58" s="51">
        <v>263134</v>
      </c>
      <c r="E58" s="51">
        <v>83002</v>
      </c>
      <c r="F58" s="51">
        <f t="shared" si="0"/>
        <v>346136</v>
      </c>
      <c r="G58" s="39"/>
      <c r="H58" s="39"/>
      <c r="I58" s="39"/>
      <c r="J58" s="39"/>
      <c r="K58" s="39"/>
      <c r="L58" s="39"/>
      <c r="M58" s="39"/>
      <c r="N58" s="39"/>
      <c r="O58" s="53"/>
      <c r="P58" s="53"/>
      <c r="Q58" s="53"/>
      <c r="R58" s="53"/>
      <c r="S58" s="35"/>
      <c r="T58" s="53"/>
      <c r="U58" s="53"/>
      <c r="V58" s="53"/>
      <c r="W58" s="53"/>
      <c r="X58" s="53"/>
    </row>
    <row r="59" spans="1:24" s="70" customFormat="1" ht="9">
      <c r="A59" s="50" t="s">
        <v>58</v>
      </c>
      <c r="B59" s="51">
        <v>66</v>
      </c>
      <c r="C59" s="51">
        <v>0</v>
      </c>
      <c r="D59" s="51">
        <v>47777</v>
      </c>
      <c r="E59" s="51">
        <v>0</v>
      </c>
      <c r="F59" s="51">
        <f t="shared" si="0"/>
        <v>47777</v>
      </c>
      <c r="G59" s="72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73"/>
    </row>
    <row r="60" spans="1:24" s="70" customFormat="1" ht="9">
      <c r="A60" s="50" t="s">
        <v>59</v>
      </c>
      <c r="B60" s="51">
        <v>58</v>
      </c>
      <c r="C60" s="51">
        <v>0</v>
      </c>
      <c r="D60" s="51">
        <v>95046</v>
      </c>
      <c r="E60" s="51">
        <v>0</v>
      </c>
      <c r="F60" s="51">
        <f t="shared" si="0"/>
        <v>95046</v>
      </c>
      <c r="G60" s="6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73"/>
    </row>
    <row r="61" spans="1:24" s="5" customFormat="1" ht="9">
      <c r="A61" s="50" t="s">
        <v>60</v>
      </c>
      <c r="B61" s="51">
        <v>7</v>
      </c>
      <c r="C61" s="51">
        <v>466622</v>
      </c>
      <c r="D61" s="51">
        <v>0</v>
      </c>
      <c r="E61" s="51">
        <v>0</v>
      </c>
      <c r="F61" s="51">
        <f t="shared" si="0"/>
        <v>466622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53"/>
    </row>
    <row r="62" spans="1:24" s="5" customFormat="1" ht="9.75" customHeight="1">
      <c r="A62" s="50" t="s">
        <v>61</v>
      </c>
      <c r="B62" s="51">
        <v>1</v>
      </c>
      <c r="C62" s="51">
        <v>0</v>
      </c>
      <c r="D62" s="51">
        <v>21849</v>
      </c>
      <c r="E62" s="51">
        <v>0</v>
      </c>
      <c r="F62" s="51">
        <f t="shared" si="0"/>
        <v>21849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53"/>
    </row>
    <row r="63" spans="1:24" s="5" customFormat="1" ht="9">
      <c r="A63" s="50" t="s">
        <v>62</v>
      </c>
      <c r="B63" s="51">
        <v>35</v>
      </c>
      <c r="C63" s="51">
        <v>0</v>
      </c>
      <c r="D63" s="51">
        <v>72347</v>
      </c>
      <c r="E63" s="51">
        <v>0</v>
      </c>
      <c r="F63" s="51">
        <f t="shared" si="0"/>
        <v>72347</v>
      </c>
      <c r="G63" s="65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53"/>
    </row>
    <row r="64" spans="1:24" s="5" customFormat="1" ht="9">
      <c r="A64" s="50" t="s">
        <v>63</v>
      </c>
      <c r="B64" s="51">
        <v>16</v>
      </c>
      <c r="C64" s="51">
        <v>0</v>
      </c>
      <c r="D64" s="51">
        <v>57761</v>
      </c>
      <c r="E64" s="51">
        <v>0</v>
      </c>
      <c r="F64" s="51">
        <f t="shared" si="0"/>
        <v>57761</v>
      </c>
      <c r="G64" s="65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53"/>
    </row>
    <row r="65" spans="1:24" s="5" customFormat="1" ht="9">
      <c r="A65" s="50" t="s">
        <v>64</v>
      </c>
      <c r="B65" s="51">
        <v>9</v>
      </c>
      <c r="C65" s="51">
        <v>0</v>
      </c>
      <c r="D65" s="51">
        <v>71290</v>
      </c>
      <c r="E65" s="51">
        <v>4800</v>
      </c>
      <c r="F65" s="51">
        <f t="shared" si="0"/>
        <v>76090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53"/>
    </row>
    <row r="66" spans="1:24" s="5" customFormat="1" ht="9">
      <c r="A66" s="50" t="s">
        <v>65</v>
      </c>
      <c r="B66" s="51">
        <v>5</v>
      </c>
      <c r="C66" s="51">
        <v>78000</v>
      </c>
      <c r="D66" s="51">
        <v>0</v>
      </c>
      <c r="E66" s="51">
        <v>0</v>
      </c>
      <c r="F66" s="51">
        <f t="shared" si="0"/>
        <v>78000</v>
      </c>
      <c r="G66" s="68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53"/>
    </row>
    <row r="67" spans="1:24" s="5" customFormat="1" ht="9">
      <c r="A67" s="50" t="s">
        <v>66</v>
      </c>
      <c r="B67" s="51">
        <v>36</v>
      </c>
      <c r="C67" s="51">
        <v>1585345</v>
      </c>
      <c r="D67" s="51">
        <v>426326</v>
      </c>
      <c r="E67" s="51">
        <v>0</v>
      </c>
      <c r="F67" s="51">
        <f t="shared" si="0"/>
        <v>2011671</v>
      </c>
      <c r="G67" s="39"/>
      <c r="H67" s="55"/>
      <c r="I67" s="52"/>
      <c r="J67" s="55"/>
      <c r="K67" s="74"/>
      <c r="L67" s="64"/>
      <c r="M67" s="66"/>
      <c r="N67" s="75"/>
      <c r="O67" s="75"/>
      <c r="P67" s="53"/>
      <c r="Q67" s="53"/>
      <c r="R67" s="53"/>
      <c r="S67" s="35"/>
      <c r="T67" s="53"/>
      <c r="U67" s="53"/>
      <c r="V67" s="53"/>
      <c r="W67" s="53"/>
      <c r="X67" s="53"/>
    </row>
    <row r="68" spans="1:24" s="5" customFormat="1" ht="9">
      <c r="A68" s="50" t="s">
        <v>67</v>
      </c>
      <c r="B68" s="51">
        <v>4</v>
      </c>
      <c r="C68" s="51">
        <v>0</v>
      </c>
      <c r="D68" s="51">
        <v>164000</v>
      </c>
      <c r="E68" s="51">
        <v>0</v>
      </c>
      <c r="F68" s="51">
        <f t="shared" si="0"/>
        <v>164000</v>
      </c>
      <c r="G68" s="39"/>
      <c r="H68" s="55"/>
      <c r="I68" s="52"/>
      <c r="J68" s="55"/>
      <c r="K68" s="74"/>
      <c r="L68" s="64"/>
      <c r="M68" s="66"/>
      <c r="N68" s="75"/>
      <c r="O68" s="75"/>
      <c r="P68" s="53"/>
      <c r="Q68" s="53"/>
      <c r="R68" s="53"/>
      <c r="S68" s="35"/>
      <c r="T68" s="53"/>
      <c r="U68" s="53"/>
      <c r="V68" s="53"/>
      <c r="W68" s="53"/>
      <c r="X68" s="53"/>
    </row>
    <row r="69" spans="1:24" s="5" customFormat="1" ht="9">
      <c r="A69" s="50" t="s">
        <v>68</v>
      </c>
      <c r="B69" s="51">
        <v>16</v>
      </c>
      <c r="C69" s="51">
        <v>509000</v>
      </c>
      <c r="D69" s="51">
        <v>192159</v>
      </c>
      <c r="E69" s="51">
        <v>0</v>
      </c>
      <c r="F69" s="51">
        <f t="shared" si="0"/>
        <v>701159</v>
      </c>
      <c r="G69" s="39"/>
      <c r="H69" s="55"/>
      <c r="I69" s="52"/>
      <c r="J69" s="55"/>
      <c r="K69" s="74"/>
      <c r="L69" s="64"/>
      <c r="M69" s="66"/>
      <c r="N69" s="75"/>
      <c r="O69" s="75"/>
      <c r="P69" s="53"/>
      <c r="Q69" s="53"/>
      <c r="R69" s="53"/>
      <c r="S69" s="35"/>
      <c r="T69" s="53"/>
      <c r="U69" s="53"/>
      <c r="V69" s="53"/>
      <c r="W69" s="53"/>
      <c r="X69" s="53"/>
    </row>
    <row r="70" spans="1:24" s="5" customFormat="1" ht="9">
      <c r="A70" s="50" t="s">
        <v>69</v>
      </c>
      <c r="B70" s="51">
        <v>4</v>
      </c>
      <c r="C70" s="51">
        <v>0</v>
      </c>
      <c r="D70" s="51">
        <v>18000</v>
      </c>
      <c r="E70" s="51">
        <v>0</v>
      </c>
      <c r="F70" s="51">
        <f t="shared" si="0"/>
        <v>18000</v>
      </c>
      <c r="G70" s="39"/>
      <c r="H70" s="55"/>
      <c r="I70" s="52"/>
      <c r="J70" s="55"/>
      <c r="K70" s="74"/>
      <c r="L70" s="64"/>
      <c r="M70" s="66"/>
      <c r="N70" s="75"/>
      <c r="O70" s="75"/>
      <c r="P70" s="53"/>
      <c r="Q70" s="53"/>
      <c r="R70" s="53"/>
      <c r="S70" s="35"/>
      <c r="T70" s="53"/>
      <c r="U70" s="53"/>
      <c r="V70" s="53"/>
      <c r="W70" s="53"/>
      <c r="X70" s="53"/>
    </row>
    <row r="71" spans="1:24" s="5" customFormat="1" ht="9">
      <c r="A71" s="50" t="s">
        <v>70</v>
      </c>
      <c r="B71" s="51">
        <v>2</v>
      </c>
      <c r="C71" s="51">
        <v>0</v>
      </c>
      <c r="D71" s="51">
        <v>12255</v>
      </c>
      <c r="E71" s="51">
        <v>0</v>
      </c>
      <c r="F71" s="51">
        <f>SUM(C71:E71)</f>
        <v>12255</v>
      </c>
      <c r="G71" s="39"/>
      <c r="H71" s="55"/>
      <c r="I71" s="55"/>
      <c r="J71" s="55"/>
      <c r="K71" s="55"/>
      <c r="L71" s="55"/>
      <c r="M71" s="35"/>
      <c r="N71" s="53"/>
      <c r="O71" s="53"/>
      <c r="P71" s="53"/>
      <c r="Q71" s="53"/>
      <c r="R71" s="53"/>
      <c r="S71" s="35"/>
      <c r="T71" s="53"/>
      <c r="U71" s="53"/>
      <c r="V71" s="53"/>
      <c r="W71" s="53"/>
      <c r="X71" s="53"/>
    </row>
    <row r="72" spans="1:24" s="5" customFormat="1" ht="9">
      <c r="A72" s="50" t="s">
        <v>71</v>
      </c>
      <c r="B72" s="51">
        <v>3</v>
      </c>
      <c r="C72" s="51">
        <v>0</v>
      </c>
      <c r="D72" s="51">
        <v>1504</v>
      </c>
      <c r="E72" s="51">
        <v>0</v>
      </c>
      <c r="F72" s="51">
        <f t="shared" si="0"/>
        <v>1504</v>
      </c>
      <c r="G72" s="39"/>
      <c r="H72" s="55"/>
      <c r="I72" s="52"/>
      <c r="J72" s="55"/>
      <c r="K72" s="74"/>
      <c r="L72" s="64"/>
      <c r="M72" s="66"/>
      <c r="N72" s="75"/>
      <c r="O72" s="75"/>
      <c r="P72" s="53"/>
      <c r="Q72" s="53"/>
      <c r="R72" s="53"/>
      <c r="S72" s="35"/>
      <c r="T72" s="53"/>
      <c r="U72" s="53"/>
      <c r="V72" s="53"/>
      <c r="W72" s="53"/>
      <c r="X72" s="53"/>
    </row>
    <row r="73" spans="1:24" s="5" customFormat="1" ht="9">
      <c r="A73" s="50" t="s">
        <v>72</v>
      </c>
      <c r="B73" s="51">
        <v>2</v>
      </c>
      <c r="C73" s="51">
        <v>0</v>
      </c>
      <c r="D73" s="51">
        <v>3200</v>
      </c>
      <c r="E73" s="51">
        <v>0</v>
      </c>
      <c r="F73" s="51">
        <f t="shared" si="0"/>
        <v>3200</v>
      </c>
      <c r="G73" s="39"/>
      <c r="H73" s="55"/>
      <c r="I73" s="52"/>
      <c r="J73" s="55"/>
      <c r="K73" s="74"/>
      <c r="L73" s="55"/>
      <c r="M73" s="66"/>
      <c r="N73" s="75"/>
      <c r="O73" s="75"/>
      <c r="P73" s="53"/>
      <c r="Q73" s="53"/>
      <c r="R73" s="53"/>
      <c r="S73" s="35"/>
      <c r="T73" s="53"/>
      <c r="U73" s="53"/>
      <c r="V73" s="53"/>
      <c r="W73" s="53"/>
      <c r="X73" s="53"/>
    </row>
    <row r="74" spans="1:24" s="5" customFormat="1" ht="9">
      <c r="A74" s="50" t="s">
        <v>73</v>
      </c>
      <c r="B74" s="51">
        <v>23</v>
      </c>
      <c r="C74" s="51">
        <v>0</v>
      </c>
      <c r="D74" s="51">
        <v>70189</v>
      </c>
      <c r="E74" s="51">
        <v>0</v>
      </c>
      <c r="F74" s="51">
        <f t="shared" si="0"/>
        <v>70189</v>
      </c>
      <c r="G74" s="39"/>
      <c r="H74" s="55"/>
      <c r="I74" s="52"/>
      <c r="J74" s="55"/>
      <c r="K74" s="74"/>
      <c r="L74" s="55"/>
      <c r="M74" s="66"/>
      <c r="N74" s="75"/>
      <c r="O74" s="75"/>
      <c r="P74" s="53"/>
      <c r="Q74" s="53"/>
      <c r="R74" s="53"/>
      <c r="S74" s="35"/>
      <c r="T74" s="53"/>
      <c r="U74" s="53"/>
      <c r="V74" s="53"/>
      <c r="W74" s="53"/>
      <c r="X74" s="53"/>
    </row>
    <row r="75" spans="1:24" s="5" customFormat="1" ht="9">
      <c r="A75" s="50" t="s">
        <v>74</v>
      </c>
      <c r="B75" s="51">
        <v>2</v>
      </c>
      <c r="C75" s="51">
        <v>0</v>
      </c>
      <c r="D75" s="51">
        <v>11000</v>
      </c>
      <c r="E75" s="51">
        <v>0</v>
      </c>
      <c r="F75" s="51">
        <f t="shared" si="0"/>
        <v>11000</v>
      </c>
      <c r="G75" s="39"/>
      <c r="H75" s="76"/>
      <c r="I75" s="77"/>
      <c r="J75" s="35"/>
      <c r="K75" s="66"/>
      <c r="L75" s="35"/>
      <c r="M75" s="66"/>
      <c r="N75" s="78"/>
      <c r="O75" s="78"/>
      <c r="P75" s="43"/>
      <c r="Q75" s="43"/>
      <c r="R75" s="43"/>
      <c r="S75" s="35"/>
      <c r="T75" s="73"/>
      <c r="U75" s="73"/>
      <c r="V75" s="43"/>
      <c r="W75" s="43"/>
      <c r="X75" s="43"/>
    </row>
    <row r="76" spans="1:24" s="5" customFormat="1" ht="4.5" customHeight="1">
      <c r="A76" s="59"/>
      <c r="B76" s="49"/>
      <c r="C76" s="49"/>
      <c r="D76" s="49"/>
      <c r="E76" s="49"/>
      <c r="F76" s="49"/>
      <c r="G76" s="39"/>
      <c r="H76" s="54"/>
      <c r="I76" s="79"/>
      <c r="J76" s="54"/>
      <c r="K76" s="80"/>
      <c r="L76" s="54"/>
      <c r="M76" s="66"/>
      <c r="N76" s="81"/>
      <c r="O76" s="81"/>
      <c r="P76" s="48"/>
      <c r="Q76" s="48"/>
      <c r="R76" s="48"/>
      <c r="S76" s="35"/>
      <c r="T76" s="48"/>
      <c r="U76" s="48"/>
      <c r="V76" s="48"/>
      <c r="W76" s="48"/>
      <c r="X76" s="48"/>
    </row>
    <row r="77" spans="1:24" s="5" customFormat="1" ht="9" customHeight="1">
      <c r="A77" s="60" t="s">
        <v>75</v>
      </c>
      <c r="B77" s="44">
        <f>SUM(B78:B110)</f>
        <v>412</v>
      </c>
      <c r="C77" s="44">
        <f>SUM(C78:C110)</f>
        <v>1437273</v>
      </c>
      <c r="D77" s="44">
        <f>SUM(D78:D110)</f>
        <v>2156946.299</v>
      </c>
      <c r="E77" s="44">
        <f>SUM(E78:E110)</f>
        <v>92987</v>
      </c>
      <c r="F77" s="44">
        <f>SUM(F78:F110)</f>
        <v>3687206.299</v>
      </c>
      <c r="G77" s="39"/>
      <c r="H77" s="54"/>
      <c r="I77" s="79"/>
      <c r="J77" s="35"/>
      <c r="K77" s="66"/>
      <c r="L77" s="35"/>
      <c r="M77" s="66"/>
      <c r="N77" s="81"/>
      <c r="O77" s="81"/>
      <c r="P77" s="43"/>
      <c r="Q77" s="43"/>
      <c r="R77" s="43"/>
      <c r="S77" s="35"/>
      <c r="T77" s="48"/>
      <c r="U77" s="48"/>
      <c r="V77" s="43"/>
      <c r="W77" s="43"/>
      <c r="X77" s="43"/>
    </row>
    <row r="78" spans="1:24" s="5" customFormat="1" ht="9">
      <c r="A78" s="82" t="s">
        <v>76</v>
      </c>
      <c r="B78" s="51">
        <v>18</v>
      </c>
      <c r="C78" s="51">
        <v>0</v>
      </c>
      <c r="D78" s="51">
        <v>0</v>
      </c>
      <c r="E78" s="51">
        <v>2117</v>
      </c>
      <c r="F78" s="51">
        <f aca="true" t="shared" si="1" ref="F78:F110">SUM(C78:E78)</f>
        <v>2117</v>
      </c>
      <c r="G78" s="39"/>
      <c r="H78" s="55"/>
      <c r="I78" s="52"/>
      <c r="J78" s="55"/>
      <c r="K78" s="74"/>
      <c r="L78" s="64"/>
      <c r="M78" s="66"/>
      <c r="N78" s="75"/>
      <c r="O78" s="75"/>
      <c r="P78" s="53"/>
      <c r="Q78" s="53"/>
      <c r="R78" s="53"/>
      <c r="S78" s="35"/>
      <c r="T78" s="53"/>
      <c r="U78" s="53"/>
      <c r="V78" s="53"/>
      <c r="W78" s="53"/>
      <c r="X78" s="53"/>
    </row>
    <row r="79" spans="1:24" s="5" customFormat="1" ht="9">
      <c r="A79" s="82" t="s">
        <v>77</v>
      </c>
      <c r="B79" s="51">
        <v>25</v>
      </c>
      <c r="C79" s="51">
        <v>0</v>
      </c>
      <c r="D79" s="51">
        <v>199978</v>
      </c>
      <c r="E79" s="51">
        <v>9571</v>
      </c>
      <c r="F79" s="51">
        <f t="shared" si="1"/>
        <v>209549</v>
      </c>
      <c r="G79" s="39"/>
      <c r="H79" s="55"/>
      <c r="I79" s="52"/>
      <c r="J79" s="55"/>
      <c r="K79" s="74"/>
      <c r="L79" s="64"/>
      <c r="M79" s="66"/>
      <c r="N79" s="75"/>
      <c r="O79" s="75"/>
      <c r="P79" s="53"/>
      <c r="Q79" s="53"/>
      <c r="R79" s="53"/>
      <c r="S79" s="35"/>
      <c r="T79" s="53"/>
      <c r="U79" s="53"/>
      <c r="V79" s="53"/>
      <c r="W79" s="53"/>
      <c r="X79" s="53"/>
    </row>
    <row r="80" spans="1:24" s="93" customFormat="1" ht="9">
      <c r="A80" s="83" t="s">
        <v>78</v>
      </c>
      <c r="B80" s="84">
        <v>22</v>
      </c>
      <c r="C80" s="84">
        <v>0</v>
      </c>
      <c r="D80" s="84">
        <v>0</v>
      </c>
      <c r="E80" s="84">
        <v>2584</v>
      </c>
      <c r="F80" s="84">
        <f t="shared" si="1"/>
        <v>2584</v>
      </c>
      <c r="G80" s="85"/>
      <c r="H80" s="86"/>
      <c r="I80" s="87"/>
      <c r="J80" s="86"/>
      <c r="K80" s="88"/>
      <c r="L80" s="89"/>
      <c r="M80" s="90"/>
      <c r="N80" s="91"/>
      <c r="O80" s="91"/>
      <c r="P80" s="86"/>
      <c r="Q80" s="86"/>
      <c r="R80" s="86"/>
      <c r="S80" s="92"/>
      <c r="T80" s="86"/>
      <c r="U80" s="86"/>
      <c r="V80" s="86"/>
      <c r="W80" s="86"/>
      <c r="X80" s="86"/>
    </row>
    <row r="81" spans="1:24" s="5" customFormat="1" ht="9">
      <c r="A81" s="82" t="s">
        <v>79</v>
      </c>
      <c r="B81" s="51">
        <v>10</v>
      </c>
      <c r="C81" s="51">
        <v>0</v>
      </c>
      <c r="D81" s="51">
        <v>38361</v>
      </c>
      <c r="E81" s="51">
        <v>0</v>
      </c>
      <c r="F81" s="51">
        <f t="shared" si="1"/>
        <v>38361</v>
      </c>
      <c r="G81" s="39"/>
      <c r="H81" s="55"/>
      <c r="I81" s="52"/>
      <c r="J81" s="55"/>
      <c r="K81" s="74"/>
      <c r="L81" s="64"/>
      <c r="M81" s="66"/>
      <c r="N81" s="75"/>
      <c r="O81" s="75"/>
      <c r="P81" s="53"/>
      <c r="Q81" s="53"/>
      <c r="R81" s="53"/>
      <c r="S81" s="35"/>
      <c r="T81" s="53"/>
      <c r="U81" s="53"/>
      <c r="V81" s="53"/>
      <c r="W81" s="53"/>
      <c r="X81" s="53"/>
    </row>
    <row r="82" spans="1:24" s="5" customFormat="1" ht="9">
      <c r="A82" s="82" t="s">
        <v>80</v>
      </c>
      <c r="B82" s="51">
        <v>10</v>
      </c>
      <c r="C82" s="51">
        <v>0</v>
      </c>
      <c r="D82" s="51">
        <v>70475</v>
      </c>
      <c r="E82" s="51">
        <v>9516</v>
      </c>
      <c r="F82" s="51">
        <f t="shared" si="1"/>
        <v>79991</v>
      </c>
      <c r="G82" s="39"/>
      <c r="H82" s="55"/>
      <c r="I82" s="52"/>
      <c r="J82" s="55"/>
      <c r="K82" s="74"/>
      <c r="L82" s="64"/>
      <c r="M82" s="66"/>
      <c r="N82" s="94"/>
      <c r="O82" s="75"/>
      <c r="P82" s="95"/>
      <c r="Q82" s="53"/>
      <c r="R82" s="53"/>
      <c r="S82" s="35"/>
      <c r="T82" s="53"/>
      <c r="U82" s="53"/>
      <c r="V82" s="53"/>
      <c r="W82" s="53"/>
      <c r="X82" s="53"/>
    </row>
    <row r="83" spans="1:24" s="5" customFormat="1" ht="9">
      <c r="A83" s="82" t="s">
        <v>81</v>
      </c>
      <c r="B83" s="51">
        <v>12</v>
      </c>
      <c r="C83" s="51">
        <v>485198</v>
      </c>
      <c r="D83" s="51">
        <v>0</v>
      </c>
      <c r="E83" s="51">
        <v>4770</v>
      </c>
      <c r="F83" s="51">
        <f t="shared" si="1"/>
        <v>489968</v>
      </c>
      <c r="G83" s="39"/>
      <c r="H83" s="55"/>
      <c r="I83" s="52"/>
      <c r="J83" s="55"/>
      <c r="K83" s="74"/>
      <c r="L83" s="64"/>
      <c r="M83" s="66"/>
      <c r="N83" s="75"/>
      <c r="O83" s="75"/>
      <c r="P83" s="53"/>
      <c r="Q83" s="53"/>
      <c r="R83" s="53"/>
      <c r="S83" s="35"/>
      <c r="T83" s="53"/>
      <c r="U83" s="53"/>
      <c r="V83" s="53"/>
      <c r="W83" s="53"/>
      <c r="X83" s="53"/>
    </row>
    <row r="84" spans="1:24" s="5" customFormat="1" ht="9">
      <c r="A84" s="82" t="s">
        <v>82</v>
      </c>
      <c r="B84" s="51">
        <v>10</v>
      </c>
      <c r="C84" s="51">
        <v>483928</v>
      </c>
      <c r="D84" s="51">
        <v>68364</v>
      </c>
      <c r="E84" s="51">
        <v>0</v>
      </c>
      <c r="F84" s="51">
        <f t="shared" si="1"/>
        <v>552292</v>
      </c>
      <c r="G84" s="39"/>
      <c r="H84" s="55"/>
      <c r="I84" s="52"/>
      <c r="J84" s="55"/>
      <c r="K84" s="74"/>
      <c r="L84" s="64"/>
      <c r="M84" s="66"/>
      <c r="N84" s="75"/>
      <c r="O84" s="75"/>
      <c r="P84" s="53"/>
      <c r="Q84" s="53"/>
      <c r="R84" s="53"/>
      <c r="S84" s="35"/>
      <c r="T84" s="53"/>
      <c r="U84" s="53"/>
      <c r="V84" s="53"/>
      <c r="W84" s="53"/>
      <c r="X84" s="53"/>
    </row>
    <row r="85" spans="1:24" s="5" customFormat="1" ht="9">
      <c r="A85" s="82" t="s">
        <v>83</v>
      </c>
      <c r="B85" s="51">
        <v>12</v>
      </c>
      <c r="C85" s="51">
        <v>0</v>
      </c>
      <c r="D85" s="51">
        <v>36417</v>
      </c>
      <c r="E85" s="51">
        <v>0</v>
      </c>
      <c r="F85" s="51">
        <f t="shared" si="1"/>
        <v>36417</v>
      </c>
      <c r="G85" s="39"/>
      <c r="H85" s="55"/>
      <c r="I85" s="52"/>
      <c r="J85" s="96"/>
      <c r="K85" s="74"/>
      <c r="L85" s="64"/>
      <c r="M85" s="66"/>
      <c r="N85" s="75"/>
      <c r="O85" s="75"/>
      <c r="P85" s="53"/>
      <c r="Q85" s="53"/>
      <c r="R85" s="53"/>
      <c r="S85" s="35"/>
      <c r="T85" s="53"/>
      <c r="U85" s="53"/>
      <c r="V85" s="53"/>
      <c r="W85" s="53"/>
      <c r="X85" s="53"/>
    </row>
    <row r="86" spans="1:24" s="5" customFormat="1" ht="9">
      <c r="A86" s="82" t="s">
        <v>84</v>
      </c>
      <c r="B86" s="51">
        <v>15</v>
      </c>
      <c r="C86" s="51">
        <v>47229</v>
      </c>
      <c r="D86" s="51">
        <v>112625</v>
      </c>
      <c r="E86" s="51">
        <v>0</v>
      </c>
      <c r="F86" s="51">
        <f t="shared" si="1"/>
        <v>159854</v>
      </c>
      <c r="G86" s="39"/>
      <c r="H86" s="55"/>
      <c r="I86" s="52"/>
      <c r="J86" s="55"/>
      <c r="K86" s="74"/>
      <c r="L86" s="64"/>
      <c r="M86" s="66"/>
      <c r="N86" s="75"/>
      <c r="O86" s="75"/>
      <c r="P86" s="53"/>
      <c r="Q86" s="53"/>
      <c r="R86" s="53"/>
      <c r="S86" s="35"/>
      <c r="T86" s="53"/>
      <c r="U86" s="53"/>
      <c r="V86" s="53"/>
      <c r="W86" s="53"/>
      <c r="X86" s="53"/>
    </row>
    <row r="87" spans="1:24" s="5" customFormat="1" ht="9">
      <c r="A87" s="50" t="s">
        <v>85</v>
      </c>
      <c r="B87" s="51">
        <v>9</v>
      </c>
      <c r="C87" s="51">
        <v>0</v>
      </c>
      <c r="D87" s="51">
        <v>19146</v>
      </c>
      <c r="E87" s="51">
        <v>0</v>
      </c>
      <c r="F87" s="51">
        <f t="shared" si="1"/>
        <v>19146</v>
      </c>
      <c r="G87" s="39"/>
      <c r="H87" s="55"/>
      <c r="I87" s="52"/>
      <c r="J87" s="55"/>
      <c r="K87" s="74"/>
      <c r="L87" s="64"/>
      <c r="M87" s="66"/>
      <c r="N87" s="75"/>
      <c r="O87" s="75"/>
      <c r="P87" s="53"/>
      <c r="Q87" s="53"/>
      <c r="R87" s="53"/>
      <c r="S87" s="35"/>
      <c r="T87" s="53"/>
      <c r="U87" s="53"/>
      <c r="V87" s="53"/>
      <c r="W87" s="53"/>
      <c r="X87" s="53"/>
    </row>
    <row r="88" spans="1:24" s="5" customFormat="1" ht="9">
      <c r="A88" s="82" t="s">
        <v>86</v>
      </c>
      <c r="B88" s="51">
        <v>17</v>
      </c>
      <c r="C88" s="51">
        <v>420918</v>
      </c>
      <c r="D88" s="51">
        <v>650046</v>
      </c>
      <c r="E88" s="51">
        <v>0</v>
      </c>
      <c r="F88" s="51">
        <f t="shared" si="1"/>
        <v>1070964</v>
      </c>
      <c r="G88" s="39"/>
      <c r="H88" s="55"/>
      <c r="I88" s="52"/>
      <c r="J88" s="55"/>
      <c r="K88" s="74"/>
      <c r="L88" s="64"/>
      <c r="M88" s="66"/>
      <c r="N88" s="75"/>
      <c r="O88" s="75"/>
      <c r="P88" s="53"/>
      <c r="Q88" s="53"/>
      <c r="R88" s="53"/>
      <c r="S88" s="35"/>
      <c r="T88" s="53"/>
      <c r="U88" s="53"/>
      <c r="V88" s="53"/>
      <c r="W88" s="53"/>
      <c r="X88" s="53"/>
    </row>
    <row r="89" spans="1:24" s="5" customFormat="1" ht="9">
      <c r="A89" s="82" t="s">
        <v>87</v>
      </c>
      <c r="B89" s="51">
        <v>7</v>
      </c>
      <c r="C89" s="51">
        <v>0</v>
      </c>
      <c r="D89" s="51">
        <v>7282</v>
      </c>
      <c r="E89" s="51">
        <v>0</v>
      </c>
      <c r="F89" s="51">
        <f t="shared" si="1"/>
        <v>7282</v>
      </c>
      <c r="G89" s="39"/>
      <c r="H89" s="55"/>
      <c r="I89" s="52"/>
      <c r="J89" s="55"/>
      <c r="K89" s="74"/>
      <c r="L89" s="64"/>
      <c r="M89" s="66"/>
      <c r="N89" s="75"/>
      <c r="O89" s="75"/>
      <c r="P89" s="53"/>
      <c r="Q89" s="53"/>
      <c r="R89" s="53"/>
      <c r="S89" s="35"/>
      <c r="T89" s="53"/>
      <c r="U89" s="53"/>
      <c r="V89" s="53"/>
      <c r="W89" s="53"/>
      <c r="X89" s="53"/>
    </row>
    <row r="90" spans="1:24" s="5" customFormat="1" ht="9">
      <c r="A90" s="82" t="s">
        <v>88</v>
      </c>
      <c r="B90" s="51">
        <v>24</v>
      </c>
      <c r="C90" s="51">
        <v>0</v>
      </c>
      <c r="D90" s="51">
        <v>166176</v>
      </c>
      <c r="E90" s="51">
        <v>0</v>
      </c>
      <c r="F90" s="51">
        <f t="shared" si="1"/>
        <v>166176</v>
      </c>
      <c r="G90" s="39"/>
      <c r="H90" s="55"/>
      <c r="I90" s="52"/>
      <c r="J90" s="55"/>
      <c r="K90" s="74"/>
      <c r="L90" s="64"/>
      <c r="M90" s="66"/>
      <c r="N90" s="75"/>
      <c r="O90" s="75"/>
      <c r="P90" s="53"/>
      <c r="Q90" s="53"/>
      <c r="R90" s="53"/>
      <c r="S90" s="35"/>
      <c r="T90" s="53"/>
      <c r="U90" s="53"/>
      <c r="V90" s="53"/>
      <c r="W90" s="53"/>
      <c r="X90" s="53"/>
    </row>
    <row r="91" spans="1:24" s="5" customFormat="1" ht="9">
      <c r="A91" s="82" t="s">
        <v>89</v>
      </c>
      <c r="B91" s="51">
        <v>14</v>
      </c>
      <c r="C91" s="51">
        <v>0</v>
      </c>
      <c r="D91" s="51">
        <v>24050</v>
      </c>
      <c r="E91" s="51">
        <v>4798</v>
      </c>
      <c r="F91" s="51">
        <f t="shared" si="1"/>
        <v>28848</v>
      </c>
      <c r="G91" s="39"/>
      <c r="H91" s="55"/>
      <c r="I91" s="52"/>
      <c r="J91" s="55"/>
      <c r="K91" s="74"/>
      <c r="L91" s="64"/>
      <c r="M91" s="66"/>
      <c r="N91" s="75"/>
      <c r="O91" s="75"/>
      <c r="P91" s="53"/>
      <c r="Q91" s="53"/>
      <c r="R91" s="53"/>
      <c r="S91" s="35"/>
      <c r="T91" s="53"/>
      <c r="U91" s="53"/>
      <c r="V91" s="53"/>
      <c r="W91" s="53"/>
      <c r="X91" s="53"/>
    </row>
    <row r="92" spans="1:24" s="5" customFormat="1" ht="9" customHeight="1">
      <c r="A92" s="82" t="s">
        <v>90</v>
      </c>
      <c r="B92" s="51">
        <v>14</v>
      </c>
      <c r="C92" s="51">
        <v>0</v>
      </c>
      <c r="D92" s="51">
        <v>50553</v>
      </c>
      <c r="E92" s="51">
        <v>6364</v>
      </c>
      <c r="F92" s="51">
        <f>D92+E92</f>
        <v>56917</v>
      </c>
      <c r="G92" s="39"/>
      <c r="H92" s="55"/>
      <c r="I92" s="52"/>
      <c r="J92" s="55"/>
      <c r="K92" s="74"/>
      <c r="L92" s="64"/>
      <c r="M92" s="66"/>
      <c r="N92" s="75"/>
      <c r="O92" s="75"/>
      <c r="P92" s="53"/>
      <c r="Q92" s="53"/>
      <c r="R92" s="53"/>
      <c r="S92" s="35"/>
      <c r="T92" s="53"/>
      <c r="U92" s="53"/>
      <c r="V92" s="53"/>
      <c r="W92" s="53"/>
      <c r="X92" s="53"/>
    </row>
    <row r="93" spans="1:24" s="5" customFormat="1" ht="9" customHeight="1">
      <c r="A93" s="82" t="s">
        <v>91</v>
      </c>
      <c r="B93" s="51">
        <v>7</v>
      </c>
      <c r="C93" s="51">
        <v>0</v>
      </c>
      <c r="D93" s="51">
        <v>38588</v>
      </c>
      <c r="E93" s="51">
        <v>0</v>
      </c>
      <c r="F93" s="51">
        <f t="shared" si="1"/>
        <v>38588</v>
      </c>
      <c r="G93" s="39"/>
      <c r="H93" s="55"/>
      <c r="I93" s="52"/>
      <c r="J93" s="55"/>
      <c r="K93" s="74"/>
      <c r="L93" s="64"/>
      <c r="M93" s="66"/>
      <c r="N93" s="75"/>
      <c r="O93" s="75"/>
      <c r="P93" s="53"/>
      <c r="Q93" s="53"/>
      <c r="R93" s="53"/>
      <c r="S93" s="35"/>
      <c r="T93" s="53"/>
      <c r="U93" s="53"/>
      <c r="V93" s="53"/>
      <c r="W93" s="53"/>
      <c r="X93" s="53"/>
    </row>
    <row r="94" spans="1:24" s="5" customFormat="1" ht="9" customHeight="1">
      <c r="A94" s="82" t="s">
        <v>92</v>
      </c>
      <c r="B94" s="51">
        <v>18</v>
      </c>
      <c r="C94" s="51">
        <v>0</v>
      </c>
      <c r="D94" s="51">
        <v>22413</v>
      </c>
      <c r="E94" s="51">
        <v>4462</v>
      </c>
      <c r="F94" s="51">
        <f t="shared" si="1"/>
        <v>26875</v>
      </c>
      <c r="G94" s="39"/>
      <c r="H94" s="55"/>
      <c r="I94" s="52"/>
      <c r="J94" s="55"/>
      <c r="K94" s="74"/>
      <c r="L94" s="64"/>
      <c r="M94" s="66"/>
      <c r="N94" s="75"/>
      <c r="O94" s="75"/>
      <c r="P94" s="53"/>
      <c r="Q94" s="53"/>
      <c r="R94" s="53"/>
      <c r="S94" s="35"/>
      <c r="T94" s="53"/>
      <c r="U94" s="53"/>
      <c r="V94" s="53"/>
      <c r="W94" s="53"/>
      <c r="X94" s="53"/>
    </row>
    <row r="95" spans="1:24" s="5" customFormat="1" ht="9">
      <c r="A95" s="82" t="s">
        <v>93</v>
      </c>
      <c r="B95" s="51">
        <v>2</v>
      </c>
      <c r="C95" s="51">
        <v>0</v>
      </c>
      <c r="D95" s="51">
        <v>2800</v>
      </c>
      <c r="E95" s="51">
        <v>0</v>
      </c>
      <c r="F95" s="51">
        <f t="shared" si="1"/>
        <v>2800</v>
      </c>
      <c r="G95" s="39"/>
      <c r="H95" s="55"/>
      <c r="I95" s="52"/>
      <c r="J95" s="55"/>
      <c r="K95" s="74"/>
      <c r="L95" s="64"/>
      <c r="M95" s="66"/>
      <c r="N95" s="75"/>
      <c r="O95" s="75"/>
      <c r="P95" s="53"/>
      <c r="Q95" s="53"/>
      <c r="R95" s="53"/>
      <c r="S95" s="35"/>
      <c r="T95" s="53"/>
      <c r="U95" s="53"/>
      <c r="V95" s="53"/>
      <c r="W95" s="53"/>
      <c r="X95" s="53"/>
    </row>
    <row r="96" spans="1:24" s="5" customFormat="1" ht="9">
      <c r="A96" s="82" t="s">
        <v>94</v>
      </c>
      <c r="B96" s="51">
        <v>6</v>
      </c>
      <c r="C96" s="51">
        <v>0</v>
      </c>
      <c r="D96" s="51">
        <v>4400</v>
      </c>
      <c r="E96" s="51">
        <v>0</v>
      </c>
      <c r="F96" s="51">
        <f t="shared" si="1"/>
        <v>4400</v>
      </c>
      <c r="G96" s="97"/>
      <c r="H96" s="55"/>
      <c r="I96" s="52"/>
      <c r="J96" s="55"/>
      <c r="K96" s="74"/>
      <c r="L96" s="64"/>
      <c r="M96" s="66"/>
      <c r="N96" s="75"/>
      <c r="O96" s="75"/>
      <c r="P96" s="53"/>
      <c r="Q96" s="53"/>
      <c r="R96" s="53"/>
      <c r="S96" s="35"/>
      <c r="T96" s="53"/>
      <c r="U96" s="53"/>
      <c r="V96" s="53"/>
      <c r="W96" s="53"/>
      <c r="X96" s="53"/>
    </row>
    <row r="97" spans="1:24" s="5" customFormat="1" ht="9">
      <c r="A97" s="82" t="s">
        <v>95</v>
      </c>
      <c r="B97" s="98">
        <v>30</v>
      </c>
      <c r="C97" s="98">
        <v>0</v>
      </c>
      <c r="D97" s="98">
        <v>6076.299000000001</v>
      </c>
      <c r="E97" s="98">
        <v>0</v>
      </c>
      <c r="F97" s="98">
        <f t="shared" si="1"/>
        <v>6076.299000000001</v>
      </c>
      <c r="G97" s="39"/>
      <c r="H97" s="55"/>
      <c r="I97" s="52"/>
      <c r="J97" s="55"/>
      <c r="K97" s="74"/>
      <c r="L97" s="64"/>
      <c r="M97" s="66"/>
      <c r="N97" s="75"/>
      <c r="O97" s="75"/>
      <c r="P97" s="53"/>
      <c r="Q97" s="53"/>
      <c r="R97" s="53"/>
      <c r="S97" s="35"/>
      <c r="T97" s="53"/>
      <c r="U97" s="53"/>
      <c r="V97" s="53"/>
      <c r="W97" s="53"/>
      <c r="X97" s="53"/>
    </row>
    <row r="98" spans="1:24" s="108" customFormat="1" ht="9">
      <c r="A98" s="82" t="s">
        <v>96</v>
      </c>
      <c r="B98" s="51">
        <v>4</v>
      </c>
      <c r="C98" s="51">
        <v>0</v>
      </c>
      <c r="D98" s="51">
        <v>6703</v>
      </c>
      <c r="E98" s="51">
        <v>0</v>
      </c>
      <c r="F98" s="51">
        <f t="shared" si="1"/>
        <v>6703</v>
      </c>
      <c r="G98" s="99"/>
      <c r="H98" s="100"/>
      <c r="I98" s="101"/>
      <c r="J98" s="102"/>
      <c r="K98" s="103"/>
      <c r="L98" s="104"/>
      <c r="M98" s="105"/>
      <c r="N98" s="106"/>
      <c r="O98" s="106"/>
      <c r="P98" s="100"/>
      <c r="Q98" s="100"/>
      <c r="R98" s="100"/>
      <c r="S98" s="107"/>
      <c r="T98" s="100"/>
      <c r="U98" s="100"/>
      <c r="V98" s="100"/>
      <c r="W98" s="100"/>
      <c r="X98" s="100"/>
    </row>
    <row r="99" spans="1:24" s="5" customFormat="1" ht="9">
      <c r="A99" s="82" t="s">
        <v>97</v>
      </c>
      <c r="B99" s="51">
        <v>6</v>
      </c>
      <c r="C99" s="51">
        <v>0</v>
      </c>
      <c r="D99" s="51">
        <v>9252</v>
      </c>
      <c r="E99" s="51">
        <v>0</v>
      </c>
      <c r="F99" s="51">
        <f>SUM(C99:E99)</f>
        <v>9252</v>
      </c>
      <c r="G99" s="39"/>
      <c r="H99" s="55"/>
      <c r="I99" s="52"/>
      <c r="J99" s="52"/>
      <c r="K99" s="74"/>
      <c r="L99" s="64"/>
      <c r="M99" s="66"/>
      <c r="N99" s="75"/>
      <c r="O99" s="75"/>
      <c r="P99" s="53"/>
      <c r="Q99" s="53"/>
      <c r="R99" s="53"/>
      <c r="S99" s="35"/>
      <c r="T99" s="53"/>
      <c r="U99" s="53"/>
      <c r="V99" s="53"/>
      <c r="W99" s="53"/>
      <c r="X99" s="53"/>
    </row>
    <row r="100" spans="1:24" s="5" customFormat="1" ht="9">
      <c r="A100" s="82" t="s">
        <v>98</v>
      </c>
      <c r="B100" s="51">
        <v>6</v>
      </c>
      <c r="C100" s="51">
        <v>0</v>
      </c>
      <c r="D100" s="51">
        <v>51791</v>
      </c>
      <c r="E100" s="51">
        <v>6368</v>
      </c>
      <c r="F100" s="51">
        <f t="shared" si="1"/>
        <v>58159</v>
      </c>
      <c r="G100" s="39"/>
      <c r="H100" s="55"/>
      <c r="I100" s="52"/>
      <c r="J100" s="52"/>
      <c r="K100" s="74"/>
      <c r="L100" s="64"/>
      <c r="M100" s="66"/>
      <c r="N100" s="75"/>
      <c r="O100" s="75"/>
      <c r="P100" s="53"/>
      <c r="Q100" s="53"/>
      <c r="R100" s="53"/>
      <c r="S100" s="35"/>
      <c r="T100" s="53"/>
      <c r="U100" s="53"/>
      <c r="V100" s="53"/>
      <c r="W100" s="53"/>
      <c r="X100" s="53"/>
    </row>
    <row r="101" spans="1:24" s="5" customFormat="1" ht="9">
      <c r="A101" s="82" t="s">
        <v>99</v>
      </c>
      <c r="B101" s="51">
        <v>8</v>
      </c>
      <c r="C101" s="51">
        <v>0</v>
      </c>
      <c r="D101" s="51">
        <v>7809</v>
      </c>
      <c r="E101" s="51">
        <v>0</v>
      </c>
      <c r="F101" s="51">
        <f t="shared" si="1"/>
        <v>7809</v>
      </c>
      <c r="G101" s="39"/>
      <c r="H101" s="55"/>
      <c r="I101" s="52"/>
      <c r="J101" s="52"/>
      <c r="K101" s="74"/>
      <c r="L101" s="55"/>
      <c r="M101" s="66"/>
      <c r="N101" s="75"/>
      <c r="O101" s="75"/>
      <c r="P101" s="53"/>
      <c r="Q101" s="53"/>
      <c r="R101" s="53"/>
      <c r="S101" s="35"/>
      <c r="T101" s="53"/>
      <c r="U101" s="53"/>
      <c r="V101" s="53"/>
      <c r="W101" s="53"/>
      <c r="X101" s="53"/>
    </row>
    <row r="102" spans="1:24" s="5" customFormat="1" ht="9">
      <c r="A102" s="82" t="s">
        <v>100</v>
      </c>
      <c r="B102" s="51">
        <v>4</v>
      </c>
      <c r="C102" s="51">
        <v>0</v>
      </c>
      <c r="D102" s="51">
        <v>0</v>
      </c>
      <c r="E102" s="51">
        <v>12568</v>
      </c>
      <c r="F102" s="51">
        <f t="shared" si="1"/>
        <v>12568</v>
      </c>
      <c r="G102" s="39"/>
      <c r="H102" s="55"/>
      <c r="I102" s="52"/>
      <c r="J102" s="52"/>
      <c r="K102" s="74"/>
      <c r="L102" s="64"/>
      <c r="M102" s="66"/>
      <c r="N102" s="75"/>
      <c r="O102" s="75"/>
      <c r="P102" s="53"/>
      <c r="Q102" s="53"/>
      <c r="R102" s="53"/>
      <c r="S102" s="35"/>
      <c r="T102" s="53"/>
      <c r="U102" s="53"/>
      <c r="V102" s="53"/>
      <c r="W102" s="53"/>
      <c r="X102" s="53"/>
    </row>
    <row r="103" spans="1:24" s="5" customFormat="1" ht="9">
      <c r="A103" s="82" t="s">
        <v>108</v>
      </c>
      <c r="B103" s="51">
        <v>19</v>
      </c>
      <c r="C103" s="51">
        <v>0</v>
      </c>
      <c r="D103" s="51">
        <v>222592</v>
      </c>
      <c r="E103" s="51">
        <v>0</v>
      </c>
      <c r="F103" s="51">
        <f>SUM(C103:E103)</f>
        <v>222592</v>
      </c>
      <c r="G103" s="39"/>
      <c r="H103" s="55"/>
      <c r="I103" s="52"/>
      <c r="J103" s="52"/>
      <c r="K103" s="74"/>
      <c r="L103" s="64"/>
      <c r="M103" s="66"/>
      <c r="N103" s="75"/>
      <c r="O103" s="75"/>
      <c r="P103" s="53"/>
      <c r="Q103" s="53"/>
      <c r="R103" s="53"/>
      <c r="S103" s="35"/>
      <c r="T103" s="53"/>
      <c r="U103" s="53"/>
      <c r="V103" s="53"/>
      <c r="W103" s="53"/>
      <c r="X103" s="53"/>
    </row>
    <row r="104" spans="1:24" s="5" customFormat="1" ht="9">
      <c r="A104" s="82" t="s">
        <v>101</v>
      </c>
      <c r="B104" s="51">
        <v>14</v>
      </c>
      <c r="C104" s="51">
        <v>0</v>
      </c>
      <c r="D104" s="51">
        <v>1235</v>
      </c>
      <c r="E104" s="51">
        <v>0</v>
      </c>
      <c r="F104" s="51">
        <f t="shared" si="1"/>
        <v>1235</v>
      </c>
      <c r="G104" s="39"/>
      <c r="H104" s="55"/>
      <c r="I104" s="52"/>
      <c r="J104" s="52"/>
      <c r="K104" s="74"/>
      <c r="L104" s="64"/>
      <c r="M104" s="66"/>
      <c r="N104" s="75"/>
      <c r="O104" s="75"/>
      <c r="P104" s="53"/>
      <c r="Q104" s="53"/>
      <c r="R104" s="53"/>
      <c r="S104" s="35"/>
      <c r="T104" s="53"/>
      <c r="U104" s="53"/>
      <c r="V104" s="53"/>
      <c r="W104" s="53"/>
      <c r="X104" s="53"/>
    </row>
    <row r="105" spans="1:24" s="5" customFormat="1" ht="9">
      <c r="A105" s="82" t="s">
        <v>102</v>
      </c>
      <c r="B105" s="51">
        <v>17</v>
      </c>
      <c r="C105" s="51">
        <v>0</v>
      </c>
      <c r="D105" s="51">
        <v>91419</v>
      </c>
      <c r="E105" s="51">
        <v>0</v>
      </c>
      <c r="F105" s="51">
        <f t="shared" si="1"/>
        <v>91419</v>
      </c>
      <c r="G105" s="39"/>
      <c r="H105" s="55"/>
      <c r="I105" s="52"/>
      <c r="J105" s="52"/>
      <c r="K105" s="74"/>
      <c r="L105" s="64"/>
      <c r="M105" s="66"/>
      <c r="N105" s="75"/>
      <c r="O105" s="75"/>
      <c r="P105" s="53"/>
      <c r="Q105" s="53"/>
      <c r="R105" s="53"/>
      <c r="S105" s="35"/>
      <c r="T105" s="53"/>
      <c r="U105" s="53"/>
      <c r="V105" s="53"/>
      <c r="W105" s="53"/>
      <c r="X105" s="53"/>
    </row>
    <row r="106" spans="1:24" s="5" customFormat="1" ht="9">
      <c r="A106" s="50" t="s">
        <v>109</v>
      </c>
      <c r="B106" s="51">
        <v>14</v>
      </c>
      <c r="C106" s="51">
        <v>0</v>
      </c>
      <c r="D106" s="51">
        <v>122366</v>
      </c>
      <c r="E106" s="51">
        <v>20320</v>
      </c>
      <c r="F106" s="51">
        <f t="shared" si="1"/>
        <v>142686</v>
      </c>
      <c r="G106" s="39"/>
      <c r="H106" s="55"/>
      <c r="I106" s="52"/>
      <c r="J106" s="52"/>
      <c r="K106" s="74"/>
      <c r="L106" s="64"/>
      <c r="M106" s="66"/>
      <c r="N106" s="75"/>
      <c r="O106" s="75"/>
      <c r="P106" s="53"/>
      <c r="Q106" s="53"/>
      <c r="R106" s="53"/>
      <c r="S106" s="35"/>
      <c r="T106" s="53"/>
      <c r="U106" s="53"/>
      <c r="V106" s="53"/>
      <c r="W106" s="53"/>
      <c r="X106" s="53"/>
    </row>
    <row r="107" spans="1:24" s="5" customFormat="1" ht="9">
      <c r="A107" s="50" t="s">
        <v>110</v>
      </c>
      <c r="B107" s="51">
        <v>6</v>
      </c>
      <c r="C107" s="51"/>
      <c r="D107" s="51">
        <v>7636</v>
      </c>
      <c r="E107" s="51"/>
      <c r="F107" s="51">
        <f>C107+D107+E107</f>
        <v>7636</v>
      </c>
      <c r="G107" s="39"/>
      <c r="H107" s="55"/>
      <c r="I107" s="52"/>
      <c r="J107" s="52"/>
      <c r="K107" s="74"/>
      <c r="L107" s="64"/>
      <c r="M107" s="66"/>
      <c r="N107" s="75"/>
      <c r="O107" s="75"/>
      <c r="P107" s="53"/>
      <c r="Q107" s="53"/>
      <c r="R107" s="53"/>
      <c r="S107" s="35"/>
      <c r="T107" s="53"/>
      <c r="U107" s="53"/>
      <c r="V107" s="53"/>
      <c r="W107" s="53"/>
      <c r="X107" s="53"/>
    </row>
    <row r="108" spans="1:24" s="5" customFormat="1" ht="9">
      <c r="A108" s="82" t="s">
        <v>103</v>
      </c>
      <c r="B108" s="51">
        <v>8</v>
      </c>
      <c r="C108" s="51">
        <v>0</v>
      </c>
      <c r="D108" s="51">
        <v>42925</v>
      </c>
      <c r="E108" s="51">
        <v>0</v>
      </c>
      <c r="F108" s="51">
        <f t="shared" si="1"/>
        <v>42925</v>
      </c>
      <c r="G108" s="39"/>
      <c r="H108" s="55"/>
      <c r="I108" s="52"/>
      <c r="J108" s="52"/>
      <c r="K108" s="74"/>
      <c r="L108" s="64"/>
      <c r="M108" s="66"/>
      <c r="N108" s="75"/>
      <c r="O108" s="75"/>
      <c r="P108" s="53"/>
      <c r="Q108" s="53"/>
      <c r="R108" s="53"/>
      <c r="S108" s="35"/>
      <c r="T108" s="53"/>
      <c r="U108" s="53"/>
      <c r="V108" s="53"/>
      <c r="W108" s="53"/>
      <c r="X108" s="53"/>
    </row>
    <row r="109" spans="1:24" s="5" customFormat="1" ht="9">
      <c r="A109" s="82" t="s">
        <v>104</v>
      </c>
      <c r="B109" s="51">
        <v>15</v>
      </c>
      <c r="C109" s="51">
        <v>0</v>
      </c>
      <c r="D109" s="51">
        <v>47331</v>
      </c>
      <c r="E109" s="51">
        <v>9549</v>
      </c>
      <c r="F109" s="51">
        <f t="shared" si="1"/>
        <v>56880</v>
      </c>
      <c r="G109" s="39"/>
      <c r="H109" s="55"/>
      <c r="I109" s="52"/>
      <c r="J109" s="52"/>
      <c r="K109" s="74"/>
      <c r="L109" s="64"/>
      <c r="M109" s="66"/>
      <c r="N109" s="75"/>
      <c r="O109" s="75"/>
      <c r="P109" s="53"/>
      <c r="Q109" s="53"/>
      <c r="R109" s="53"/>
      <c r="S109" s="35"/>
      <c r="T109" s="53"/>
      <c r="U109" s="53"/>
      <c r="V109" s="53"/>
      <c r="W109" s="53"/>
      <c r="X109" s="53"/>
    </row>
    <row r="110" spans="1:24" s="5" customFormat="1" ht="9">
      <c r="A110" s="82" t="s">
        <v>105</v>
      </c>
      <c r="B110" s="51">
        <v>9</v>
      </c>
      <c r="C110" s="51">
        <v>0</v>
      </c>
      <c r="D110" s="51">
        <v>28137</v>
      </c>
      <c r="E110" s="51">
        <v>0</v>
      </c>
      <c r="F110" s="51">
        <f t="shared" si="1"/>
        <v>28137</v>
      </c>
      <c r="G110" s="39"/>
      <c r="H110" s="109"/>
      <c r="I110" s="110"/>
      <c r="J110" s="111"/>
      <c r="K110" s="26"/>
      <c r="L110" s="112"/>
      <c r="M110" s="26"/>
      <c r="N110" s="113"/>
      <c r="O110" s="113"/>
      <c r="P110" s="70"/>
      <c r="Q110" s="70"/>
      <c r="R110" s="114"/>
      <c r="T110" s="115"/>
      <c r="U110" s="115"/>
      <c r="V110" s="70"/>
      <c r="W110" s="70"/>
      <c r="X110" s="114"/>
    </row>
    <row r="111" spans="1:24" s="5" customFormat="1" ht="6" customHeight="1">
      <c r="A111" s="116"/>
      <c r="B111" s="117"/>
      <c r="C111" s="117"/>
      <c r="D111" s="117"/>
      <c r="E111" s="117"/>
      <c r="F111" s="117"/>
      <c r="G111" s="39"/>
      <c r="H111" s="109"/>
      <c r="I111" s="110"/>
      <c r="J111" s="111"/>
      <c r="K111" s="26"/>
      <c r="L111" s="112"/>
      <c r="M111" s="26"/>
      <c r="N111" s="113"/>
      <c r="O111" s="113"/>
      <c r="P111" s="70"/>
      <c r="Q111" s="70"/>
      <c r="R111" s="114"/>
      <c r="T111" s="115"/>
      <c r="U111" s="115"/>
      <c r="V111" s="70"/>
      <c r="W111" s="70"/>
      <c r="X111" s="114"/>
    </row>
    <row r="112" spans="1:24" s="5" customFormat="1" ht="11.25" customHeight="1">
      <c r="A112" s="118" t="s">
        <v>106</v>
      </c>
      <c r="B112" s="119"/>
      <c r="C112" s="119"/>
      <c r="D112" s="120"/>
      <c r="E112" s="120"/>
      <c r="F112" s="121"/>
      <c r="G112" s="2"/>
      <c r="I112" s="111"/>
      <c r="J112" s="111"/>
      <c r="K112" s="26"/>
      <c r="M112" s="26"/>
      <c r="N112" s="2"/>
      <c r="O112" s="2"/>
      <c r="T112" s="70"/>
      <c r="U112" s="70"/>
      <c r="V112" s="70"/>
      <c r="W112" s="70"/>
      <c r="X112" s="70"/>
    </row>
  </sheetData>
  <sheetProtection/>
  <mergeCells count="16">
    <mergeCell ref="C5:F5"/>
    <mergeCell ref="H5:H6"/>
    <mergeCell ref="I5:L5"/>
    <mergeCell ref="N5:N6"/>
    <mergeCell ref="O5:R5"/>
    <mergeCell ref="T5:T6"/>
    <mergeCell ref="U5:X5"/>
    <mergeCell ref="H1:L1"/>
    <mergeCell ref="N1:R1"/>
    <mergeCell ref="T1:X1"/>
    <mergeCell ref="A3:A6"/>
    <mergeCell ref="B3:F4"/>
    <mergeCell ref="H3:L4"/>
    <mergeCell ref="N3:R4"/>
    <mergeCell ref="T3:X4"/>
    <mergeCell ref="B5:B6"/>
  </mergeCells>
  <printOptions/>
  <pageMargins left="0.31496062992125984" right="0.31496062992125984" top="0.5905511811023623" bottom="0.5905511811023623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FAMÍLIA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</dc:creator>
  <cp:keywords/>
  <dc:description/>
  <cp:lastModifiedBy>Usuário do Windows</cp:lastModifiedBy>
  <cp:lastPrinted>2012-06-04T14:53:43Z</cp:lastPrinted>
  <dcterms:created xsi:type="dcterms:W3CDTF">2012-02-14T14:26:00Z</dcterms:created>
  <dcterms:modified xsi:type="dcterms:W3CDTF">2012-07-03T10:34:50Z</dcterms:modified>
  <cp:category/>
  <cp:version/>
  <cp:contentType/>
  <cp:contentStatus/>
</cp:coreProperties>
</file>