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970" windowHeight="8670" tabRatio="599" activeTab="0"/>
  </bookViews>
  <sheets>
    <sheet name="T2.18" sheetId="1" r:id="rId1"/>
    <sheet name="PE - 2003" sheetId="2" state="hidden" r:id="rId2"/>
  </sheets>
  <definedNames>
    <definedName name="__123Graph_AGráfico1A" hidden="1">'T2.18'!$D$6:$D$6</definedName>
    <definedName name="__123Graph_BGráfico1A" hidden="1">'T2.18'!#REF!</definedName>
    <definedName name="__123Graph_CGráfico1A" hidden="1">'T2.18'!#REF!</definedName>
    <definedName name="__123Graph_XGráfico1A" hidden="1">'T2.18'!#REF!</definedName>
    <definedName name="_Fill" hidden="1">'T2.18'!#REF!</definedName>
    <definedName name="_xlnm.Print_Area" localSheetId="0">'T2.18'!$A$1:$L$67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<sst xmlns="http://schemas.openxmlformats.org/spreadsheetml/2006/main" count="92" uniqueCount="72">
  <si>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</si>
  <si>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</si>
  <si>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</si>
  <si>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</si>
  <si>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</si>
  <si>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</si>
  <si>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</si>
  <si>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</si>
  <si>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</si>
  <si>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</si>
  <si>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</si>
  <si>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</si>
  <si>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</si>
  <si>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</si>
  <si>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</si>
  <si>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</si>
  <si>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</si>
  <si>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</si>
  <si>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</si>
  <si>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</si>
  <si>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</si>
  <si>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</si>
  <si>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</si>
  <si>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</si>
  <si>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</si>
  <si>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</si>
  <si>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</si>
  <si>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</si>
  <si>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</si>
  <si>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</si>
  <si>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</si>
  <si>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</si>
  <si>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</si>
  <si>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</si>
  <si>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</si>
  <si>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</si>
  <si>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</si>
  <si>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Pojuca (BA)</t>
  </si>
  <si>
    <t>Carmópolis (SE)</t>
  </si>
  <si>
    <t>General Maynard (SE)</t>
  </si>
  <si>
    <t>Japaratuba (SE)</t>
  </si>
  <si>
    <t>Maruim (SE)</t>
  </si>
  <si>
    <t>Rosário do Catete (SE)</t>
  </si>
  <si>
    <t>Santo Amaro das Brotas (SE)</t>
  </si>
  <si>
    <t>Arraial do Cabo (RJ)</t>
  </si>
  <si>
    <t>Casimiro de Abreu (RJ)</t>
  </si>
  <si>
    <t>Alagoas</t>
  </si>
  <si>
    <t>Marechal Deodoro (AL)</t>
  </si>
  <si>
    <t>Pilar (AL)</t>
  </si>
  <si>
    <t>Rio Largo (AL)</t>
  </si>
  <si>
    <t>Satuba (AL)</t>
  </si>
  <si>
    <t>Fonte: ANP/SPG, conforme a Lei n° 9.478/1997 e o Decreto n° 2.705/1998.</t>
  </si>
  <si>
    <t>Aracruz (ES)</t>
  </si>
  <si>
    <t>Fundão (ES)</t>
  </si>
  <si>
    <t>Serra (ES)</t>
  </si>
  <si>
    <t>Vitória (ES)</t>
  </si>
  <si>
    <t>Serra do Mel (RN)</t>
  </si>
  <si>
    <t>Participação especial distribuída (mil R$)</t>
  </si>
  <si>
    <t>Itapemirim (ES)</t>
  </si>
  <si>
    <t>Linhares (ES)</t>
  </si>
  <si>
    <t>Marataízes (ES)</t>
  </si>
  <si>
    <t>Carapebus (RJ)</t>
  </si>
  <si>
    <t>Total</t>
  </si>
  <si>
    <t xml:space="preserve">               2. Foi utilizado regime de caixa na elaboração da tabela.</t>
  </si>
  <si>
    <t>..</t>
  </si>
  <si>
    <t>Cairu (BA)</t>
  </si>
  <si>
    <t>11/10
%</t>
  </si>
  <si>
    <t>Piuma (ES)</t>
  </si>
  <si>
    <t>Rio de Janeiro (RJ)</t>
  </si>
  <si>
    <t>Tabela 2.18 – Distribuição da participação especial sobre a produção de petróleo e de gás natural, segundo beneficiários – 2002-2011</t>
  </si>
  <si>
    <t>Paraty (RJ)</t>
  </si>
  <si>
    <t>Itaguaí (RJ)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</si>
</sst>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4">
    <xf numFmtId="180" fontId="0" fillId="0" borderId="0" xfId="0" applyAlignment="1">
      <alignment/>
    </xf>
    <xf numFmtId="4" fontId="6" fillId="33" borderId="0" xfId="0" applyNumberFormat="1" applyFont="1" applyFill="1" applyAlignment="1">
      <alignment vertical="center"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80" fontId="7" fillId="33" borderId="10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7" fillId="33" borderId="0" xfId="0" applyFont="1" applyFill="1" applyBorder="1" applyAlignment="1">
      <alignment horizontal="center" vertical="center" wrapText="1"/>
    </xf>
    <xf numFmtId="18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 wrapText="1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4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1" xfId="0" applyNumberFormat="1" applyFont="1" applyFill="1" applyBorder="1" applyAlignment="1" applyProtection="1">
      <alignment horizontal="lef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180" fontId="6" fillId="33" borderId="11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56" applyNumberFormat="1" applyFont="1" applyFill="1" applyBorder="1" applyAlignment="1">
      <alignment horizontal="right" vertical="center"/>
    </xf>
    <xf numFmtId="0" fontId="10" fillId="0" borderId="0" xfId="51">
      <alignment/>
      <protection/>
    </xf>
    <xf numFmtId="0" fontId="10" fillId="0" borderId="0" xfId="51" applyAlignment="1">
      <alignment horizontal="center"/>
      <protection/>
    </xf>
    <xf numFmtId="0" fontId="10" fillId="34" borderId="0" xfId="51" applyFill="1">
      <alignment/>
      <protection/>
    </xf>
    <xf numFmtId="171" fontId="10" fillId="0" borderId="11" xfId="51" applyNumberFormat="1" applyBorder="1">
      <alignment/>
      <protection/>
    </xf>
    <xf numFmtId="171" fontId="10" fillId="0" borderId="0" xfId="51" applyNumberFormat="1">
      <alignment/>
      <protection/>
    </xf>
    <xf numFmtId="0" fontId="10" fillId="34" borderId="0" xfId="51" applyFont="1" applyFill="1" applyBorder="1">
      <alignment/>
      <protection/>
    </xf>
    <xf numFmtId="0" fontId="10" fillId="35" borderId="0" xfId="51" applyFont="1" applyFill="1" applyBorder="1" applyAlignment="1">
      <alignment horizontal="center"/>
      <protection/>
    </xf>
    <xf numFmtId="0" fontId="10" fillId="36" borderId="0" xfId="51" applyFont="1" applyFill="1" applyBorder="1" applyAlignment="1">
      <alignment horizontal="center"/>
      <protection/>
    </xf>
    <xf numFmtId="0" fontId="10" fillId="37" borderId="0" xfId="51" applyFill="1" applyAlignment="1">
      <alignment horizontal="center"/>
      <protection/>
    </xf>
    <xf numFmtId="171" fontId="11" fillId="37" borderId="0" xfId="51" applyNumberFormat="1" applyFont="1" applyFill="1">
      <alignment/>
      <protection/>
    </xf>
    <xf numFmtId="180" fontId="7" fillId="33" borderId="12" xfId="0" applyFont="1" applyFill="1" applyBorder="1" applyAlignment="1">
      <alignment horizontal="center" vertical="center"/>
    </xf>
    <xf numFmtId="171" fontId="12" fillId="33" borderId="0" xfId="56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56" applyNumberFormat="1" applyFont="1" applyFill="1" applyBorder="1" applyAlignment="1" applyProtection="1">
      <alignment horizontal="right" vertical="center"/>
      <protection/>
    </xf>
    <xf numFmtId="3" fontId="12" fillId="33" borderId="0" xfId="56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56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56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56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56" applyNumberFormat="1" applyFont="1" applyFill="1" applyBorder="1" applyAlignment="1">
      <alignment horizontal="right" vertical="center"/>
    </xf>
    <xf numFmtId="171" fontId="6" fillId="33" borderId="0" xfId="56" applyFont="1" applyFill="1" applyBorder="1" applyAlignment="1" applyProtection="1">
      <alignment horizontal="right" vertical="center" wrapText="1"/>
      <protection/>
    </xf>
    <xf numFmtId="186" fontId="6" fillId="33" borderId="0" xfId="56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87" fontId="6" fillId="33" borderId="0" xfId="0" applyNumberFormat="1" applyFont="1" applyFill="1" applyBorder="1" applyAlignment="1">
      <alignment vertical="center"/>
    </xf>
    <xf numFmtId="169" fontId="6" fillId="33" borderId="0" xfId="56" applyNumberFormat="1" applyFont="1" applyFill="1" applyBorder="1" applyAlignment="1" applyProtection="1">
      <alignment horizontal="right" vertical="center" wrapText="1"/>
      <protection/>
    </xf>
    <xf numFmtId="4" fontId="6" fillId="33" borderId="0" xfId="56" applyNumberFormat="1" applyFont="1" applyFill="1" applyBorder="1" applyAlignment="1" applyProtection="1">
      <alignment horizontal="right" vertical="center" wrapText="1"/>
      <protection/>
    </xf>
    <xf numFmtId="0" fontId="13" fillId="33" borderId="0" xfId="0" applyNumberFormat="1" applyFont="1" applyFill="1" applyBorder="1" applyAlignment="1">
      <alignment horizontal="left" indent="1"/>
    </xf>
    <xf numFmtId="0" fontId="15" fillId="33" borderId="0" xfId="52" applyFont="1" applyFill="1" applyBorder="1" applyAlignment="1">
      <alignment horizontal="left" indent="1"/>
      <protection/>
    </xf>
    <xf numFmtId="0" fontId="7" fillId="33" borderId="0" xfId="0" applyNumberFormat="1" applyFont="1" applyFill="1" applyBorder="1" applyAlignment="1">
      <alignment horizontal="left" vertical="center"/>
    </xf>
    <xf numFmtId="4" fontId="6" fillId="33" borderId="0" xfId="56" applyNumberFormat="1" applyFont="1" applyFill="1" applyBorder="1" applyAlignment="1" applyProtection="1">
      <alignment horizontal="right" vertical="center" wrapText="1"/>
      <protection/>
    </xf>
    <xf numFmtId="182" fontId="7" fillId="33" borderId="0" xfId="56" applyNumberFormat="1" applyFont="1" applyFill="1" applyBorder="1" applyAlignment="1" applyProtection="1">
      <alignment horizontal="right" vertical="center" wrapText="1"/>
      <protection/>
    </xf>
    <xf numFmtId="182" fontId="6" fillId="33" borderId="0" xfId="56" applyNumberFormat="1" applyFont="1" applyFill="1" applyBorder="1" applyAlignment="1" applyProtection="1">
      <alignment horizontal="right" vertical="center"/>
      <protection/>
    </xf>
    <xf numFmtId="182" fontId="12" fillId="33" borderId="0" xfId="56" applyNumberFormat="1" applyFont="1" applyFill="1" applyBorder="1" applyAlignment="1" applyProtection="1">
      <alignment horizontal="right" vertical="center"/>
      <protection/>
    </xf>
    <xf numFmtId="182" fontId="12" fillId="33" borderId="0" xfId="56" applyNumberFormat="1" applyFont="1" applyFill="1" applyBorder="1" applyAlignment="1" applyProtection="1">
      <alignment horizontal="right" vertical="center" wrapText="1"/>
      <protection/>
    </xf>
    <xf numFmtId="182" fontId="6" fillId="33" borderId="0" xfId="56" applyNumberFormat="1" applyFont="1" applyFill="1" applyBorder="1" applyAlignment="1" applyProtection="1">
      <alignment horizontal="right" vertical="center"/>
      <protection/>
    </xf>
    <xf numFmtId="182" fontId="6" fillId="33" borderId="0" xfId="56" applyNumberFormat="1" applyFont="1" applyFill="1" applyBorder="1" applyAlignment="1" applyProtection="1">
      <alignment horizontal="right" vertical="center" wrapText="1"/>
      <protection/>
    </xf>
    <xf numFmtId="182" fontId="12" fillId="33" borderId="0" xfId="56" applyNumberFormat="1" applyFont="1" applyFill="1" applyBorder="1" applyAlignment="1">
      <alignment vertical="center"/>
    </xf>
    <xf numFmtId="182" fontId="12" fillId="33" borderId="0" xfId="56" applyNumberFormat="1" applyFont="1" applyFill="1" applyBorder="1" applyAlignment="1">
      <alignment horizontal="right" vertical="center" wrapText="1"/>
    </xf>
    <xf numFmtId="182" fontId="7" fillId="33" borderId="0" xfId="56" applyNumberFormat="1" applyFont="1" applyFill="1" applyBorder="1" applyAlignment="1">
      <alignment horizontal="right" vertical="center" wrapText="1"/>
    </xf>
    <xf numFmtId="182" fontId="6" fillId="33" borderId="0" xfId="56" applyNumberFormat="1" applyFont="1" applyFill="1" applyBorder="1" applyAlignment="1">
      <alignment horizontal="right" vertical="center" wrapText="1"/>
    </xf>
    <xf numFmtId="37" fontId="7" fillId="33" borderId="0" xfId="56" applyNumberFormat="1" applyFont="1" applyFill="1" applyBorder="1" applyAlignment="1" applyProtection="1">
      <alignment horizontal="right" vertical="center" wrapText="1"/>
      <protection/>
    </xf>
    <xf numFmtId="180" fontId="7" fillId="33" borderId="13" xfId="0" applyFont="1" applyFill="1" applyBorder="1" applyAlignment="1">
      <alignment horizontal="center" vertical="center" wrapText="1"/>
    </xf>
    <xf numFmtId="180" fontId="7" fillId="33" borderId="14" xfId="0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  <xf numFmtId="180" fontId="7" fillId="33" borderId="17" xfId="0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 applyProtection="1">
      <alignment horizontal="center" vertical="center"/>
      <protection/>
    </xf>
    <xf numFmtId="180" fontId="7" fillId="33" borderId="1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2003 PE e Royalties (internet)" xfId="51"/>
    <cellStyle name="Normal_Plan3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1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4.77734375" style="2" customWidth="1"/>
    <col min="2" max="11" width="7.99609375" style="2" customWidth="1"/>
    <col min="12" max="12" width="6.99609375" style="2" bestFit="1" customWidth="1"/>
    <col min="13" max="13" width="10.88671875" style="1" customWidth="1"/>
    <col min="14" max="14" width="14.99609375" style="2" customWidth="1"/>
    <col min="15" max="15" width="20.5546875" style="2" customWidth="1"/>
    <col min="16" max="16384" width="10.88671875" style="2" customWidth="1"/>
  </cols>
  <sheetData>
    <row r="1" spans="1:12" ht="12.75" customHeight="1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2" ht="12" customHeight="1">
      <c r="A3" s="72" t="s">
        <v>0</v>
      </c>
      <c r="B3" s="69" t="s">
        <v>57</v>
      </c>
      <c r="C3" s="70"/>
      <c r="D3" s="70"/>
      <c r="E3" s="70"/>
      <c r="F3" s="70"/>
      <c r="G3" s="70"/>
      <c r="H3" s="70"/>
      <c r="I3" s="70"/>
      <c r="J3" s="70"/>
      <c r="K3" s="71"/>
      <c r="L3" s="66" t="s">
        <v>66</v>
      </c>
    </row>
    <row r="4" spans="1:12" ht="9.75" customHeight="1">
      <c r="A4" s="73"/>
      <c r="B4" s="5">
        <v>2002</v>
      </c>
      <c r="C4" s="5">
        <v>2003</v>
      </c>
      <c r="D4" s="31">
        <v>2004</v>
      </c>
      <c r="E4" s="31">
        <v>2005</v>
      </c>
      <c r="F4" s="31">
        <v>2006</v>
      </c>
      <c r="G4" s="31">
        <v>2007</v>
      </c>
      <c r="H4" s="31">
        <v>2008</v>
      </c>
      <c r="I4" s="31">
        <v>2009</v>
      </c>
      <c r="J4" s="31">
        <v>2010</v>
      </c>
      <c r="K4" s="31">
        <v>2011</v>
      </c>
      <c r="L4" s="67"/>
    </row>
    <row r="5" spans="1:14" s="10" customFormat="1" ht="9">
      <c r="A5" s="6"/>
      <c r="B5" s="32"/>
      <c r="C5" s="32"/>
      <c r="D5" s="32"/>
      <c r="E5" s="32"/>
      <c r="F5" s="32"/>
      <c r="G5" s="32"/>
      <c r="H5" s="32"/>
      <c r="I5" s="32"/>
      <c r="J5" s="32"/>
      <c r="K5" s="32"/>
      <c r="L5" s="8"/>
      <c r="M5" s="9"/>
      <c r="N5" s="7"/>
    </row>
    <row r="6" spans="1:12" s="10" customFormat="1" ht="9">
      <c r="A6" s="53" t="s">
        <v>62</v>
      </c>
      <c r="B6" s="55">
        <f aca="true" t="shared" si="0" ref="B6:G6">B8+B18+B60</f>
        <v>2510181.607</v>
      </c>
      <c r="C6" s="55">
        <f t="shared" si="0"/>
        <v>4997434.59686</v>
      </c>
      <c r="D6" s="55">
        <f t="shared" si="0"/>
        <v>5271976.47601</v>
      </c>
      <c r="E6" s="55">
        <f t="shared" si="0"/>
        <v>6966901.51475</v>
      </c>
      <c r="F6" s="55">
        <f t="shared" si="0"/>
        <v>8839857.31437</v>
      </c>
      <c r="G6" s="55">
        <f t="shared" si="0"/>
        <v>7177533.05948</v>
      </c>
      <c r="H6" s="55">
        <f>SUM(H8,H18,H60)</f>
        <v>11710789.360769998</v>
      </c>
      <c r="I6" s="55">
        <f>SUM(I8,I18,I60)</f>
        <v>8452809.80742</v>
      </c>
      <c r="J6" s="65">
        <v>11670010.926250001</v>
      </c>
      <c r="K6" s="65">
        <f>K8+K18+K60</f>
        <v>12641524.47570597</v>
      </c>
      <c r="L6" s="20">
        <f>(($K6/$J6)-1)*100</f>
        <v>8.324872663749527</v>
      </c>
    </row>
    <row r="7" spans="1:12" s="10" customFormat="1" ht="9">
      <c r="A7" s="11"/>
      <c r="B7" s="56"/>
      <c r="C7" s="56"/>
      <c r="D7" s="56"/>
      <c r="E7" s="56"/>
      <c r="F7" s="56"/>
      <c r="G7" s="56"/>
      <c r="H7" s="56"/>
      <c r="I7" s="56"/>
      <c r="J7" s="55"/>
      <c r="K7" s="55"/>
      <c r="L7" s="20"/>
    </row>
    <row r="8" spans="1:13" s="10" customFormat="1" ht="9">
      <c r="A8" s="11" t="s">
        <v>1</v>
      </c>
      <c r="B8" s="55">
        <f aca="true" t="shared" si="1" ref="B8:G8">SUM(B10:B16)</f>
        <v>1004072.6440000001</v>
      </c>
      <c r="C8" s="55">
        <f t="shared" si="1"/>
        <v>1998973.8388699999</v>
      </c>
      <c r="D8" s="55">
        <f t="shared" si="1"/>
        <v>2108790.8439300004</v>
      </c>
      <c r="E8" s="55">
        <f t="shared" si="1"/>
        <v>2786799.0433</v>
      </c>
      <c r="F8" s="55">
        <f t="shared" si="1"/>
        <v>3535996.3236500006</v>
      </c>
      <c r="G8" s="55">
        <f t="shared" si="1"/>
        <v>2871013.2236599997</v>
      </c>
      <c r="H8" s="55">
        <f>SUM(H10:H16)</f>
        <v>4684315.744279999</v>
      </c>
      <c r="I8" s="55">
        <f>SUM(I10:I16)</f>
        <v>3381123.92296</v>
      </c>
      <c r="J8" s="55">
        <v>4668004.370510001</v>
      </c>
      <c r="K8" s="55">
        <f>SUM(K10:K16)</f>
        <v>5059643.212159999</v>
      </c>
      <c r="L8" s="20">
        <f>(($K8/$J8)-1)*100</f>
        <v>8.389855933387015</v>
      </c>
      <c r="M8" s="48"/>
    </row>
    <row r="9" spans="1:13" s="10" customFormat="1" ht="9">
      <c r="A9" s="13"/>
      <c r="B9" s="58"/>
      <c r="C9" s="58"/>
      <c r="D9" s="58"/>
      <c r="E9" s="58"/>
      <c r="F9" s="58"/>
      <c r="G9" s="58"/>
      <c r="H9" s="58"/>
      <c r="I9" s="58"/>
      <c r="J9" s="58"/>
      <c r="K9" s="58"/>
      <c r="L9" s="20"/>
      <c r="M9" s="48"/>
    </row>
    <row r="10" spans="1:13" s="10" customFormat="1" ht="9">
      <c r="A10" s="13" t="s">
        <v>46</v>
      </c>
      <c r="B10" s="59">
        <v>0</v>
      </c>
      <c r="C10" s="59">
        <v>0</v>
      </c>
      <c r="D10" s="59">
        <v>0</v>
      </c>
      <c r="E10" s="59">
        <v>1501.39364</v>
      </c>
      <c r="F10" s="59">
        <v>1181.58145</v>
      </c>
      <c r="G10" s="59">
        <v>59.98615</v>
      </c>
      <c r="H10" s="59">
        <v>0</v>
      </c>
      <c r="I10" s="60">
        <v>0</v>
      </c>
      <c r="J10" s="60">
        <v>0</v>
      </c>
      <c r="K10" s="60">
        <v>0</v>
      </c>
      <c r="L10" s="54" t="s">
        <v>64</v>
      </c>
      <c r="M10" s="48"/>
    </row>
    <row r="11" spans="1:13" s="10" customFormat="1" ht="9">
      <c r="A11" s="13" t="s">
        <v>2</v>
      </c>
      <c r="B11" s="59">
        <v>6374.779</v>
      </c>
      <c r="C11" s="59">
        <v>21764.882980000002</v>
      </c>
      <c r="D11" s="59">
        <v>26908.03143</v>
      </c>
      <c r="E11" s="59">
        <v>33705.666269999994</v>
      </c>
      <c r="F11" s="59">
        <v>29248.31202</v>
      </c>
      <c r="G11" s="59">
        <v>24650.07647</v>
      </c>
      <c r="H11" s="59">
        <v>31461.3871</v>
      </c>
      <c r="I11" s="60">
        <v>22433.57203</v>
      </c>
      <c r="J11" s="60">
        <v>30032.071880000003</v>
      </c>
      <c r="K11" s="60">
        <v>47707.836930000005</v>
      </c>
      <c r="L11" s="20">
        <f aca="true" t="shared" si="2" ref="L11:L16">(($K11/$J11)-1)*100</f>
        <v>58.856295764832865</v>
      </c>
      <c r="M11" s="48"/>
    </row>
    <row r="12" spans="1:13" s="10" customFormat="1" ht="9">
      <c r="A12" s="13" t="s">
        <v>35</v>
      </c>
      <c r="B12" s="59">
        <v>0</v>
      </c>
      <c r="C12" s="59">
        <v>0</v>
      </c>
      <c r="D12" s="59">
        <v>4356.13272</v>
      </c>
      <c r="E12" s="59">
        <v>3547.5406000000003</v>
      </c>
      <c r="F12" s="59">
        <v>3542.21267</v>
      </c>
      <c r="G12" s="59">
        <v>2272.3744500000003</v>
      </c>
      <c r="H12" s="59">
        <v>1270.9318500000002</v>
      </c>
      <c r="I12" s="60">
        <v>236.02590999999998</v>
      </c>
      <c r="J12" s="60">
        <v>5065.859049999999</v>
      </c>
      <c r="K12" s="60">
        <v>1699.85272</v>
      </c>
      <c r="L12" s="20">
        <f t="shared" si="2"/>
        <v>-66.44492665069312</v>
      </c>
      <c r="M12" s="48"/>
    </row>
    <row r="13" spans="1:13" s="10" customFormat="1" ht="9">
      <c r="A13" s="13" t="s">
        <v>15</v>
      </c>
      <c r="B13" s="59">
        <v>2067.847</v>
      </c>
      <c r="C13" s="59">
        <v>8379.87631</v>
      </c>
      <c r="D13" s="59">
        <v>11272.74302</v>
      </c>
      <c r="E13" s="59">
        <v>13844.09366</v>
      </c>
      <c r="F13" s="59">
        <v>15884.86115</v>
      </c>
      <c r="G13" s="59">
        <v>21059.11825</v>
      </c>
      <c r="H13" s="59">
        <v>161261.01952</v>
      </c>
      <c r="I13" s="60">
        <v>168716.03583</v>
      </c>
      <c r="J13" s="60">
        <v>235934.84382</v>
      </c>
      <c r="K13" s="60">
        <v>509240.86418000003</v>
      </c>
      <c r="L13" s="20">
        <f t="shared" si="2"/>
        <v>115.83961738543009</v>
      </c>
      <c r="M13" s="48"/>
    </row>
    <row r="14" spans="1:13" s="10" customFormat="1" ht="9">
      <c r="A14" s="13" t="s">
        <v>3</v>
      </c>
      <c r="B14" s="59">
        <v>995630.018</v>
      </c>
      <c r="C14" s="59">
        <v>1961296.96198</v>
      </c>
      <c r="D14" s="59">
        <v>2044674.13727</v>
      </c>
      <c r="E14" s="59">
        <v>2700240.4554000003</v>
      </c>
      <c r="F14" s="59">
        <v>3453866.6248000003</v>
      </c>
      <c r="G14" s="59">
        <v>2798617.58713</v>
      </c>
      <c r="H14" s="59">
        <v>4454353.754609999</v>
      </c>
      <c r="I14" s="60">
        <v>3175451.27389</v>
      </c>
      <c r="J14" s="60">
        <v>4380337.92243</v>
      </c>
      <c r="K14" s="60">
        <v>4480235.915709999</v>
      </c>
      <c r="L14" s="20">
        <f t="shared" si="2"/>
        <v>2.2806001511540996</v>
      </c>
      <c r="M14" s="48"/>
    </row>
    <row r="15" spans="1:13" s="10" customFormat="1" ht="9">
      <c r="A15" s="13" t="s">
        <v>14</v>
      </c>
      <c r="B15" s="59">
        <v>0</v>
      </c>
      <c r="C15" s="59">
        <v>7532.1176</v>
      </c>
      <c r="D15" s="59">
        <v>21527.19716</v>
      </c>
      <c r="E15" s="59">
        <v>25969.23751</v>
      </c>
      <c r="F15" s="59">
        <v>21719.60772</v>
      </c>
      <c r="G15" s="59">
        <v>14150.70017</v>
      </c>
      <c r="H15" s="59">
        <v>21298.53877</v>
      </c>
      <c r="I15" s="60">
        <v>9166.23091</v>
      </c>
      <c r="J15" s="60">
        <v>8691.40881</v>
      </c>
      <c r="K15" s="60">
        <v>10646.92392</v>
      </c>
      <c r="L15" s="20">
        <f t="shared" si="2"/>
        <v>22.499403177883636</v>
      </c>
      <c r="M15" s="48"/>
    </row>
    <row r="16" spans="1:13" s="10" customFormat="1" ht="9">
      <c r="A16" s="13" t="s">
        <v>36</v>
      </c>
      <c r="B16" s="59">
        <v>0</v>
      </c>
      <c r="C16" s="59">
        <v>0</v>
      </c>
      <c r="D16" s="59">
        <v>52.60233</v>
      </c>
      <c r="E16" s="59">
        <v>7990.656220000001</v>
      </c>
      <c r="F16" s="59">
        <v>10553.12384</v>
      </c>
      <c r="G16" s="59">
        <v>10203.381039999998</v>
      </c>
      <c r="H16" s="59">
        <v>14670.11243</v>
      </c>
      <c r="I16" s="60">
        <v>5120.784390000001</v>
      </c>
      <c r="J16" s="60">
        <v>7942.264520000001</v>
      </c>
      <c r="K16" s="60">
        <v>10111.8187</v>
      </c>
      <c r="L16" s="20">
        <f t="shared" si="2"/>
        <v>27.316569154007464</v>
      </c>
      <c r="M16" s="48"/>
    </row>
    <row r="17" spans="1:13" s="10" customFormat="1" ht="9">
      <c r="A17" s="1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0"/>
      <c r="M17" s="48"/>
    </row>
    <row r="18" spans="1:13" s="10" customFormat="1" ht="9" customHeight="1">
      <c r="A18" s="11" t="s">
        <v>4</v>
      </c>
      <c r="B18" s="55">
        <f>SUM(B20:B56)</f>
        <v>251018.15699999998</v>
      </c>
      <c r="C18" s="55">
        <f>SUM(C20:C56)</f>
        <v>499743.45956000005</v>
      </c>
      <c r="D18" s="55">
        <f>SUM(D20:D56)</f>
        <v>527197.07752</v>
      </c>
      <c r="E18" s="55">
        <f>SUM(E20:E56)</f>
        <v>696603.6680899999</v>
      </c>
      <c r="F18" s="55">
        <f>SUM(F20:F56)</f>
        <v>883865.5863500002</v>
      </c>
      <c r="G18" s="55">
        <f>SUM(G20:G58)</f>
        <v>717753.3060599999</v>
      </c>
      <c r="H18" s="55">
        <f>SUM(H20:H58)</f>
        <v>1171078.9360999998</v>
      </c>
      <c r="I18" s="55">
        <f>SUM(I20:I58)</f>
        <v>845280.98075</v>
      </c>
      <c r="J18" s="55">
        <v>1167001.09262</v>
      </c>
      <c r="K18" s="55">
        <f>SUM(K20:K58)</f>
        <v>1257327.2483759709</v>
      </c>
      <c r="L18" s="20">
        <f>(($K18/$J18)-1)*100</f>
        <v>7.740023237954485</v>
      </c>
      <c r="M18" s="48"/>
    </row>
    <row r="19" spans="1:13" s="10" customFormat="1" ht="9">
      <c r="A19" s="13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20"/>
      <c r="M19" s="48"/>
    </row>
    <row r="20" spans="1:15" s="10" customFormat="1" ht="12">
      <c r="A20" s="13" t="s">
        <v>47</v>
      </c>
      <c r="B20" s="59">
        <v>0</v>
      </c>
      <c r="C20" s="59">
        <v>0</v>
      </c>
      <c r="D20" s="59">
        <v>0</v>
      </c>
      <c r="E20" s="59">
        <v>84.87385</v>
      </c>
      <c r="F20" s="59">
        <v>56.25438</v>
      </c>
      <c r="G20" s="59">
        <v>1.9236300000000002</v>
      </c>
      <c r="H20" s="59">
        <v>0</v>
      </c>
      <c r="I20" s="60">
        <v>0</v>
      </c>
      <c r="J20" s="60">
        <v>0</v>
      </c>
      <c r="K20" s="60">
        <v>0</v>
      </c>
      <c r="L20" s="54" t="s">
        <v>64</v>
      </c>
      <c r="N20" s="13"/>
      <c r="O20" s="51"/>
    </row>
    <row r="21" spans="1:15" s="10" customFormat="1" ht="12">
      <c r="A21" s="13" t="s">
        <v>48</v>
      </c>
      <c r="B21" s="59">
        <v>0</v>
      </c>
      <c r="C21" s="59">
        <v>0</v>
      </c>
      <c r="D21" s="59">
        <v>0</v>
      </c>
      <c r="E21" s="59">
        <v>243.17141</v>
      </c>
      <c r="F21" s="59">
        <v>204.45791</v>
      </c>
      <c r="G21" s="59">
        <v>10.38772</v>
      </c>
      <c r="H21" s="59">
        <v>0</v>
      </c>
      <c r="I21" s="60">
        <v>0</v>
      </c>
      <c r="J21" s="60">
        <v>0</v>
      </c>
      <c r="K21" s="60">
        <v>0</v>
      </c>
      <c r="L21" s="54" t="s">
        <v>64</v>
      </c>
      <c r="N21" s="13"/>
      <c r="O21" s="51"/>
    </row>
    <row r="22" spans="1:15" s="10" customFormat="1" ht="12">
      <c r="A22" s="13" t="s">
        <v>49</v>
      </c>
      <c r="B22" s="59">
        <v>0</v>
      </c>
      <c r="C22" s="59">
        <v>0</v>
      </c>
      <c r="D22" s="59">
        <v>0</v>
      </c>
      <c r="E22" s="59">
        <v>13.30824</v>
      </c>
      <c r="F22" s="59">
        <v>10.025049999999998</v>
      </c>
      <c r="G22" s="59">
        <v>0.48797</v>
      </c>
      <c r="H22" s="59">
        <v>0</v>
      </c>
      <c r="I22" s="60">
        <v>0</v>
      </c>
      <c r="J22" s="60">
        <v>0</v>
      </c>
      <c r="K22" s="60">
        <v>0</v>
      </c>
      <c r="L22" s="54" t="s">
        <v>64</v>
      </c>
      <c r="N22" s="13"/>
      <c r="O22" s="52"/>
    </row>
    <row r="23" spans="1:15" s="10" customFormat="1" ht="12">
      <c r="A23" s="13" t="s">
        <v>50</v>
      </c>
      <c r="B23" s="59">
        <v>0</v>
      </c>
      <c r="C23" s="59">
        <v>0</v>
      </c>
      <c r="D23" s="59">
        <v>0</v>
      </c>
      <c r="E23" s="59">
        <v>33.99483</v>
      </c>
      <c r="F23" s="59">
        <v>24.65793</v>
      </c>
      <c r="G23" s="59">
        <v>2.1971999999999996</v>
      </c>
      <c r="H23" s="59">
        <v>0</v>
      </c>
      <c r="I23" s="60">
        <v>0</v>
      </c>
      <c r="J23" s="60">
        <v>0</v>
      </c>
      <c r="K23" s="60">
        <v>0</v>
      </c>
      <c r="L23" s="45">
        <v>0</v>
      </c>
      <c r="N23" s="13"/>
      <c r="O23" s="51"/>
    </row>
    <row r="24" spans="1:15" s="10" customFormat="1" ht="12">
      <c r="A24" s="13" t="s">
        <v>10</v>
      </c>
      <c r="B24" s="59">
        <v>1593.694</v>
      </c>
      <c r="C24" s="59">
        <v>5441.220740000001</v>
      </c>
      <c r="D24" s="59">
        <v>6727.00785</v>
      </c>
      <c r="E24" s="59">
        <v>8426.41655</v>
      </c>
      <c r="F24" s="59">
        <v>7312.07799</v>
      </c>
      <c r="G24" s="59">
        <v>6162.5190999999995</v>
      </c>
      <c r="H24" s="59">
        <v>7865.34675</v>
      </c>
      <c r="I24" s="60">
        <v>5608.393</v>
      </c>
      <c r="J24" s="60">
        <v>7508.01797</v>
      </c>
      <c r="K24" s="60">
        <v>11926.95923</v>
      </c>
      <c r="L24" s="20">
        <f aca="true" t="shared" si="3" ref="L24:L29">(($K24/$J24)-1)*100</f>
        <v>58.85629573153513</v>
      </c>
      <c r="N24" s="13"/>
      <c r="O24" s="52"/>
    </row>
    <row r="25" spans="1:15" s="10" customFormat="1" ht="12">
      <c r="A25" s="13" t="s">
        <v>65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1252.06075</v>
      </c>
      <c r="K25" s="60">
        <v>423.48008999999996</v>
      </c>
      <c r="L25" s="20">
        <f t="shared" si="3"/>
        <v>-66.1773528161473</v>
      </c>
      <c r="N25" s="13"/>
      <c r="O25" s="52"/>
    </row>
    <row r="26" spans="1:15" s="10" customFormat="1" ht="12">
      <c r="A26" s="13" t="s">
        <v>37</v>
      </c>
      <c r="B26" s="59">
        <v>0</v>
      </c>
      <c r="C26" s="59">
        <v>0</v>
      </c>
      <c r="D26" s="59">
        <v>1089.03316</v>
      </c>
      <c r="E26" s="59">
        <v>886.88514</v>
      </c>
      <c r="F26" s="59">
        <v>885.55316</v>
      </c>
      <c r="G26" s="59">
        <v>568.0935999999999</v>
      </c>
      <c r="H26" s="59">
        <v>317.73295</v>
      </c>
      <c r="I26" s="60">
        <v>59.00645</v>
      </c>
      <c r="J26" s="60">
        <v>14.40401</v>
      </c>
      <c r="K26" s="59">
        <v>1.4830900000000002</v>
      </c>
      <c r="L26" s="20">
        <f t="shared" si="3"/>
        <v>-89.7036311416057</v>
      </c>
      <c r="N26" s="13"/>
      <c r="O26" s="52"/>
    </row>
    <row r="27" spans="1:15" s="10" customFormat="1" ht="12">
      <c r="A27" s="13" t="s">
        <v>52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554.8554</v>
      </c>
      <c r="I27" s="60">
        <v>0.011879999999999998</v>
      </c>
      <c r="J27" s="60">
        <v>2939.01146</v>
      </c>
      <c r="K27" s="10">
        <v>1100</v>
      </c>
      <c r="L27" s="20">
        <f t="shared" si="3"/>
        <v>-62.572449445297494</v>
      </c>
      <c r="N27" s="2"/>
      <c r="O27" s="52"/>
    </row>
    <row r="28" spans="1:15" s="10" customFormat="1" ht="12">
      <c r="A28" s="13" t="s">
        <v>53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91.93574</v>
      </c>
      <c r="I28" s="60">
        <v>0.00197</v>
      </c>
      <c r="J28" s="60">
        <v>486.97405999999995</v>
      </c>
      <c r="K28" s="60">
        <v>182.33382</v>
      </c>
      <c r="L28" s="20">
        <f t="shared" si="3"/>
        <v>-62.557796199657936</v>
      </c>
      <c r="N28" s="13"/>
      <c r="O28" s="51"/>
    </row>
    <row r="29" spans="1:15" s="10" customFormat="1" ht="12">
      <c r="A29" s="13" t="s">
        <v>58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884.6025699999999</v>
      </c>
      <c r="H29" s="59">
        <v>2500.33723</v>
      </c>
      <c r="I29" s="60">
        <v>431.94097999999997</v>
      </c>
      <c r="J29" s="60">
        <v>1921.6845700000001</v>
      </c>
      <c r="K29" s="60">
        <v>31545.70183</v>
      </c>
      <c r="L29" s="20">
        <f t="shared" si="3"/>
        <v>1541.5650269804687</v>
      </c>
      <c r="N29" s="13"/>
      <c r="O29" s="52"/>
    </row>
    <row r="30" spans="1:15" s="10" customFormat="1" ht="12">
      <c r="A30" s="13" t="s">
        <v>22</v>
      </c>
      <c r="B30" s="59">
        <v>516.962</v>
      </c>
      <c r="C30" s="59">
        <v>1239.63989</v>
      </c>
      <c r="D30" s="59">
        <v>240.14449</v>
      </c>
      <c r="E30" s="59">
        <v>45.29878</v>
      </c>
      <c r="F30" s="59">
        <v>66.32244</v>
      </c>
      <c r="G30" s="59">
        <v>101.11364</v>
      </c>
      <c r="H30" s="59">
        <v>0</v>
      </c>
      <c r="I30" s="60">
        <v>0</v>
      </c>
      <c r="J30" s="60">
        <v>0</v>
      </c>
      <c r="K30" s="60">
        <v>0</v>
      </c>
      <c r="L30" s="54" t="s">
        <v>64</v>
      </c>
      <c r="N30" s="13"/>
      <c r="O30" s="51"/>
    </row>
    <row r="31" spans="1:15" s="10" customFormat="1" ht="12">
      <c r="A31" s="13" t="s">
        <v>59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1151.6362000000001</v>
      </c>
      <c r="I31" s="60">
        <v>529.2747800000001</v>
      </c>
      <c r="J31" s="60">
        <v>0.16083</v>
      </c>
      <c r="K31" s="60">
        <v>393.52766</v>
      </c>
      <c r="L31" s="20">
        <f aca="true" t="shared" si="4" ref="L31:L58">(($K31/$J31)-1)*100</f>
        <v>244585.48156438477</v>
      </c>
      <c r="N31" s="13"/>
      <c r="O31" s="51"/>
    </row>
    <row r="32" spans="1:15" s="10" customFormat="1" ht="12">
      <c r="A32" s="13" t="s">
        <v>60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126.2772</v>
      </c>
      <c r="H32" s="59">
        <v>356.92335</v>
      </c>
      <c r="I32" s="60">
        <v>61.659279999999995</v>
      </c>
      <c r="J32" s="60">
        <v>274.84429</v>
      </c>
      <c r="K32" s="60">
        <v>7480.18591</v>
      </c>
      <c r="L32" s="20">
        <f t="shared" si="4"/>
        <v>2621.608627925288</v>
      </c>
      <c r="N32" s="13"/>
      <c r="O32" s="51"/>
    </row>
    <row r="33" spans="1:15" s="10" customFormat="1" ht="12">
      <c r="A33" s="13" t="s">
        <v>67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413.71992</v>
      </c>
      <c r="L33" s="54" t="s">
        <v>64</v>
      </c>
      <c r="N33" s="13"/>
      <c r="O33" s="51"/>
    </row>
    <row r="34" spans="1:15" s="10" customFormat="1" ht="12">
      <c r="A34" s="13" t="s">
        <v>18</v>
      </c>
      <c r="B34" s="59">
        <v>0</v>
      </c>
      <c r="C34" s="59">
        <v>855.32915</v>
      </c>
      <c r="D34" s="59">
        <v>2578.04124</v>
      </c>
      <c r="E34" s="59">
        <v>3415.7246099999998</v>
      </c>
      <c r="F34" s="59">
        <v>3904.89282</v>
      </c>
      <c r="G34" s="59">
        <v>4152.78611</v>
      </c>
      <c r="H34" s="59">
        <v>35405.33634</v>
      </c>
      <c r="I34" s="60">
        <v>41156.11461</v>
      </c>
      <c r="J34" s="60">
        <v>52014.4035</v>
      </c>
      <c r="K34" s="60">
        <v>85690.10733000001</v>
      </c>
      <c r="L34" s="20">
        <f t="shared" si="4"/>
        <v>64.74303570548494</v>
      </c>
      <c r="N34" s="13"/>
      <c r="O34" s="51"/>
    </row>
    <row r="35" spans="1:14" s="10" customFormat="1" ht="9">
      <c r="A35" s="13" t="s">
        <v>54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234.01244</v>
      </c>
      <c r="I35" s="60">
        <v>0.00501</v>
      </c>
      <c r="J35" s="60">
        <v>1239.53951</v>
      </c>
      <c r="K35" s="60">
        <v>464.11095</v>
      </c>
      <c r="L35" s="20">
        <f t="shared" si="4"/>
        <v>-62.557792933925924</v>
      </c>
      <c r="N35" s="13"/>
    </row>
    <row r="36" spans="1:15" s="10" customFormat="1" ht="12">
      <c r="A36" s="13" t="s">
        <v>55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20.21802</v>
      </c>
      <c r="I36" s="60">
        <v>0.00043</v>
      </c>
      <c r="J36" s="60">
        <v>107.09276000000001</v>
      </c>
      <c r="K36" s="60">
        <v>40.09789</v>
      </c>
      <c r="L36" s="20">
        <f t="shared" si="4"/>
        <v>-62.557795690390286</v>
      </c>
      <c r="N36" s="13"/>
      <c r="O36" s="51"/>
    </row>
    <row r="37" spans="1:15" s="10" customFormat="1" ht="12">
      <c r="A37" s="13" t="s">
        <v>21</v>
      </c>
      <c r="B37" s="59">
        <v>817.973</v>
      </c>
      <c r="C37" s="59">
        <v>3522.75632</v>
      </c>
      <c r="D37" s="59">
        <v>3495.71823</v>
      </c>
      <c r="E37" s="59">
        <v>6203.84894</v>
      </c>
      <c r="F37" s="59">
        <v>8791.28555</v>
      </c>
      <c r="G37" s="59">
        <v>7029.236059999999</v>
      </c>
      <c r="H37" s="59">
        <v>9135.543059999998</v>
      </c>
      <c r="I37" s="60">
        <v>4476.85305</v>
      </c>
      <c r="J37" s="60">
        <v>9647.733970000001</v>
      </c>
      <c r="K37" s="60">
        <v>13271.577080000001</v>
      </c>
      <c r="L37" s="20">
        <f t="shared" si="4"/>
        <v>37.561598622728184</v>
      </c>
      <c r="N37" s="13"/>
      <c r="O37" s="51"/>
    </row>
    <row r="38" spans="1:15" s="10" customFormat="1" ht="12">
      <c r="A38" s="13" t="s">
        <v>44</v>
      </c>
      <c r="B38" s="59">
        <v>0</v>
      </c>
      <c r="C38" s="59">
        <v>0</v>
      </c>
      <c r="D38" s="59">
        <v>2.5885</v>
      </c>
      <c r="E38" s="59">
        <v>0</v>
      </c>
      <c r="F38" s="59">
        <v>0</v>
      </c>
      <c r="G38" s="59">
        <v>135.10652</v>
      </c>
      <c r="H38" s="59">
        <v>918.77975</v>
      </c>
      <c r="I38" s="60">
        <v>240.60495</v>
      </c>
      <c r="J38" s="60">
        <v>126.23499</v>
      </c>
      <c r="K38" s="60">
        <v>23.75494</v>
      </c>
      <c r="L38" s="20">
        <f t="shared" si="4"/>
        <v>-81.1819686443513</v>
      </c>
      <c r="N38" s="13"/>
      <c r="O38" s="52"/>
    </row>
    <row r="39" spans="1:15" s="10" customFormat="1" ht="12">
      <c r="A39" s="13" t="s">
        <v>17</v>
      </c>
      <c r="B39" s="59">
        <v>5157.027</v>
      </c>
      <c r="C39" s="59">
        <v>21797.515190000002</v>
      </c>
      <c r="D39" s="59">
        <v>22322.79228</v>
      </c>
      <c r="E39" s="59">
        <v>44403.32016</v>
      </c>
      <c r="F39" s="59">
        <v>82141.27257</v>
      </c>
      <c r="G39" s="59">
        <v>61246.464049999995</v>
      </c>
      <c r="H39" s="59">
        <v>56621.34220000001</v>
      </c>
      <c r="I39" s="60">
        <v>29300.12585</v>
      </c>
      <c r="J39" s="60">
        <v>64603.189040000005</v>
      </c>
      <c r="K39" s="60">
        <v>93147.89688000001</v>
      </c>
      <c r="L39" s="20">
        <f t="shared" si="4"/>
        <v>44.184673023379915</v>
      </c>
      <c r="N39" s="13"/>
      <c r="O39" s="51"/>
    </row>
    <row r="40" spans="1:14" s="10" customFormat="1" ht="9">
      <c r="A40" s="13" t="s">
        <v>5</v>
      </c>
      <c r="B40" s="59">
        <v>128734.941</v>
      </c>
      <c r="C40" s="59">
        <v>253489.47889</v>
      </c>
      <c r="D40" s="59">
        <v>266550.33399</v>
      </c>
      <c r="E40" s="59">
        <v>351336.82013</v>
      </c>
      <c r="F40" s="59">
        <v>444084.73196000006</v>
      </c>
      <c r="G40" s="59">
        <v>378438.29550999997</v>
      </c>
      <c r="H40" s="59">
        <v>621148.2533800001</v>
      </c>
      <c r="I40" s="60">
        <v>457925.72023</v>
      </c>
      <c r="J40" s="60">
        <v>615409.95126</v>
      </c>
      <c r="K40" s="60">
        <v>628375.5150499999</v>
      </c>
      <c r="L40" s="20">
        <f t="shared" si="4"/>
        <v>2.1068173765234066</v>
      </c>
      <c r="N40" s="13"/>
    </row>
    <row r="41" spans="1:16" ht="12">
      <c r="A41" s="2" t="s">
        <v>61</v>
      </c>
      <c r="B41" s="59">
        <v>993.069</v>
      </c>
      <c r="C41" s="59">
        <v>1670.94909</v>
      </c>
      <c r="D41" s="59">
        <v>2026.2685800000002</v>
      </c>
      <c r="E41" s="59">
        <v>2491.93004</v>
      </c>
      <c r="F41" s="59">
        <v>1840.8177</v>
      </c>
      <c r="G41" s="59">
        <v>1901.55572</v>
      </c>
      <c r="H41" s="59">
        <v>1812.79917</v>
      </c>
      <c r="I41" s="60">
        <v>760.81386</v>
      </c>
      <c r="J41" s="60">
        <v>1900.7701549920957</v>
      </c>
      <c r="K41" s="60">
        <v>1922.6084500000002</v>
      </c>
      <c r="L41" s="20">
        <f t="shared" si="4"/>
        <v>1.1489182398276565</v>
      </c>
      <c r="N41" s="13"/>
      <c r="O41" s="51"/>
      <c r="P41" s="10"/>
    </row>
    <row r="42" spans="1:15" s="10" customFormat="1" ht="12">
      <c r="A42" s="13" t="s">
        <v>45</v>
      </c>
      <c r="B42" s="59">
        <v>1216.887</v>
      </c>
      <c r="C42" s="59">
        <v>4826.36583</v>
      </c>
      <c r="D42" s="59">
        <v>4792.91967</v>
      </c>
      <c r="E42" s="59">
        <v>13125.49144</v>
      </c>
      <c r="F42" s="59">
        <v>29820.7338</v>
      </c>
      <c r="G42" s="59">
        <v>21803.850059999997</v>
      </c>
      <c r="H42" s="59">
        <v>26546.17495</v>
      </c>
      <c r="I42" s="60">
        <v>14863.180069999999</v>
      </c>
      <c r="J42" s="60">
        <v>22745.024196535094</v>
      </c>
      <c r="K42" s="60">
        <v>33996.93103134173</v>
      </c>
      <c r="L42" s="20">
        <f t="shared" si="4"/>
        <v>49.46975099952067</v>
      </c>
      <c r="N42" s="13"/>
      <c r="O42" s="51"/>
    </row>
    <row r="43" spans="1:15" s="10" customFormat="1" ht="12">
      <c r="A43" s="13" t="s">
        <v>71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60">
        <v>0.57486</v>
      </c>
      <c r="L43" s="54" t="s">
        <v>64</v>
      </c>
      <c r="N43" s="13"/>
      <c r="O43" s="51"/>
    </row>
    <row r="44" spans="1:14" s="10" customFormat="1" ht="9">
      <c r="A44" s="13" t="s">
        <v>7</v>
      </c>
      <c r="B44" s="59">
        <v>41058.101</v>
      </c>
      <c r="C44" s="59">
        <v>72301.13716</v>
      </c>
      <c r="D44" s="59">
        <v>73121.18736</v>
      </c>
      <c r="E44" s="59">
        <v>84070.52571</v>
      </c>
      <c r="F44" s="59">
        <v>92874.90565999999</v>
      </c>
      <c r="G44" s="59">
        <v>59562.579840000006</v>
      </c>
      <c r="H44" s="59">
        <v>98728.26254000001</v>
      </c>
      <c r="I44" s="60">
        <v>60988.193620000005</v>
      </c>
      <c r="J44" s="60">
        <v>91307.64439602853</v>
      </c>
      <c r="K44" s="60">
        <v>64615.21103</v>
      </c>
      <c r="L44" s="20">
        <f t="shared" si="4"/>
        <v>-29.233514392568782</v>
      </c>
      <c r="N44" s="13"/>
    </row>
    <row r="45" spans="1:14" s="10" customFormat="1" ht="9">
      <c r="A45" s="13" t="s">
        <v>70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228.23331</v>
      </c>
      <c r="L45" s="54" t="s">
        <v>64</v>
      </c>
      <c r="N45" s="13"/>
    </row>
    <row r="46" spans="1:15" s="10" customFormat="1" ht="12">
      <c r="A46" s="13" t="s">
        <v>8</v>
      </c>
      <c r="B46" s="59">
        <v>9226.872</v>
      </c>
      <c r="C46" s="59">
        <v>16504.449679999998</v>
      </c>
      <c r="D46" s="59">
        <v>17840.139629999998</v>
      </c>
      <c r="E46" s="59">
        <v>22124.26078</v>
      </c>
      <c r="F46" s="59">
        <v>17409.46998</v>
      </c>
      <c r="G46" s="59">
        <v>45246.69143</v>
      </c>
      <c r="H46" s="59">
        <v>50398.78391</v>
      </c>
      <c r="I46" s="60">
        <v>25869.6353</v>
      </c>
      <c r="J46" s="60">
        <v>19976.523189999996</v>
      </c>
      <c r="K46" s="60">
        <v>13623.744700000001</v>
      </c>
      <c r="L46" s="20">
        <f t="shared" si="4"/>
        <v>-31.801222012347562</v>
      </c>
      <c r="N46" s="13"/>
      <c r="O46" s="51"/>
    </row>
    <row r="47" spans="1:15" s="10" customFormat="1" ht="12">
      <c r="A47" s="13" t="s">
        <v>9</v>
      </c>
      <c r="B47" s="59">
        <v>61702.631</v>
      </c>
      <c r="C47" s="59">
        <v>114414.89497</v>
      </c>
      <c r="D47" s="59">
        <v>115601.18600999999</v>
      </c>
      <c r="E47" s="59">
        <v>144128.88988</v>
      </c>
      <c r="F47" s="59">
        <v>178300.87178</v>
      </c>
      <c r="G47" s="59">
        <v>117690.76999</v>
      </c>
      <c r="H47" s="59">
        <v>179879.60895</v>
      </c>
      <c r="I47" s="60">
        <v>113986.7107</v>
      </c>
      <c r="J47" s="60">
        <v>164556.56180244428</v>
      </c>
      <c r="K47" s="60">
        <v>147572.01487462877</v>
      </c>
      <c r="L47" s="20">
        <f t="shared" si="4"/>
        <v>-10.32140362060191</v>
      </c>
      <c r="N47" s="13"/>
      <c r="O47" s="51"/>
    </row>
    <row r="48" spans="1:15" s="10" customFormat="1" ht="12">
      <c r="A48" s="13" t="s">
        <v>68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60">
        <v>5.635320000000001</v>
      </c>
      <c r="L48" s="54" t="s">
        <v>64</v>
      </c>
      <c r="N48" s="13"/>
      <c r="O48" s="51"/>
    </row>
    <row r="49" spans="1:15" s="10" customFormat="1" ht="12">
      <c r="A49" s="13" t="s">
        <v>16</v>
      </c>
      <c r="B49" s="59">
        <v>0</v>
      </c>
      <c r="C49" s="59">
        <v>1796.69327</v>
      </c>
      <c r="D49" s="59">
        <v>5415.3998</v>
      </c>
      <c r="E49" s="59">
        <v>7175.026539999999</v>
      </c>
      <c r="F49" s="59">
        <v>8202.56691</v>
      </c>
      <c r="G49" s="59">
        <v>6599.84742</v>
      </c>
      <c r="H49" s="59">
        <v>68398.89051</v>
      </c>
      <c r="I49" s="60">
        <v>85450.98075</v>
      </c>
      <c r="J49" s="60">
        <v>104810.84758</v>
      </c>
      <c r="K49" s="60">
        <v>115692.15752</v>
      </c>
      <c r="L49" s="20">
        <f t="shared" si="4"/>
        <v>10.381854732826689</v>
      </c>
      <c r="N49" s="13"/>
      <c r="O49" s="52"/>
    </row>
    <row r="50" spans="1:15" s="10" customFormat="1" ht="12">
      <c r="A50" s="13" t="s">
        <v>19</v>
      </c>
      <c r="B50" s="59">
        <v>0</v>
      </c>
      <c r="C50" s="59">
        <v>390.17471</v>
      </c>
      <c r="D50" s="59">
        <v>740.61373</v>
      </c>
      <c r="E50" s="59">
        <v>950.91534</v>
      </c>
      <c r="F50" s="59">
        <v>831.04331</v>
      </c>
      <c r="G50" s="59">
        <v>696.61217</v>
      </c>
      <c r="H50" s="59">
        <v>967.82001</v>
      </c>
      <c r="I50" s="60">
        <v>365.2278</v>
      </c>
      <c r="J50" s="60">
        <v>410.03414000000004</v>
      </c>
      <c r="K50" s="60">
        <v>480.11349000000007</v>
      </c>
      <c r="L50" s="20">
        <f t="shared" si="4"/>
        <v>17.091101243423303</v>
      </c>
      <c r="N50" s="13"/>
      <c r="O50" s="52"/>
    </row>
    <row r="51" spans="1:14" s="10" customFormat="1" ht="9">
      <c r="A51" s="13" t="s">
        <v>20</v>
      </c>
      <c r="B51" s="59">
        <v>0</v>
      </c>
      <c r="C51" s="59">
        <v>1492.85467</v>
      </c>
      <c r="D51" s="59">
        <v>4641.18552</v>
      </c>
      <c r="E51" s="59">
        <v>5541.394</v>
      </c>
      <c r="F51" s="59">
        <v>4598.85857</v>
      </c>
      <c r="G51" s="59">
        <v>2841.0628500000003</v>
      </c>
      <c r="H51" s="59">
        <v>4351.75182</v>
      </c>
      <c r="I51" s="60">
        <v>1923.5212999999999</v>
      </c>
      <c r="J51" s="60">
        <v>1758.57125</v>
      </c>
      <c r="K51" s="60">
        <v>2177.34108</v>
      </c>
      <c r="L51" s="20">
        <f t="shared" si="4"/>
        <v>23.813071548849685</v>
      </c>
      <c r="N51" s="13"/>
    </row>
    <row r="52" spans="1:15" s="10" customFormat="1" ht="12">
      <c r="A52" s="13" t="s">
        <v>56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5.06298</v>
      </c>
      <c r="I52" s="60">
        <v>2.80861</v>
      </c>
      <c r="J52" s="60">
        <v>4.2468</v>
      </c>
      <c r="K52" s="60">
        <v>4.27639</v>
      </c>
      <c r="L52" s="20">
        <f t="shared" si="4"/>
        <v>0.696759913346523</v>
      </c>
      <c r="N52" s="13"/>
      <c r="O52" s="51"/>
    </row>
    <row r="53" spans="1:15" s="10" customFormat="1" ht="12">
      <c r="A53" s="13" t="s">
        <v>38</v>
      </c>
      <c r="B53" s="59">
        <v>0</v>
      </c>
      <c r="C53" s="59">
        <v>0</v>
      </c>
      <c r="D53" s="59">
        <v>5.282850000000001</v>
      </c>
      <c r="E53" s="59">
        <v>830.26198</v>
      </c>
      <c r="F53" s="59">
        <v>1114.14608</v>
      </c>
      <c r="G53" s="59">
        <v>1160.2813500000002</v>
      </c>
      <c r="H53" s="59">
        <v>1675.87598</v>
      </c>
      <c r="I53" s="60">
        <v>585.70348</v>
      </c>
      <c r="J53" s="60">
        <v>913.07442</v>
      </c>
      <c r="K53" s="60">
        <v>1140.1488900000002</v>
      </c>
      <c r="L53" s="20">
        <f t="shared" si="4"/>
        <v>24.86921821772208</v>
      </c>
      <c r="N53" s="13"/>
      <c r="O53" s="51"/>
    </row>
    <row r="54" spans="1:15" s="10" customFormat="1" ht="12">
      <c r="A54" s="13" t="s">
        <v>39</v>
      </c>
      <c r="B54" s="59">
        <v>0</v>
      </c>
      <c r="C54" s="59">
        <v>0</v>
      </c>
      <c r="D54" s="59">
        <v>0.023</v>
      </c>
      <c r="E54" s="59">
        <v>4.379659999999999</v>
      </c>
      <c r="F54" s="59">
        <v>6.66952</v>
      </c>
      <c r="G54" s="59">
        <v>6.90425</v>
      </c>
      <c r="H54" s="59">
        <v>9.25543</v>
      </c>
      <c r="I54" s="60">
        <v>2.09157</v>
      </c>
      <c r="J54" s="60">
        <v>3.5916300000000003</v>
      </c>
      <c r="K54" s="60">
        <v>4.7863</v>
      </c>
      <c r="L54" s="20">
        <f t="shared" si="4"/>
        <v>33.26261335382541</v>
      </c>
      <c r="N54" s="13"/>
      <c r="O54" s="52"/>
    </row>
    <row r="55" spans="1:14" s="10" customFormat="1" ht="9">
      <c r="A55" s="13" t="s">
        <v>40</v>
      </c>
      <c r="B55" s="59">
        <v>0</v>
      </c>
      <c r="C55" s="59">
        <v>0</v>
      </c>
      <c r="D55" s="59">
        <v>7.013649999999999</v>
      </c>
      <c r="E55" s="59">
        <v>1038.23522</v>
      </c>
      <c r="F55" s="59">
        <v>1351.9628500000001</v>
      </c>
      <c r="G55" s="59">
        <v>1232.42151</v>
      </c>
      <c r="H55" s="59">
        <v>1736.1876499999998</v>
      </c>
      <c r="I55" s="60">
        <v>619.02493</v>
      </c>
      <c r="J55" s="60">
        <v>951.79224</v>
      </c>
      <c r="K55" s="60">
        <v>1228.6715699999997</v>
      </c>
      <c r="L55" s="20">
        <f t="shared" si="4"/>
        <v>29.090311768038756</v>
      </c>
      <c r="N55" s="13"/>
    </row>
    <row r="56" spans="1:15" s="10" customFormat="1" ht="12">
      <c r="A56" s="13" t="s">
        <v>41</v>
      </c>
      <c r="B56" s="59">
        <v>0</v>
      </c>
      <c r="C56" s="59">
        <v>0</v>
      </c>
      <c r="D56" s="59">
        <v>0.19798</v>
      </c>
      <c r="E56" s="59">
        <v>28.694860000000002</v>
      </c>
      <c r="F56" s="59">
        <v>32.00843</v>
      </c>
      <c r="G56" s="59">
        <v>29.31821</v>
      </c>
      <c r="H56" s="59">
        <v>47.06922</v>
      </c>
      <c r="I56" s="60">
        <v>14.993139999999999</v>
      </c>
      <c r="J56" s="60">
        <v>27.69386</v>
      </c>
      <c r="K56" s="60">
        <v>25.433629999999997</v>
      </c>
      <c r="L56" s="20">
        <f t="shared" si="4"/>
        <v>-8.161484170137367</v>
      </c>
      <c r="N56" s="13"/>
      <c r="O56" s="51"/>
    </row>
    <row r="57" spans="1:15" s="10" customFormat="1" ht="12">
      <c r="A57" s="13" t="s">
        <v>42</v>
      </c>
      <c r="B57" s="59">
        <v>0</v>
      </c>
      <c r="C57" s="59">
        <v>0</v>
      </c>
      <c r="D57" s="59">
        <v>0.5149600000000001</v>
      </c>
      <c r="E57" s="59">
        <v>78.96418</v>
      </c>
      <c r="F57" s="59">
        <v>111.91033</v>
      </c>
      <c r="G57" s="59">
        <v>97.19549</v>
      </c>
      <c r="H57" s="59">
        <v>159.87515</v>
      </c>
      <c r="I57" s="60">
        <v>46.60006</v>
      </c>
      <c r="J57" s="60">
        <v>71.28284</v>
      </c>
      <c r="K57" s="60">
        <v>110.5109</v>
      </c>
      <c r="L57" s="20">
        <f t="shared" si="4"/>
        <v>55.03156159322498</v>
      </c>
      <c r="N57" s="13"/>
      <c r="O57" s="51"/>
    </row>
    <row r="58" spans="1:15" s="10" customFormat="1" ht="12">
      <c r="A58" s="13" t="s">
        <v>43</v>
      </c>
      <c r="B58" s="59">
        <v>0</v>
      </c>
      <c r="C58" s="59">
        <v>0</v>
      </c>
      <c r="D58" s="59">
        <v>0.1181</v>
      </c>
      <c r="E58" s="59">
        <v>17.128049999999998</v>
      </c>
      <c r="F58" s="59">
        <v>21.583759999999998</v>
      </c>
      <c r="G58" s="59">
        <v>24.72489</v>
      </c>
      <c r="H58" s="59">
        <v>39.26502</v>
      </c>
      <c r="I58" s="60">
        <v>11.78309</v>
      </c>
      <c r="J58" s="60">
        <v>18.13115</v>
      </c>
      <c r="K58" s="60">
        <v>18.40336</v>
      </c>
      <c r="L58" s="20">
        <f t="shared" si="4"/>
        <v>1.5013388560570995</v>
      </c>
      <c r="N58" s="13"/>
      <c r="O58" s="51"/>
    </row>
    <row r="59" spans="1:13" s="10" customFormat="1" ht="9">
      <c r="A59" s="13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20"/>
      <c r="M59" s="48"/>
    </row>
    <row r="60" spans="1:13" s="10" customFormat="1" ht="9">
      <c r="A60" s="14" t="s">
        <v>11</v>
      </c>
      <c r="B60" s="63">
        <f aca="true" t="shared" si="5" ref="B60:G60">SUM(B62:B63)</f>
        <v>1255090.806</v>
      </c>
      <c r="C60" s="63">
        <f t="shared" si="5"/>
        <v>2498717.29843</v>
      </c>
      <c r="D60" s="63">
        <f t="shared" si="5"/>
        <v>2635988.55456</v>
      </c>
      <c r="E60" s="63">
        <f t="shared" si="5"/>
        <v>3483498.8033600003</v>
      </c>
      <c r="F60" s="63">
        <f t="shared" si="5"/>
        <v>4419995.40437</v>
      </c>
      <c r="G60" s="63">
        <f t="shared" si="5"/>
        <v>3588766.5297600003</v>
      </c>
      <c r="H60" s="63">
        <f>SUM(H62:H63)</f>
        <v>5855394.68039</v>
      </c>
      <c r="I60" s="63">
        <f>SUM(I62:I63)</f>
        <v>4226404.903709999</v>
      </c>
      <c r="J60" s="63">
        <v>5835005.463119999</v>
      </c>
      <c r="K60" s="63">
        <f>SUM(K62:K63)</f>
        <v>6324554.0151700005</v>
      </c>
      <c r="L60" s="20">
        <f>((K60/$J60)-1)*100</f>
        <v>8.389855933198032</v>
      </c>
      <c r="M60" s="48"/>
    </row>
    <row r="61" spans="1:13" s="10" customFormat="1" ht="9">
      <c r="A61" s="13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20"/>
      <c r="M61" s="48"/>
    </row>
    <row r="62" spans="1:13" s="10" customFormat="1" ht="9">
      <c r="A62" s="13" t="s">
        <v>13</v>
      </c>
      <c r="B62" s="59">
        <v>1004072.645</v>
      </c>
      <c r="C62" s="59">
        <v>1998973.8388699999</v>
      </c>
      <c r="D62" s="59">
        <v>2108790.84395</v>
      </c>
      <c r="E62" s="59">
        <v>2786799.0433</v>
      </c>
      <c r="F62" s="59">
        <v>3535996.32375</v>
      </c>
      <c r="G62" s="59">
        <v>2871013.2237600004</v>
      </c>
      <c r="H62" s="59">
        <v>4684315.74431</v>
      </c>
      <c r="I62" s="64">
        <v>3381123.922949999</v>
      </c>
      <c r="J62" s="64">
        <v>4668004.370519999</v>
      </c>
      <c r="K62" s="64">
        <v>5059643.21215</v>
      </c>
      <c r="L62" s="20">
        <f>(($K62/$J62)-1)*100</f>
        <v>8.389855932940637</v>
      </c>
      <c r="M62" s="48"/>
    </row>
    <row r="63" spans="1:13" s="10" customFormat="1" ht="9">
      <c r="A63" s="15" t="s">
        <v>12</v>
      </c>
      <c r="B63" s="59">
        <v>251018.161</v>
      </c>
      <c r="C63" s="59">
        <v>499743.45955999993</v>
      </c>
      <c r="D63" s="59">
        <v>527197.7106100001</v>
      </c>
      <c r="E63" s="59">
        <v>696699.76006</v>
      </c>
      <c r="F63" s="59">
        <v>883999.08062</v>
      </c>
      <c r="G63" s="59">
        <v>717753.306</v>
      </c>
      <c r="H63" s="59">
        <v>1171078.93608</v>
      </c>
      <c r="I63" s="64">
        <v>845280.98076</v>
      </c>
      <c r="J63" s="64">
        <v>1167001.0925999999</v>
      </c>
      <c r="K63" s="64">
        <v>1264910.8030200002</v>
      </c>
      <c r="L63" s="20">
        <f>(($K63/$J63)-1)*100</f>
        <v>8.389855934227452</v>
      </c>
      <c r="M63" s="48"/>
    </row>
    <row r="64" spans="1:13" s="10" customFormat="1" ht="9">
      <c r="A64" s="16"/>
      <c r="B64" s="16"/>
      <c r="C64" s="16"/>
      <c r="D64" s="16"/>
      <c r="E64" s="17"/>
      <c r="F64" s="17"/>
      <c r="G64" s="17"/>
      <c r="H64" s="17"/>
      <c r="I64" s="17"/>
      <c r="J64" s="17"/>
      <c r="K64" s="17"/>
      <c r="L64" s="18"/>
      <c r="M64" s="12"/>
    </row>
    <row r="65" spans="1:13" s="10" customFormat="1" ht="9.75" customHeight="1">
      <c r="A65" s="13" t="s">
        <v>51</v>
      </c>
      <c r="B65" s="13"/>
      <c r="C65" s="13"/>
      <c r="D65" s="13"/>
      <c r="E65" s="19"/>
      <c r="F65" s="19"/>
      <c r="G65" s="19"/>
      <c r="H65" s="19"/>
      <c r="I65" s="19"/>
      <c r="J65" s="19"/>
      <c r="K65" s="19"/>
      <c r="M65" s="12"/>
    </row>
    <row r="66" spans="1:13" s="10" customFormat="1" ht="10.5" customHeight="1">
      <c r="A66" s="15" t="s">
        <v>24</v>
      </c>
      <c r="B66" s="15"/>
      <c r="C66" s="15"/>
      <c r="D66" s="15"/>
      <c r="M66" s="12"/>
    </row>
    <row r="67" spans="1:13" s="10" customFormat="1" ht="10.5" customHeight="1">
      <c r="A67" s="10" t="s">
        <v>63</v>
      </c>
      <c r="M67" s="12"/>
    </row>
    <row r="69" spans="1:12" ht="9">
      <c r="A69" s="11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20"/>
    </row>
    <row r="70" spans="1:12" ht="9">
      <c r="A70" s="11"/>
      <c r="B70" s="34"/>
      <c r="C70" s="34"/>
      <c r="D70" s="34"/>
      <c r="E70" s="34"/>
      <c r="F70" s="34"/>
      <c r="G70" s="34"/>
      <c r="H70" s="46"/>
      <c r="I70" s="46"/>
      <c r="J70" s="46"/>
      <c r="K70" s="46"/>
      <c r="L70" s="20"/>
    </row>
    <row r="71" spans="1:12" ht="9">
      <c r="A71" s="11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20"/>
    </row>
    <row r="72" spans="1:12" ht="9">
      <c r="A72" s="13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20"/>
    </row>
    <row r="73" spans="1:12" ht="9">
      <c r="A73" s="13"/>
      <c r="B73" s="37"/>
      <c r="C73" s="37"/>
      <c r="D73" s="37"/>
      <c r="E73" s="37"/>
      <c r="F73" s="37"/>
      <c r="G73" s="38"/>
      <c r="H73" s="38"/>
      <c r="I73" s="38"/>
      <c r="J73" s="38"/>
      <c r="K73" s="38"/>
      <c r="L73" s="50"/>
    </row>
    <row r="74" spans="1:12" ht="9">
      <c r="A74" s="13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0"/>
    </row>
    <row r="75" spans="1:12" ht="9">
      <c r="A75" s="13"/>
      <c r="B75" s="37"/>
      <c r="C75" s="37"/>
      <c r="D75" s="37"/>
      <c r="E75" s="37"/>
      <c r="F75" s="38"/>
      <c r="G75" s="38"/>
      <c r="H75" s="38"/>
      <c r="I75" s="38"/>
      <c r="J75" s="38"/>
      <c r="K75" s="38"/>
      <c r="L75" s="20"/>
    </row>
    <row r="76" spans="1:12" ht="9">
      <c r="A76" s="13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20"/>
    </row>
    <row r="77" spans="1:12" ht="9">
      <c r="A77" s="13"/>
      <c r="B77" s="37"/>
      <c r="C77" s="39"/>
      <c r="D77" s="39"/>
      <c r="E77" s="39"/>
      <c r="F77" s="39"/>
      <c r="G77" s="39"/>
      <c r="H77" s="38"/>
      <c r="I77" s="38"/>
      <c r="J77" s="38"/>
      <c r="K77" s="38"/>
      <c r="L77" s="20"/>
    </row>
    <row r="78" spans="1:12" ht="9">
      <c r="A78" s="13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20"/>
    </row>
    <row r="79" spans="1:12" ht="9">
      <c r="A79" s="13"/>
      <c r="B79" s="37"/>
      <c r="C79" s="37"/>
      <c r="D79" s="37"/>
      <c r="E79" s="37"/>
      <c r="F79" s="38"/>
      <c r="G79" s="38"/>
      <c r="H79" s="38"/>
      <c r="I79" s="38"/>
      <c r="J79" s="38"/>
      <c r="K79" s="38"/>
      <c r="L79" s="20"/>
    </row>
    <row r="80" spans="1:12" ht="9">
      <c r="A80" s="11"/>
      <c r="B80" s="35"/>
      <c r="C80" s="40"/>
      <c r="D80" s="40"/>
      <c r="E80" s="40"/>
      <c r="F80" s="40"/>
      <c r="G80" s="40"/>
      <c r="H80" s="47"/>
      <c r="I80" s="47"/>
      <c r="J80" s="47"/>
      <c r="K80" s="47"/>
      <c r="L80" s="20"/>
    </row>
    <row r="81" spans="1:12" ht="9">
      <c r="A81" s="1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20"/>
    </row>
    <row r="82" spans="1:12" ht="9">
      <c r="A82" s="13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20"/>
    </row>
    <row r="83" spans="1:12" ht="9">
      <c r="A83" s="13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20"/>
    </row>
    <row r="84" spans="1:12" ht="9">
      <c r="A84" s="13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20"/>
    </row>
    <row r="85" spans="1:12" ht="9">
      <c r="A85" s="13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20"/>
    </row>
    <row r="86" spans="1:12" ht="9">
      <c r="A86" s="13"/>
      <c r="B86" s="37"/>
      <c r="C86" s="37"/>
      <c r="D86" s="37"/>
      <c r="E86" s="37"/>
      <c r="F86" s="37"/>
      <c r="G86" s="38"/>
      <c r="H86" s="38"/>
      <c r="I86" s="38"/>
      <c r="J86" s="38"/>
      <c r="K86" s="38"/>
      <c r="L86" s="20"/>
    </row>
    <row r="87" spans="1:12" ht="9">
      <c r="A87" s="13"/>
      <c r="B87" s="37"/>
      <c r="C87" s="37"/>
      <c r="D87" s="37"/>
      <c r="E87" s="37"/>
      <c r="F87" s="37"/>
      <c r="G87" s="38"/>
      <c r="H87" s="38"/>
      <c r="I87" s="38"/>
      <c r="J87" s="38"/>
      <c r="K87" s="38"/>
      <c r="L87" s="20"/>
    </row>
    <row r="88" spans="1:12" ht="9">
      <c r="A88" s="13"/>
      <c r="B88" s="37"/>
      <c r="C88" s="37"/>
      <c r="D88" s="37"/>
      <c r="E88" s="37"/>
      <c r="F88" s="37"/>
      <c r="G88" s="38"/>
      <c r="H88" s="38"/>
      <c r="I88" s="38"/>
      <c r="J88" s="38"/>
      <c r="K88" s="38"/>
      <c r="L88" s="20"/>
    </row>
    <row r="89" spans="1:12" ht="9">
      <c r="A89" s="13"/>
      <c r="B89" s="37"/>
      <c r="C89" s="37"/>
      <c r="D89" s="37"/>
      <c r="E89" s="37"/>
      <c r="F89" s="37"/>
      <c r="G89" s="37"/>
      <c r="H89" s="37"/>
      <c r="I89" s="37"/>
      <c r="J89" s="38"/>
      <c r="K89" s="38"/>
      <c r="L89" s="20"/>
    </row>
    <row r="90" spans="1:12" ht="9">
      <c r="A90" s="13"/>
      <c r="B90" s="37"/>
      <c r="C90" s="37"/>
      <c r="D90" s="37"/>
      <c r="E90" s="37"/>
      <c r="F90" s="37"/>
      <c r="G90" s="37"/>
      <c r="H90" s="37"/>
      <c r="I90" s="37"/>
      <c r="J90" s="38"/>
      <c r="K90" s="38"/>
      <c r="L90" s="20"/>
    </row>
    <row r="91" spans="1:12" ht="9">
      <c r="A91" s="13"/>
      <c r="B91" s="37"/>
      <c r="C91" s="37"/>
      <c r="D91" s="37"/>
      <c r="E91" s="37"/>
      <c r="F91" s="37"/>
      <c r="G91" s="38"/>
      <c r="H91" s="38"/>
      <c r="I91" s="38"/>
      <c r="J91" s="38"/>
      <c r="K91" s="38"/>
      <c r="L91" s="20"/>
    </row>
    <row r="92" spans="1:12" ht="9">
      <c r="A92" s="13"/>
      <c r="B92" s="37"/>
      <c r="C92" s="37"/>
      <c r="D92" s="37"/>
      <c r="E92" s="37"/>
      <c r="F92" s="38"/>
      <c r="G92" s="38"/>
      <c r="H92" s="38"/>
      <c r="I92" s="38"/>
      <c r="J92" s="38"/>
      <c r="K92" s="38"/>
      <c r="L92" s="20"/>
    </row>
    <row r="93" spans="1:12" ht="9">
      <c r="A93" s="13"/>
      <c r="B93" s="37"/>
      <c r="C93" s="37"/>
      <c r="D93" s="37"/>
      <c r="E93" s="37"/>
      <c r="F93" s="37"/>
      <c r="G93" s="37"/>
      <c r="H93" s="37"/>
      <c r="I93" s="37"/>
      <c r="J93" s="38"/>
      <c r="K93" s="38"/>
      <c r="L93" s="20"/>
    </row>
    <row r="94" spans="1:12" ht="9">
      <c r="A94" s="13"/>
      <c r="B94" s="37"/>
      <c r="C94" s="37"/>
      <c r="D94" s="37"/>
      <c r="E94" s="37"/>
      <c r="F94" s="38"/>
      <c r="G94" s="38"/>
      <c r="H94" s="38"/>
      <c r="I94" s="38"/>
      <c r="J94" s="38"/>
      <c r="K94" s="38"/>
      <c r="L94" s="20"/>
    </row>
    <row r="95" spans="1:12" ht="9">
      <c r="A95" s="13"/>
      <c r="B95" s="37"/>
      <c r="C95" s="37"/>
      <c r="D95" s="37"/>
      <c r="E95" s="37"/>
      <c r="F95" s="38"/>
      <c r="G95" s="38"/>
      <c r="H95" s="38"/>
      <c r="I95" s="38"/>
      <c r="J95" s="38"/>
      <c r="K95" s="38"/>
      <c r="L95" s="20"/>
    </row>
    <row r="96" spans="1:12" ht="9">
      <c r="A96" s="13"/>
      <c r="B96" s="37"/>
      <c r="C96" s="37"/>
      <c r="D96" s="37"/>
      <c r="E96" s="37"/>
      <c r="F96" s="37"/>
      <c r="G96" s="37"/>
      <c r="H96" s="37"/>
      <c r="I96" s="37"/>
      <c r="J96" s="38"/>
      <c r="K96" s="38"/>
      <c r="L96" s="20"/>
    </row>
    <row r="97" spans="1:12" ht="9">
      <c r="A97" s="13"/>
      <c r="B97" s="37"/>
      <c r="C97" s="37"/>
      <c r="D97" s="37"/>
      <c r="E97" s="37"/>
      <c r="F97" s="37"/>
      <c r="G97" s="37"/>
      <c r="H97" s="37"/>
      <c r="I97" s="37"/>
      <c r="J97" s="38"/>
      <c r="K97" s="38"/>
      <c r="L97" s="20"/>
    </row>
    <row r="98" spans="1:12" ht="9">
      <c r="A98" s="13"/>
      <c r="B98" s="37"/>
      <c r="C98" s="37"/>
      <c r="D98" s="37"/>
      <c r="E98" s="37"/>
      <c r="F98" s="38"/>
      <c r="G98" s="38"/>
      <c r="H98" s="38"/>
      <c r="I98" s="38"/>
      <c r="J98" s="38"/>
      <c r="K98" s="38"/>
      <c r="L98" s="20"/>
    </row>
    <row r="99" spans="1:12" ht="9">
      <c r="A99" s="13"/>
      <c r="B99" s="37"/>
      <c r="C99" s="37"/>
      <c r="D99" s="37"/>
      <c r="E99" s="37"/>
      <c r="F99" s="38"/>
      <c r="G99" s="45"/>
      <c r="H99" s="45"/>
      <c r="I99" s="38"/>
      <c r="J99" s="38"/>
      <c r="K99" s="38"/>
      <c r="L99" s="20"/>
    </row>
    <row r="100" spans="1:12" ht="9">
      <c r="A100" s="13"/>
      <c r="B100" s="37"/>
      <c r="C100" s="37"/>
      <c r="D100" s="37"/>
      <c r="E100" s="37"/>
      <c r="F100" s="38"/>
      <c r="G100" s="38"/>
      <c r="H100" s="38"/>
      <c r="I100" s="38"/>
      <c r="J100" s="38"/>
      <c r="K100" s="38"/>
      <c r="L100" s="20"/>
    </row>
    <row r="101" spans="1:12" ht="9">
      <c r="A101" s="13"/>
      <c r="B101" s="37"/>
      <c r="C101" s="37"/>
      <c r="D101" s="37"/>
      <c r="E101" s="37"/>
      <c r="F101" s="38"/>
      <c r="G101" s="38"/>
      <c r="H101" s="38"/>
      <c r="I101" s="38"/>
      <c r="J101" s="38"/>
      <c r="K101" s="38"/>
      <c r="L101" s="20"/>
    </row>
    <row r="102" spans="2:12" ht="9">
      <c r="B102" s="41"/>
      <c r="C102" s="41"/>
      <c r="D102" s="41"/>
      <c r="E102" s="38"/>
      <c r="F102" s="38"/>
      <c r="G102" s="38"/>
      <c r="H102" s="38"/>
      <c r="I102" s="38"/>
      <c r="J102" s="38"/>
      <c r="K102" s="38"/>
      <c r="L102" s="20"/>
    </row>
    <row r="103" spans="1:12" ht="9">
      <c r="A103" s="13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20"/>
    </row>
    <row r="104" spans="1:12" ht="9">
      <c r="A104" s="13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20"/>
    </row>
    <row r="105" spans="1:12" ht="9">
      <c r="A105" s="13"/>
      <c r="B105" s="37"/>
      <c r="C105" s="37"/>
      <c r="D105" s="37"/>
      <c r="E105" s="37"/>
      <c r="F105" s="38"/>
      <c r="G105" s="45"/>
      <c r="H105" s="45"/>
      <c r="I105" s="49"/>
      <c r="J105" s="49"/>
      <c r="K105" s="49"/>
      <c r="L105" s="20"/>
    </row>
    <row r="106" spans="1:12" ht="9">
      <c r="A106" s="13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0"/>
    </row>
    <row r="107" spans="1:12" ht="9">
      <c r="A107" s="13"/>
      <c r="B107" s="37"/>
      <c r="C107" s="39"/>
      <c r="D107" s="39"/>
      <c r="E107" s="38"/>
      <c r="F107" s="38"/>
      <c r="G107" s="38"/>
      <c r="H107" s="38"/>
      <c r="I107" s="38"/>
      <c r="J107" s="38"/>
      <c r="K107" s="38"/>
      <c r="L107" s="20"/>
    </row>
    <row r="108" spans="1:12" ht="9">
      <c r="A108" s="13"/>
      <c r="B108" s="37"/>
      <c r="C108" s="39"/>
      <c r="D108" s="39"/>
      <c r="E108" s="38"/>
      <c r="F108" s="38"/>
      <c r="G108" s="38"/>
      <c r="H108" s="38"/>
      <c r="I108" s="38"/>
      <c r="J108" s="38"/>
      <c r="K108" s="38"/>
      <c r="L108" s="20"/>
    </row>
    <row r="109" spans="1:12" ht="9">
      <c r="A109" s="13"/>
      <c r="B109" s="37"/>
      <c r="C109" s="39"/>
      <c r="D109" s="39"/>
      <c r="E109" s="38"/>
      <c r="F109" s="38"/>
      <c r="G109" s="38"/>
      <c r="H109" s="38"/>
      <c r="I109" s="38"/>
      <c r="J109" s="38"/>
      <c r="K109" s="38"/>
      <c r="L109" s="20"/>
    </row>
    <row r="110" spans="1:12" ht="9">
      <c r="A110" s="13"/>
      <c r="B110" s="37"/>
      <c r="C110" s="37"/>
      <c r="D110" s="37"/>
      <c r="E110" s="37"/>
      <c r="F110" s="37"/>
      <c r="G110" s="37"/>
      <c r="H110" s="37"/>
      <c r="I110" s="37"/>
      <c r="J110" s="38"/>
      <c r="K110" s="38"/>
      <c r="L110" s="20"/>
    </row>
    <row r="111" spans="1:12" ht="9">
      <c r="A111" s="13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0"/>
    </row>
    <row r="112" spans="1:12" ht="9">
      <c r="A112" s="13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20"/>
    </row>
    <row r="113" spans="1:12" ht="9">
      <c r="A113" s="13"/>
      <c r="B113" s="37"/>
      <c r="C113" s="39"/>
      <c r="D113" s="39"/>
      <c r="E113" s="38"/>
      <c r="F113" s="38"/>
      <c r="G113" s="38"/>
      <c r="H113" s="38"/>
      <c r="I113" s="38"/>
      <c r="J113" s="38"/>
      <c r="K113" s="38"/>
      <c r="L113" s="20"/>
    </row>
    <row r="114" spans="1:12" ht="9">
      <c r="A114" s="13"/>
      <c r="B114" s="37"/>
      <c r="C114" s="39"/>
      <c r="D114" s="39"/>
      <c r="E114" s="38"/>
      <c r="F114" s="38"/>
      <c r="G114" s="38"/>
      <c r="H114" s="38"/>
      <c r="I114" s="38"/>
      <c r="J114" s="38"/>
      <c r="K114" s="38"/>
      <c r="L114" s="20"/>
    </row>
    <row r="115" spans="1:12" ht="9">
      <c r="A115" s="13"/>
      <c r="B115" s="37"/>
      <c r="C115" s="39"/>
      <c r="D115" s="39"/>
      <c r="E115" s="38"/>
      <c r="F115" s="38"/>
      <c r="G115" s="38"/>
      <c r="H115" s="38"/>
      <c r="I115" s="38"/>
      <c r="J115" s="38"/>
      <c r="K115" s="38"/>
      <c r="L115" s="20"/>
    </row>
    <row r="116" spans="1:12" ht="9">
      <c r="A116" s="13"/>
      <c r="B116" s="37"/>
      <c r="C116" s="39"/>
      <c r="D116" s="39"/>
      <c r="E116" s="38"/>
      <c r="F116" s="38"/>
      <c r="G116" s="38"/>
      <c r="H116" s="38"/>
      <c r="I116" s="38"/>
      <c r="J116" s="38"/>
      <c r="K116" s="38"/>
      <c r="L116" s="20"/>
    </row>
    <row r="117" spans="1:12" ht="9">
      <c r="A117" s="13"/>
      <c r="B117" s="35"/>
      <c r="C117" s="42"/>
      <c r="D117" s="42"/>
      <c r="E117" s="42"/>
      <c r="F117" s="42"/>
      <c r="G117" s="42"/>
      <c r="H117" s="42"/>
      <c r="I117" s="42"/>
      <c r="J117" s="42"/>
      <c r="K117" s="42"/>
      <c r="L117" s="20"/>
    </row>
    <row r="118" spans="1:12" ht="9">
      <c r="A118" s="1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20"/>
    </row>
    <row r="119" spans="1:12" ht="9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20"/>
    </row>
    <row r="120" spans="1:12" ht="9">
      <c r="A120" s="13"/>
      <c r="B120" s="37"/>
      <c r="C120" s="39"/>
      <c r="D120" s="39"/>
      <c r="E120" s="39"/>
      <c r="F120" s="39"/>
      <c r="G120" s="39"/>
      <c r="H120" s="39"/>
      <c r="I120" s="39"/>
      <c r="J120" s="39"/>
      <c r="K120" s="39"/>
      <c r="L120" s="20"/>
    </row>
    <row r="121" spans="1:12" ht="9">
      <c r="A121" s="15"/>
      <c r="B121" s="44"/>
      <c r="C121" s="39"/>
      <c r="D121" s="39"/>
      <c r="E121" s="39"/>
      <c r="F121" s="39"/>
      <c r="G121" s="39"/>
      <c r="H121" s="39"/>
      <c r="I121" s="39"/>
      <c r="J121" s="39"/>
      <c r="K121" s="39"/>
      <c r="L121" s="20"/>
    </row>
  </sheetData>
  <sheetProtection/>
  <mergeCells count="4">
    <mergeCell ref="L3:L4"/>
    <mergeCell ref="A1:L1"/>
    <mergeCell ref="B3:K3"/>
    <mergeCell ref="A3:A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21" customWidth="1"/>
    <col min="2" max="2" width="11.10546875" style="21" bestFit="1" customWidth="1"/>
    <col min="3" max="3" width="24.10546875" style="21" customWidth="1"/>
    <col min="4" max="16384" width="6.21484375" style="21" customWidth="1"/>
  </cols>
  <sheetData>
    <row r="2" ht="11.25">
      <c r="B2" s="22" t="s">
        <v>25</v>
      </c>
    </row>
    <row r="3" ht="11.25">
      <c r="B3" s="22"/>
    </row>
    <row r="4" spans="1:2" ht="11.25">
      <c r="A4" s="23" t="s">
        <v>26</v>
      </c>
      <c r="B4" s="24">
        <v>499743459.5599998</v>
      </c>
    </row>
    <row r="5" spans="1:2" ht="11.25">
      <c r="A5" s="13" t="s">
        <v>21</v>
      </c>
      <c r="B5" s="25">
        <v>3522756.32</v>
      </c>
    </row>
    <row r="6" spans="1:2" ht="11.25">
      <c r="A6" s="13" t="s">
        <v>17</v>
      </c>
      <c r="B6" s="25">
        <v>21797515.19</v>
      </c>
    </row>
    <row r="7" spans="1:2" ht="11.25">
      <c r="A7" s="13" t="s">
        <v>5</v>
      </c>
      <c r="B7" s="25">
        <v>253489478.89</v>
      </c>
    </row>
    <row r="8" spans="1:2" ht="11.25">
      <c r="A8" s="13" t="s">
        <v>6</v>
      </c>
      <c r="B8" s="25">
        <v>1670949.09</v>
      </c>
    </row>
    <row r="9" spans="1:2" ht="11.25">
      <c r="A9" s="13" t="s">
        <v>23</v>
      </c>
      <c r="B9" s="25">
        <v>4826365.83</v>
      </c>
    </row>
    <row r="10" spans="1:2" ht="11.25">
      <c r="A10" s="13" t="s">
        <v>7</v>
      </c>
      <c r="B10" s="25">
        <v>72301137.16</v>
      </c>
    </row>
    <row r="11" spans="1:2" ht="11.25">
      <c r="A11" s="13" t="s">
        <v>8</v>
      </c>
      <c r="B11" s="25">
        <v>16504449.68</v>
      </c>
    </row>
    <row r="12" spans="1:2" ht="11.25">
      <c r="A12" s="13" t="s">
        <v>9</v>
      </c>
      <c r="B12" s="25">
        <v>114414894.97</v>
      </c>
    </row>
    <row r="13" spans="1:2" ht="11.25">
      <c r="A13" s="2" t="s">
        <v>22</v>
      </c>
      <c r="B13" s="25">
        <v>1239639.89</v>
      </c>
    </row>
    <row r="14" spans="1:2" ht="11.25">
      <c r="A14" s="13" t="s">
        <v>10</v>
      </c>
      <c r="B14" s="25">
        <v>5441220.74</v>
      </c>
    </row>
    <row r="15" spans="1:2" ht="11.25">
      <c r="A15" s="13" t="s">
        <v>18</v>
      </c>
      <c r="B15" s="25">
        <v>855329.15</v>
      </c>
    </row>
    <row r="16" spans="1:2" ht="11.25">
      <c r="A16" s="13" t="s">
        <v>16</v>
      </c>
      <c r="B16" s="25">
        <v>1796693.27</v>
      </c>
    </row>
    <row r="17" spans="1:2" ht="11.25">
      <c r="A17" s="13" t="s">
        <v>19</v>
      </c>
      <c r="B17" s="25">
        <v>390174.71</v>
      </c>
    </row>
    <row r="18" spans="1:2" ht="11.25">
      <c r="A18" s="13" t="s">
        <v>20</v>
      </c>
      <c r="B18" s="25">
        <v>1492854.67</v>
      </c>
    </row>
    <row r="19" ht="11.25">
      <c r="B19" s="25"/>
    </row>
    <row r="20" spans="1:2" ht="11.25">
      <c r="A20" s="26" t="s">
        <v>27</v>
      </c>
      <c r="B20" s="24">
        <v>1998973838.87</v>
      </c>
    </row>
    <row r="21" spans="1:2" ht="11.25">
      <c r="A21" s="27" t="s">
        <v>28</v>
      </c>
      <c r="B21" s="25">
        <v>1961296961.98</v>
      </c>
    </row>
    <row r="22" spans="1:2" ht="11.25">
      <c r="A22" s="27" t="s">
        <v>29</v>
      </c>
      <c r="B22" s="25">
        <v>8379876.3100000005</v>
      </c>
    </row>
    <row r="23" spans="1:2" ht="11.25">
      <c r="A23" s="27" t="s">
        <v>30</v>
      </c>
      <c r="B23" s="25">
        <v>21764882.98</v>
      </c>
    </row>
    <row r="24" spans="1:2" ht="11.25">
      <c r="A24" s="27" t="s">
        <v>31</v>
      </c>
      <c r="B24" s="25">
        <v>7532117.6</v>
      </c>
    </row>
    <row r="25" ht="11.25">
      <c r="B25" s="25"/>
    </row>
    <row r="26" spans="1:2" ht="11.25">
      <c r="A26" s="27" t="s">
        <v>32</v>
      </c>
      <c r="B26" s="25">
        <v>1998973838.87</v>
      </c>
    </row>
    <row r="27" spans="1:2" ht="11.25">
      <c r="A27" s="28" t="s">
        <v>33</v>
      </c>
      <c r="B27" s="25">
        <v>499743459.55999994</v>
      </c>
    </row>
    <row r="28" ht="11.25">
      <c r="B28" s="25"/>
    </row>
    <row r="29" spans="1:2" ht="11.25">
      <c r="A29" s="29" t="s">
        <v>34</v>
      </c>
      <c r="B29" s="30">
        <v>4997434596.860001</v>
      </c>
    </row>
    <row r="32" ht="11.25">
      <c r="B32" s="2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2009-08-06T10:33:24Z</cp:lastPrinted>
  <dcterms:created xsi:type="dcterms:W3CDTF">1998-02-13T16:16:03Z</dcterms:created>
  <dcterms:modified xsi:type="dcterms:W3CDTF">2012-07-02T13:53:43Z</dcterms:modified>
  <cp:category/>
  <cp:version/>
  <cp:contentType/>
  <cp:contentStatus/>
</cp:coreProperties>
</file>